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ello\Desktop\"/>
    </mc:Choice>
  </mc:AlternateContent>
  <xr:revisionPtr revIDLastSave="0" documentId="8_{728BE3D6-F3D6-43F6-AFE0-8CB5C2C2E8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J25" i="1" l="1"/>
  <c r="G25" i="1"/>
  <c r="P25" i="1" l="1"/>
  <c r="O22" i="1"/>
  <c r="N22" i="1"/>
  <c r="L22" i="1"/>
  <c r="K22" i="1"/>
  <c r="O24" i="1"/>
  <c r="S24" i="1" s="1"/>
  <c r="N24" i="1"/>
  <c r="L24" i="1"/>
  <c r="K24" i="1"/>
  <c r="O23" i="1"/>
  <c r="S23" i="1" s="1"/>
  <c r="N23" i="1"/>
  <c r="L23" i="1"/>
  <c r="K23" i="1"/>
  <c r="K25" i="1" l="1"/>
  <c r="L25" i="1"/>
  <c r="S22" i="1"/>
  <c r="O25" i="1"/>
  <c r="N25" i="1"/>
  <c r="S25" i="1"/>
  <c r="R24" i="1"/>
  <c r="T24" i="1" s="1"/>
  <c r="R22" i="1"/>
  <c r="T22" i="1" s="1"/>
  <c r="Q22" i="1"/>
  <c r="Q24" i="1"/>
  <c r="Q23" i="1"/>
  <c r="R23" i="1"/>
  <c r="Q25" i="1" l="1"/>
  <c r="T23" i="1"/>
  <c r="T25" i="1" s="1"/>
  <c r="R25" i="1"/>
</calcChain>
</file>

<file path=xl/sharedStrings.xml><?xml version="1.0" encoding="utf-8"?>
<sst xmlns="http://schemas.openxmlformats.org/spreadsheetml/2006/main" count="62" uniqueCount="56">
  <si>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</si>
  <si>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</si>
  <si>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</si>
  <si>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Contratados con relación de dependencia</t>
  </si>
  <si>
    <t xml:space="preserve">Reg. No. </t>
  </si>
  <si>
    <t>Nombre</t>
  </si>
  <si>
    <t>Género</t>
  </si>
  <si>
    <t>Departamento</t>
  </si>
  <si>
    <t xml:space="preserve">Funcion </t>
  </si>
  <si>
    <t>Estatus</t>
  </si>
  <si>
    <t>Sueldo 
Bruto
 (RD$)</t>
  </si>
  <si>
    <t>Fecha de Inicio de Contrato</t>
  </si>
  <si>
    <t>Fecha de Finalización de Contrato</t>
  </si>
  <si>
    <t>IS/R
(Ley 11-92)
(1*)</t>
  </si>
  <si>
    <t>Seguridad Social (LEY 87-01)</t>
  </si>
  <si>
    <t>Total Retenciones
y Aportes</t>
  </si>
  <si>
    <t>Sueldo Neto
(RD$)</t>
  </si>
  <si>
    <t>Sub-Cuenta No.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</si>
  <si>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</si>
  <si>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</si>
  <si>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</si>
  <si>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</si>
  <si>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</si>
  <si>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</si>
  <si>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</si>
  <si>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</si>
  <si>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</si>
  <si>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</si>
  <si>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</si>
  <si>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RANDY JOSE  MARTINEZ PEGUERO</t>
  </si>
  <si>
    <t>M</t>
  </si>
  <si>
    <t>Dirección Administrativa</t>
  </si>
  <si>
    <t>Técnico Electromecánico y Mantenimiento de Infraestructura</t>
  </si>
  <si>
    <t>Contratados</t>
  </si>
  <si>
    <t>PEDRO GILBERTO SANCHEZ RAMIREZ</t>
  </si>
  <si>
    <t>Chofer</t>
  </si>
  <si>
    <t>GERGHIN EDILIO NOVAS NOVAS</t>
  </si>
  <si>
    <t>Despacho Superintendente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</si>
  <si>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</si>
  <si>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</si>
  <si>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</si>
  <si>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</si>
  <si>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</si>
  <si>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</si>
  <si>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</si>
  <si>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</si>
  <si>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</si>
  <si>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</si>
  <si>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</si>
  <si>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</si>
  <si>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</si>
  <si>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</si>
  <si>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Financiero</t>
  </si>
  <si>
    <t>Contralor</t>
  </si>
  <si>
    <t>Superintendente</t>
  </si>
  <si>
    <t xml:space="preserve"> 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</si>
</sst>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justify"/>
    </xf>
    <xf numFmtId="0" fontId="8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 vertical="justify"/>
    </xf>
    <xf numFmtId="43" fontId="8" fillId="0" borderId="1" xfId="0" applyNumberFormat="1" applyFont="1" applyBorder="1" applyAlignment="1">
      <alignment vertical="justify"/>
    </xf>
    <xf numFmtId="14" fontId="8" fillId="0" borderId="1" xfId="0" applyNumberFormat="1" applyFont="1" applyBorder="1" applyAlignment="1">
      <alignment vertical="justify"/>
    </xf>
    <xf numFmtId="43" fontId="8" fillId="3" borderId="1" xfId="0" applyNumberFormat="1" applyFont="1" applyFill="1" applyBorder="1" applyAlignment="1">
      <alignment horizontal="left" vertical="justify"/>
    </xf>
    <xf numFmtId="43" fontId="8" fillId="3" borderId="1" xfId="0" applyNumberFormat="1" applyFont="1" applyFill="1" applyBorder="1" applyAlignment="1">
      <alignment vertical="justify"/>
    </xf>
    <xf numFmtId="3" fontId="8" fillId="3" borderId="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" fontId="8" fillId="3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6" fillId="2" borderId="0" xfId="1" applyNumberFormat="1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vertical="center"/>
    </xf>
    <xf numFmtId="2" fontId="10" fillId="2" borderId="0" xfId="1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8" fillId="3" borderId="0" xfId="0" applyNumberFormat="1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3" fontId="0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3" fontId="4" fillId="0" borderId="0" xfId="2" applyFont="1" applyAlignment="1">
      <alignment horizontal="center"/>
    </xf>
    <xf numFmtId="2" fontId="12" fillId="0" borderId="0" xfId="3" applyNumberFormat="1" applyFont="1"/>
    <xf numFmtId="2" fontId="4" fillId="0" borderId="0" xfId="2" applyNumberFormat="1" applyFont="1" applyAlignment="1">
      <alignment horizontal="center"/>
    </xf>
    <xf numFmtId="2" fontId="4" fillId="0" borderId="0" xfId="0" applyNumberFormat="1" applyFont="1" applyAlignment="1">
      <alignment vertical="center"/>
    </xf>
    <xf numFmtId="43" fontId="13" fillId="0" borderId="0" xfId="2" applyFont="1"/>
    <xf numFmtId="2" fontId="13" fillId="0" borderId="0" xfId="2" applyNumberFormat="1" applyFont="1"/>
    <xf numFmtId="2" fontId="13" fillId="0" borderId="0" xfId="2" applyNumberFormat="1" applyFont="1" applyBorder="1"/>
    <xf numFmtId="43" fontId="13" fillId="0" borderId="8" xfId="2" applyFont="1" applyBorder="1"/>
    <xf numFmtId="43" fontId="13" fillId="0" borderId="0" xfId="2" applyFont="1" applyBorder="1"/>
    <xf numFmtId="43" fontId="13" fillId="0" borderId="0" xfId="2" applyFont="1" applyAlignment="1">
      <alignment horizontal="center"/>
    </xf>
    <xf numFmtId="2" fontId="13" fillId="0" borderId="8" xfId="2" applyNumberFormat="1" applyFont="1" applyBorder="1"/>
    <xf numFmtId="2" fontId="4" fillId="0" borderId="8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43" fontId="4" fillId="0" borderId="0" xfId="2" applyFont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43" fontId="4" fillId="0" borderId="0" xfId="2" applyFont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3" fontId="13" fillId="0" borderId="0" xfId="2" applyFont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7" fillId="0" borderId="1" xfId="0" applyNumberFormat="1" applyFont="1" applyBorder="1" applyAlignment="1">
      <alignment horizontal="left" vertical="center"/>
    </xf>
    <xf numFmtId="43" fontId="7" fillId="0" borderId="7" xfId="0" applyNumberFormat="1" applyFont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63500</xdr:rowOff>
    </xdr:from>
    <xdr:to>
      <xdr:col>1</xdr:col>
      <xdr:colOff>1828211</xdr:colOff>
      <xdr:row>15</xdr:row>
      <xdr:rowOff>42194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06500"/>
          <a:ext cx="1999661" cy="18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tabSelected="1" view="pageBreakPreview" zoomScale="60" zoomScaleNormal="100" workbookViewId="0">
      <selection activeCell="A25" sqref="A25:XFD25"/>
    </sheetView>
  </sheetViews>
  <sheetFormatPr baseColWidth="10" defaultColWidth="9.140625" defaultRowHeight="15" x14ac:dyDescent="0.25"/>
  <cols>
    <col min="1" max="1" width="8.140625" style="3" customWidth="1"/>
    <col min="2" max="2" width="46.7109375" style="3" customWidth="1"/>
    <col min="3" max="3" width="11.5703125" style="3" customWidth="1"/>
    <col min="4" max="4" width="32.7109375" style="3" customWidth="1"/>
    <col min="5" max="5" width="70.140625" style="3" customWidth="1"/>
    <col min="6" max="6" width="16.5703125" style="3" customWidth="1"/>
    <col min="7" max="7" width="18.7109375" style="59" bestFit="1" customWidth="1"/>
    <col min="8" max="9" width="18.7109375" style="59" customWidth="1"/>
    <col min="10" max="10" width="17.140625" style="59" customWidth="1"/>
    <col min="11" max="11" width="15.42578125" style="59" bestFit="1" customWidth="1"/>
    <col min="12" max="12" width="15.85546875" style="59" bestFit="1" customWidth="1"/>
    <col min="13" max="13" width="15.42578125" style="59" bestFit="1" customWidth="1"/>
    <col min="14" max="14" width="14.85546875" style="59" bestFit="1" customWidth="1"/>
    <col min="15" max="15" width="15.85546875" style="59" bestFit="1" customWidth="1"/>
    <col min="16" max="16" width="14.5703125" style="59" customWidth="1"/>
    <col min="17" max="17" width="18.28515625" style="59" customWidth="1"/>
    <col min="18" max="18" width="16.140625" style="59" bestFit="1" customWidth="1"/>
    <col min="19" max="19" width="17.5703125" style="59" bestFit="1" customWidth="1"/>
    <col min="20" max="20" width="18.28515625" style="59" bestFit="1" customWidth="1"/>
    <col min="21" max="21" width="15.85546875" style="3" hidden="1" customWidth="1"/>
    <col min="22" max="22" width="13.28515625" style="3" customWidth="1"/>
    <col min="23" max="23" width="13.140625" style="3" customWidth="1"/>
    <col min="24" max="257" width="11.42578125" style="3" customWidth="1"/>
    <col min="258" max="16384" width="9.140625" style="3"/>
  </cols>
  <sheetData>
    <row r="1" spans="1:23" s="1" customFormat="1" x14ac:dyDescent="0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3"/>
    </row>
    <row r="2" spans="1:2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3"/>
    </row>
    <row r="3" spans="1:23" s="1" customForma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3"/>
    </row>
    <row r="4" spans="1:23" s="1" customForma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3"/>
    </row>
    <row r="5" spans="1:23" s="1" customForma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3"/>
    </row>
    <row r="6" spans="1:23" s="1" customForma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3"/>
    </row>
    <row r="7" spans="1:23" s="1" customForma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3"/>
    </row>
    <row r="8" spans="1:23" s="1" customForma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3"/>
    </row>
    <row r="9" spans="1:23" s="5" customForma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4"/>
    </row>
    <row r="10" spans="1:23" s="5" customForma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4"/>
    </row>
    <row r="11" spans="1:23" s="5" customFormat="1" ht="19.5" x14ac:dyDescent="0.25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4"/>
    </row>
    <row r="12" spans="1:23" s="5" customFormat="1" ht="18" x14ac:dyDescent="0.25">
      <c r="A12" s="68" t="s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4"/>
    </row>
    <row r="13" spans="1:23" s="5" customFormat="1" ht="18" x14ac:dyDescent="0.25">
      <c r="A13" s="68" t="s">
        <v>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4"/>
    </row>
    <row r="14" spans="1:23" s="5" customFormat="1" ht="18.7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4"/>
    </row>
    <row r="15" spans="1:23" s="5" customFormat="1" x14ac:dyDescent="0.25">
      <c r="A15" s="6"/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4"/>
    </row>
    <row r="16" spans="1:23" s="5" customFormat="1" ht="18" x14ac:dyDescent="0.25">
      <c r="A16" s="68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4"/>
    </row>
    <row r="17" spans="1:23" s="5" customFormat="1" ht="18" x14ac:dyDescent="0.25">
      <c r="A17" s="68" t="s">
        <v>55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4"/>
    </row>
    <row r="18" spans="1:23" s="5" customFormat="1" ht="15.75" thickBot="1" x14ac:dyDescent="0.3"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W18" s="4"/>
    </row>
    <row r="19" spans="1:23" s="9" customFormat="1" ht="36.75" customHeight="1" x14ac:dyDescent="0.25">
      <c r="A19" s="69" t="s">
        <v>4</v>
      </c>
      <c r="B19" s="70" t="s">
        <v>5</v>
      </c>
      <c r="C19" s="71" t="s">
        <v>6</v>
      </c>
      <c r="D19" s="71" t="s">
        <v>7</v>
      </c>
      <c r="E19" s="71" t="s">
        <v>8</v>
      </c>
      <c r="F19" s="71" t="s">
        <v>9</v>
      </c>
      <c r="G19" s="63" t="s">
        <v>10</v>
      </c>
      <c r="H19" s="74" t="s">
        <v>11</v>
      </c>
      <c r="I19" s="74" t="s">
        <v>12</v>
      </c>
      <c r="J19" s="63" t="s">
        <v>13</v>
      </c>
      <c r="K19" s="64" t="s">
        <v>14</v>
      </c>
      <c r="L19" s="64"/>
      <c r="M19" s="64"/>
      <c r="N19" s="64"/>
      <c r="O19" s="64"/>
      <c r="P19" s="64"/>
      <c r="Q19" s="64"/>
      <c r="R19" s="61" t="s">
        <v>15</v>
      </c>
      <c r="S19" s="61"/>
      <c r="T19" s="61" t="s">
        <v>16</v>
      </c>
      <c r="U19" s="77" t="s">
        <v>17</v>
      </c>
    </row>
    <row r="20" spans="1:23" s="9" customFormat="1" ht="16.5" x14ac:dyDescent="0.25">
      <c r="A20" s="69"/>
      <c r="B20" s="70"/>
      <c r="C20" s="72"/>
      <c r="D20" s="72"/>
      <c r="E20" s="72"/>
      <c r="F20" s="72"/>
      <c r="G20" s="63"/>
      <c r="H20" s="75"/>
      <c r="I20" s="75"/>
      <c r="J20" s="63"/>
      <c r="K20" s="69" t="s">
        <v>18</v>
      </c>
      <c r="L20" s="69"/>
      <c r="M20" s="61" t="s">
        <v>19</v>
      </c>
      <c r="N20" s="69" t="s">
        <v>20</v>
      </c>
      <c r="O20" s="69"/>
      <c r="P20" s="61" t="s">
        <v>21</v>
      </c>
      <c r="Q20" s="61" t="s">
        <v>22</v>
      </c>
      <c r="R20" s="61" t="s">
        <v>23</v>
      </c>
      <c r="S20" s="61" t="s">
        <v>24</v>
      </c>
      <c r="T20" s="61"/>
      <c r="U20" s="78"/>
    </row>
    <row r="21" spans="1:23" s="9" customFormat="1" ht="33" x14ac:dyDescent="0.25">
      <c r="A21" s="69"/>
      <c r="B21" s="70"/>
      <c r="C21" s="73"/>
      <c r="D21" s="73"/>
      <c r="E21" s="73"/>
      <c r="F21" s="73"/>
      <c r="G21" s="63"/>
      <c r="H21" s="76"/>
      <c r="I21" s="76"/>
      <c r="J21" s="63"/>
      <c r="K21" s="10" t="s">
        <v>25</v>
      </c>
      <c r="L21" s="10" t="s">
        <v>26</v>
      </c>
      <c r="M21" s="61"/>
      <c r="N21" s="10" t="s">
        <v>27</v>
      </c>
      <c r="O21" s="10" t="s">
        <v>28</v>
      </c>
      <c r="P21" s="61"/>
      <c r="Q21" s="61"/>
      <c r="R21" s="61"/>
      <c r="S21" s="61"/>
      <c r="T21" s="61"/>
      <c r="U21" s="78"/>
    </row>
    <row r="22" spans="1:23" s="19" customFormat="1" ht="16.5" x14ac:dyDescent="0.25">
      <c r="A22" s="11">
        <v>1</v>
      </c>
      <c r="B22" s="12" t="s">
        <v>36</v>
      </c>
      <c r="C22" s="13" t="s">
        <v>30</v>
      </c>
      <c r="D22" s="12" t="s">
        <v>37</v>
      </c>
      <c r="E22" s="12" t="s">
        <v>35</v>
      </c>
      <c r="F22" s="12" t="s">
        <v>33</v>
      </c>
      <c r="G22" s="14">
        <v>40000</v>
      </c>
      <c r="H22" s="15">
        <v>44743</v>
      </c>
      <c r="I22" s="15">
        <v>44925</v>
      </c>
      <c r="J22" s="16">
        <v>442.65</v>
      </c>
      <c r="K22" s="17">
        <f>IF(G22&gt;325250,325250*2.87/100,G22*2.87/100)</f>
        <v>1148</v>
      </c>
      <c r="L22" s="17">
        <f>IF(G22&gt;325250,325250*7.1%,G22*7.1%)</f>
        <v>2839.9999999999995</v>
      </c>
      <c r="M22" s="17">
        <v>440</v>
      </c>
      <c r="N22" s="17">
        <f>IF(G22&gt;162625,162625*3.04/100,G22*3.04/100)</f>
        <v>1216</v>
      </c>
      <c r="O22" s="17">
        <f>IF(G22&gt;162625,162625*7.09%,G22*7.09%)</f>
        <v>2836</v>
      </c>
      <c r="P22" s="17"/>
      <c r="Q22" s="17">
        <f>+O22+N22+M22+L22+K22</f>
        <v>8480</v>
      </c>
      <c r="R22" s="17">
        <f>+K22+N22+P22</f>
        <v>2364</v>
      </c>
      <c r="S22" s="17">
        <f>+O22+L22+M22</f>
        <v>6116</v>
      </c>
      <c r="T22" s="17">
        <f>+G22-R22-J22</f>
        <v>37193.35</v>
      </c>
      <c r="U22" s="20"/>
      <c r="V22" s="9"/>
    </row>
    <row r="23" spans="1:23" s="19" customFormat="1" ht="16.5" x14ac:dyDescent="0.25">
      <c r="A23" s="11">
        <v>2</v>
      </c>
      <c r="B23" s="12" t="s">
        <v>29</v>
      </c>
      <c r="C23" s="13" t="s">
        <v>30</v>
      </c>
      <c r="D23" s="12" t="s">
        <v>31</v>
      </c>
      <c r="E23" s="12" t="s">
        <v>32</v>
      </c>
      <c r="F23" s="12" t="s">
        <v>33</v>
      </c>
      <c r="G23" s="14">
        <v>60000</v>
      </c>
      <c r="H23" s="15">
        <v>44743</v>
      </c>
      <c r="I23" s="15">
        <v>44925</v>
      </c>
      <c r="J23" s="16">
        <v>3486.65</v>
      </c>
      <c r="K23" s="17">
        <f>IF(G23&gt;325250,325250*2.87/100,G23*2.87/100)</f>
        <v>1722</v>
      </c>
      <c r="L23" s="17">
        <f>IF(G23&gt;325250,325250*7.1%,G23*7.1%)</f>
        <v>4260</v>
      </c>
      <c r="M23" s="17">
        <v>660</v>
      </c>
      <c r="N23" s="17">
        <f>IF(G23&gt;162625,162625*3.04/100,G23*3.04/100)</f>
        <v>1824</v>
      </c>
      <c r="O23" s="17">
        <f>IF(G23&gt;162625,162625*7.09%,G23*7.09%)</f>
        <v>4254</v>
      </c>
      <c r="P23" s="17">
        <v>0</v>
      </c>
      <c r="Q23" s="17">
        <f t="shared" ref="Q23:Q24" si="0">+O23+N23+M23+L23+K23</f>
        <v>12720</v>
      </c>
      <c r="R23" s="17">
        <f t="shared" ref="R23:R24" si="1">+K23+N23+P23</f>
        <v>3546</v>
      </c>
      <c r="S23" s="17">
        <f t="shared" ref="S23:S24" si="2">+O23+L23+M23</f>
        <v>9174</v>
      </c>
      <c r="T23" s="17">
        <f>+G23-R23-J23</f>
        <v>52967.35</v>
      </c>
      <c r="U23" s="18">
        <v>0</v>
      </c>
      <c r="V23" s="9"/>
    </row>
    <row r="24" spans="1:23" s="19" customFormat="1" ht="17.25" thickBot="1" x14ac:dyDescent="0.3">
      <c r="A24" s="11">
        <v>3</v>
      </c>
      <c r="B24" s="12" t="s">
        <v>34</v>
      </c>
      <c r="C24" s="13" t="s">
        <v>30</v>
      </c>
      <c r="D24" s="12" t="s">
        <v>31</v>
      </c>
      <c r="E24" s="12" t="s">
        <v>35</v>
      </c>
      <c r="F24" s="12" t="s">
        <v>33</v>
      </c>
      <c r="G24" s="14">
        <v>36300</v>
      </c>
      <c r="H24" s="15">
        <v>44728</v>
      </c>
      <c r="I24" s="15">
        <v>44911</v>
      </c>
      <c r="J24" s="16">
        <v>0</v>
      </c>
      <c r="K24" s="17">
        <f t="shared" ref="K24" si="3">IF(G24&gt;325250,325250*2.87/100,G24*2.87/100)</f>
        <v>1041.81</v>
      </c>
      <c r="L24" s="17">
        <f t="shared" ref="L24" si="4">IF(G24&gt;325250,325250*7.1%,G24*7.1%)</f>
        <v>2577.2999999999997</v>
      </c>
      <c r="M24" s="17">
        <v>399.3</v>
      </c>
      <c r="N24" s="17">
        <f t="shared" ref="N24" si="5">IF(G24&gt;162625,162625*3.04/100,G24*3.04/100)</f>
        <v>1103.52</v>
      </c>
      <c r="O24" s="17">
        <f t="shared" ref="O24" si="6">IF(G24&gt;162625,162625*7.09%,G24*7.09%)</f>
        <v>2573.67</v>
      </c>
      <c r="P24" s="17"/>
      <c r="Q24" s="17">
        <f t="shared" si="0"/>
        <v>7695.6</v>
      </c>
      <c r="R24" s="17">
        <f t="shared" si="1"/>
        <v>2145.33</v>
      </c>
      <c r="S24" s="17">
        <f t="shared" si="2"/>
        <v>5550.2699999999995</v>
      </c>
      <c r="T24" s="17">
        <f t="shared" ref="T24" si="7">+G24-R24-J24</f>
        <v>34154.67</v>
      </c>
      <c r="U24" s="20"/>
      <c r="V24" s="9"/>
    </row>
    <row r="25" spans="1:23" s="86" customFormat="1" ht="17.25" thickBot="1" x14ac:dyDescent="0.3">
      <c r="A25" s="82" t="s">
        <v>38</v>
      </c>
      <c r="B25" s="82"/>
      <c r="C25" s="82"/>
      <c r="D25" s="82"/>
      <c r="E25" s="82"/>
      <c r="F25" s="82"/>
      <c r="G25" s="82">
        <f>SUM(G22:G24)</f>
        <v>136300</v>
      </c>
      <c r="H25" s="82"/>
      <c r="I25" s="82"/>
      <c r="J25" s="82">
        <f t="shared" ref="J25:O25" si="8">SUM(J22:J24)</f>
        <v>3929.3</v>
      </c>
      <c r="K25" s="83">
        <f t="shared" si="8"/>
        <v>3911.81</v>
      </c>
      <c r="L25" s="82">
        <f t="shared" si="8"/>
        <v>9677.2999999999993</v>
      </c>
      <c r="M25" s="82">
        <f t="shared" si="8"/>
        <v>1499.3</v>
      </c>
      <c r="N25" s="82">
        <f t="shared" si="8"/>
        <v>4143.5200000000004</v>
      </c>
      <c r="O25" s="82">
        <f t="shared" si="8"/>
        <v>9663.67</v>
      </c>
      <c r="P25" s="82">
        <f>SUM(P23:P23)</f>
        <v>0</v>
      </c>
      <c r="Q25" s="82">
        <f>SUM(Q23:Q24)</f>
        <v>20415.599999999999</v>
      </c>
      <c r="R25" s="82">
        <f>SUM(R23:R24)</f>
        <v>5691.33</v>
      </c>
      <c r="S25" s="82">
        <f>SUM(S23:S24)</f>
        <v>14724.27</v>
      </c>
      <c r="T25" s="82">
        <f>SUM(T22:T24)</f>
        <v>124315.37</v>
      </c>
      <c r="U25" s="84"/>
      <c r="V25" s="85"/>
    </row>
    <row r="26" spans="1:23" s="1" customFormat="1" ht="16.5" x14ac:dyDescent="0.25">
      <c r="A26" s="21"/>
      <c r="B26" s="21"/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3"/>
      <c r="P26" s="24"/>
      <c r="Q26" s="22"/>
      <c r="R26" s="22"/>
      <c r="S26" s="22"/>
      <c r="T26" s="22"/>
      <c r="U26" s="25"/>
      <c r="V26" s="25"/>
      <c r="W26" s="3"/>
    </row>
    <row r="27" spans="1:23" s="1" customFormat="1" ht="16.5" x14ac:dyDescent="0.25">
      <c r="A27" s="21" t="s">
        <v>39</v>
      </c>
      <c r="B27" s="26"/>
      <c r="C27" s="26"/>
      <c r="D27" s="26"/>
      <c r="E27" s="19"/>
      <c r="F27" s="19"/>
      <c r="G27" s="27"/>
      <c r="H27" s="27"/>
      <c r="I27" s="27"/>
      <c r="J27" s="27"/>
      <c r="K27" s="27"/>
      <c r="L27" s="27"/>
      <c r="M27" s="27"/>
      <c r="N27" s="27"/>
      <c r="O27" s="28"/>
      <c r="P27" s="28"/>
      <c r="Q27" s="27"/>
      <c r="R27" s="27"/>
      <c r="S27" s="27"/>
      <c r="T27" s="27"/>
      <c r="U27" s="29"/>
      <c r="V27" s="30"/>
      <c r="W27" s="3"/>
    </row>
    <row r="28" spans="1:23" s="1" customFormat="1" ht="16.5" x14ac:dyDescent="0.25">
      <c r="A28" s="19" t="s">
        <v>40</v>
      </c>
      <c r="B28" s="26"/>
      <c r="C28" s="26"/>
      <c r="D28" s="26"/>
      <c r="E28" s="19"/>
      <c r="F28" s="1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0"/>
      <c r="W28" s="3"/>
    </row>
    <row r="29" spans="1:23" s="32" customFormat="1" ht="16.5" x14ac:dyDescent="0.25">
      <c r="A29" s="19" t="s">
        <v>41</v>
      </c>
      <c r="B29" s="26"/>
      <c r="C29" s="26"/>
      <c r="D29" s="26"/>
      <c r="E29" s="19"/>
      <c r="F29" s="19"/>
      <c r="G29" s="31"/>
      <c r="H29" s="31"/>
      <c r="I29" s="31"/>
      <c r="J29" s="27"/>
      <c r="K29" s="31"/>
      <c r="L29" s="27"/>
      <c r="M29" s="27"/>
      <c r="N29" s="31"/>
      <c r="O29" s="31"/>
      <c r="P29" s="31"/>
      <c r="Q29" s="31"/>
      <c r="R29" s="31"/>
      <c r="S29" s="31"/>
      <c r="T29" s="31"/>
      <c r="U29" s="29"/>
      <c r="V29" s="30"/>
    </row>
    <row r="30" spans="1:23" ht="16.5" x14ac:dyDescent="0.25">
      <c r="A30" s="19" t="s">
        <v>42</v>
      </c>
      <c r="B30" s="26"/>
      <c r="C30" s="26"/>
      <c r="D30" s="26"/>
      <c r="E30" s="19"/>
      <c r="F30" s="19"/>
      <c r="G30" s="31"/>
      <c r="H30" s="31"/>
      <c r="I30" s="31"/>
      <c r="J30" s="27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9"/>
      <c r="V30" s="30"/>
    </row>
    <row r="31" spans="1:23" ht="16.5" x14ac:dyDescent="0.25">
      <c r="A31" s="19" t="s">
        <v>43</v>
      </c>
      <c r="B31" s="26"/>
      <c r="C31" s="26"/>
      <c r="D31" s="26"/>
      <c r="E31" s="19"/>
      <c r="F31" s="19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9"/>
      <c r="V31" s="30"/>
      <c r="W31" s="33"/>
    </row>
    <row r="32" spans="1:23" s="36" customFormat="1" ht="16.5" x14ac:dyDescent="0.25">
      <c r="A32" s="66" t="s">
        <v>44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34"/>
      <c r="P32" s="34"/>
      <c r="Q32" s="34"/>
      <c r="R32" s="34"/>
      <c r="S32" s="34"/>
      <c r="T32" s="34"/>
      <c r="U32" s="35"/>
      <c r="V32" s="35"/>
    </row>
    <row r="33" spans="1:23" ht="16.5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31"/>
      <c r="P33" s="31"/>
      <c r="Q33" s="31"/>
      <c r="R33" s="31"/>
      <c r="S33" s="31"/>
      <c r="T33" s="31"/>
      <c r="U33" s="30"/>
      <c r="V33" s="30"/>
    </row>
    <row r="34" spans="1:23" ht="16.5" x14ac:dyDescent="0.25">
      <c r="A34" s="37"/>
      <c r="B34" s="37"/>
      <c r="C34" s="37"/>
      <c r="D34" s="37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1"/>
      <c r="P34" s="31"/>
      <c r="Q34" s="31"/>
      <c r="R34" s="31"/>
      <c r="S34" s="31"/>
      <c r="T34" s="31"/>
      <c r="U34" s="30"/>
      <c r="V34" s="30"/>
    </row>
    <row r="35" spans="1:23" ht="16.5" x14ac:dyDescent="0.25">
      <c r="A35" s="37"/>
      <c r="B35" s="37"/>
      <c r="C35" s="37"/>
      <c r="D35" s="37"/>
      <c r="E35" s="37"/>
      <c r="F35" s="37"/>
      <c r="G35" s="38"/>
      <c r="H35" s="38"/>
      <c r="I35" s="38"/>
      <c r="J35" s="38"/>
      <c r="K35" s="38"/>
      <c r="L35" s="38"/>
      <c r="M35" s="38"/>
      <c r="N35" s="38"/>
      <c r="O35" s="31"/>
      <c r="P35" s="31"/>
      <c r="Q35" s="31"/>
      <c r="R35" s="31"/>
      <c r="S35" s="31"/>
      <c r="T35" s="31"/>
      <c r="U35" s="30"/>
      <c r="V35" s="30"/>
      <c r="W35" s="39"/>
    </row>
    <row r="36" spans="1:23" ht="16.5" x14ac:dyDescent="0.25">
      <c r="A36" s="37"/>
      <c r="B36" s="37"/>
      <c r="C36" s="37"/>
      <c r="D36" s="37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1"/>
      <c r="P36" s="31"/>
      <c r="Q36" s="31"/>
      <c r="R36" s="31"/>
      <c r="S36" s="31"/>
      <c r="T36" s="31"/>
      <c r="U36" s="30"/>
      <c r="V36" s="30"/>
    </row>
    <row r="37" spans="1:23" x14ac:dyDescent="0.25">
      <c r="A37" s="40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1"/>
      <c r="M37" s="41"/>
      <c r="N37" s="42"/>
      <c r="O37" s="41"/>
      <c r="P37" s="41"/>
      <c r="Q37" s="41"/>
      <c r="R37" s="41"/>
      <c r="S37" s="41"/>
      <c r="T37" s="41"/>
      <c r="U37" s="40"/>
      <c r="V37" s="40"/>
      <c r="W37" s="43"/>
    </row>
    <row r="38" spans="1:23" x14ac:dyDescent="0.25">
      <c r="A38" s="44"/>
      <c r="B38" s="44"/>
      <c r="C38" s="44"/>
      <c r="D38" s="44"/>
      <c r="E38" s="44"/>
      <c r="F38" s="44"/>
      <c r="G38" s="45"/>
      <c r="H38" s="45"/>
      <c r="I38" s="45"/>
      <c r="J38" s="4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4"/>
      <c r="V38" s="44"/>
    </row>
    <row r="39" spans="1:23" ht="18" x14ac:dyDescent="0.25">
      <c r="A39" s="44"/>
      <c r="B39" s="46" t="s">
        <v>45</v>
      </c>
      <c r="C39" s="46"/>
      <c r="D39" s="46" t="s">
        <v>46</v>
      </c>
      <c r="E39" s="62" t="s">
        <v>47</v>
      </c>
      <c r="F39" s="62"/>
      <c r="G39" s="47"/>
      <c r="H39" s="47"/>
      <c r="I39" s="47"/>
      <c r="J39" s="48" t="s">
        <v>48</v>
      </c>
      <c r="K39" s="49"/>
      <c r="L39" s="45"/>
      <c r="M39" s="45"/>
      <c r="N39" s="45"/>
      <c r="O39" s="45"/>
      <c r="P39" s="45"/>
      <c r="Q39" s="45"/>
      <c r="R39" s="45"/>
      <c r="S39" s="45"/>
      <c r="T39" s="45"/>
      <c r="U39" s="44"/>
      <c r="V39" s="44"/>
      <c r="W39" s="43"/>
    </row>
    <row r="40" spans="1:23" ht="18" x14ac:dyDescent="0.25">
      <c r="A40" s="44"/>
      <c r="B40" s="46"/>
      <c r="C40" s="46"/>
      <c r="D40" s="50"/>
      <c r="E40" s="50"/>
      <c r="F40" s="50"/>
      <c r="G40" s="51"/>
      <c r="H40" s="51"/>
      <c r="I40" s="51"/>
      <c r="J40" s="51"/>
      <c r="K40" s="49"/>
      <c r="L40" s="45"/>
      <c r="M40" s="45"/>
      <c r="N40" s="45"/>
      <c r="O40" s="45"/>
      <c r="P40" s="45"/>
      <c r="Q40" s="45"/>
      <c r="R40" s="45"/>
      <c r="S40" s="45"/>
      <c r="T40" s="45"/>
      <c r="U40" s="44"/>
      <c r="V40" s="44"/>
    </row>
    <row r="41" spans="1:23" ht="18" x14ac:dyDescent="0.25">
      <c r="A41" s="44"/>
      <c r="B41" s="46"/>
      <c r="C41" s="46"/>
      <c r="D41" s="50"/>
      <c r="E41" s="50"/>
      <c r="F41" s="50"/>
      <c r="G41" s="52"/>
      <c r="H41" s="52"/>
      <c r="I41" s="52"/>
      <c r="J41" s="52"/>
      <c r="K41" s="49"/>
      <c r="L41" s="45"/>
      <c r="M41" s="45"/>
      <c r="N41" s="45"/>
      <c r="O41" s="45"/>
      <c r="P41" s="45"/>
      <c r="Q41" s="45"/>
      <c r="R41" s="45"/>
      <c r="S41" s="45"/>
      <c r="T41" s="45"/>
      <c r="U41" s="44"/>
      <c r="V41" s="44"/>
    </row>
    <row r="42" spans="1:23" ht="18" x14ac:dyDescent="0.25">
      <c r="A42" s="44"/>
      <c r="B42" s="53"/>
      <c r="C42" s="54"/>
      <c r="D42" s="55" t="s">
        <v>49</v>
      </c>
      <c r="E42" s="65" t="s">
        <v>50</v>
      </c>
      <c r="F42" s="65"/>
      <c r="G42" s="56"/>
      <c r="H42" s="56"/>
      <c r="I42" s="56"/>
      <c r="J42" s="56"/>
      <c r="K42" s="57"/>
      <c r="L42" s="58"/>
      <c r="M42" s="45"/>
      <c r="N42" s="45"/>
      <c r="O42" s="45"/>
      <c r="P42" s="45"/>
      <c r="Q42" s="45"/>
      <c r="R42" s="45"/>
      <c r="S42" s="45"/>
      <c r="T42" s="45"/>
      <c r="U42" s="44"/>
      <c r="V42" s="44"/>
    </row>
    <row r="43" spans="1:23" ht="18" x14ac:dyDescent="0.25">
      <c r="A43" s="44"/>
      <c r="B43" s="46" t="s">
        <v>51</v>
      </c>
      <c r="C43" s="46"/>
      <c r="D43" s="46" t="s">
        <v>52</v>
      </c>
      <c r="E43" s="60" t="s">
        <v>53</v>
      </c>
      <c r="F43" s="60"/>
      <c r="G43" s="48"/>
      <c r="H43" s="48"/>
      <c r="I43" s="48"/>
      <c r="J43" s="48" t="s">
        <v>54</v>
      </c>
      <c r="K43" s="49"/>
      <c r="L43" s="45"/>
      <c r="M43" s="45"/>
      <c r="N43" s="45"/>
      <c r="O43" s="45"/>
      <c r="P43" s="45"/>
      <c r="Q43" s="45"/>
      <c r="R43" s="45"/>
      <c r="S43" s="45"/>
      <c r="T43" s="45"/>
      <c r="U43" s="44"/>
      <c r="V43" s="44"/>
      <c r="W43" s="43"/>
    </row>
    <row r="44" spans="1:23" ht="18" x14ac:dyDescent="0.25">
      <c r="A44" s="44"/>
      <c r="B44" s="46"/>
      <c r="C44" s="46"/>
      <c r="D44" s="46"/>
      <c r="E44" s="60"/>
      <c r="F44" s="60"/>
      <c r="G44" s="45"/>
      <c r="H44" s="45"/>
      <c r="I44" s="45"/>
      <c r="J44" s="4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4"/>
      <c r="V44" s="44"/>
    </row>
  </sheetData>
  <mergeCells count="34">
    <mergeCell ref="A16:V16"/>
    <mergeCell ref="A2:V10"/>
    <mergeCell ref="A11:V11"/>
    <mergeCell ref="A12:V12"/>
    <mergeCell ref="A13:V13"/>
    <mergeCell ref="A14:V14"/>
    <mergeCell ref="A17:V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R19:S19"/>
    <mergeCell ref="T19:T21"/>
    <mergeCell ref="U19:U21"/>
    <mergeCell ref="K20:L20"/>
    <mergeCell ref="M20:M21"/>
    <mergeCell ref="N20:O20"/>
    <mergeCell ref="E44:F44"/>
    <mergeCell ref="R20:R21"/>
    <mergeCell ref="S20:S21"/>
    <mergeCell ref="E39:F39"/>
    <mergeCell ref="J19:J21"/>
    <mergeCell ref="K19:Q19"/>
    <mergeCell ref="E42:F42"/>
    <mergeCell ref="E43:F43"/>
    <mergeCell ref="P20:P21"/>
    <mergeCell ref="Q20:Q21"/>
    <mergeCell ref="A32:N32"/>
    <mergeCell ref="A33:N33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Monica Bello Navarro</cp:lastModifiedBy>
  <cp:lastPrinted>2022-09-08T14:44:59Z</cp:lastPrinted>
  <dcterms:created xsi:type="dcterms:W3CDTF">2022-08-18T12:51:58Z</dcterms:created>
  <dcterms:modified xsi:type="dcterms:W3CDTF">2022-09-08T14:46:12Z</dcterms:modified>
</cp:coreProperties>
</file>