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08\"/>
    </mc:Choice>
  </mc:AlternateContent>
  <bookViews>
    <workbookView xWindow="0" yWindow="0" windowWidth="28800" windowHeight="12336" tabRatio="601"/>
  </bookViews>
  <sheets>
    <sheet name="Personal Contratado" sheetId="9" r:id="rId1"/>
  </sheets>
  <definedNames>
    <definedName name="_xlnm.Print_Area" localSheetId="0">'Personal Contratado'!$A$1:$T$46</definedName>
  </definedNames>
  <calcPr calcId="152511"/>
</workbook>
</file>

<file path=xl/calcChain.xml><?xml version="1.0" encoding="utf-8"?>
<calcChain xmlns="http://schemas.openxmlformats.org/spreadsheetml/2006/main">
  <c r="O27" i="9" l="1"/>
  <c r="N27" i="9"/>
  <c r="O26" i="9"/>
  <c r="N26" i="9"/>
  <c r="L27" i="9" l="1"/>
  <c r="K27" i="9"/>
  <c r="L26" i="9"/>
  <c r="K26" i="9"/>
  <c r="M28" i="9" l="1"/>
  <c r="J28" i="9" l="1"/>
  <c r="G28" i="9"/>
  <c r="Q26" i="9" l="1"/>
  <c r="S26" i="9"/>
  <c r="R26" i="9"/>
  <c r="T26" i="9" l="1"/>
  <c r="P28" i="9" l="1"/>
  <c r="L28" i="9"/>
  <c r="N28" i="9" l="1"/>
  <c r="O28" i="9"/>
  <c r="R27" i="9"/>
  <c r="T27" i="9" s="1"/>
  <c r="K28" i="9"/>
  <c r="Q27" i="9"/>
  <c r="S27" i="9"/>
  <c r="T28" i="9" l="1"/>
  <c r="S28" i="9"/>
  <c r="Q28" i="9"/>
  <c r="R28" i="9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<sst xmlns="http://schemas.openxmlformats.org/spreadsheetml/2006/main" count="58" uniqueCount="56">
  <si>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</si>
  <si>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</si>
  <si>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</si>
  <si>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</si>
  <si>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</si>
  <si>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</si>
  <si>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</si>
  <si>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</si>
  <si>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</si>
  <si>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</si>
  <si>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</si>
  <si>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</si>
  <si>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</si>
  <si>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</si>
  <si>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</si>
  <si>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</si>
  <si>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</si>
  <si>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</si>
  <si>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</si>
  <si>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</si>
  <si>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</si>
  <si>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</si>
  <si>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</si>
  <si>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</si>
  <si>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</si>
  <si>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</si>
  <si>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</si>
  <si>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</si>
  <si>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</si>
  <si>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</si>
  <si>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</si>
  <si>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</si>
  <si>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</si>
  <si>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</si>
  <si>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</si>
  <si>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</si>
  <si>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</si>
  <si>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</si>
  <si>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</si>
  <si>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</si>
  <si>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Nómina de Sueldos: Empleados Contratados con relación de dependencia</t>
  </si>
  <si>
    <t>Fecha de Inicio de Contrato</t>
  </si>
  <si>
    <t>Fecha de Finalización de Contrato</t>
  </si>
  <si>
    <t>MANUEL ELEAZAR PERALTA ALCANTARA</t>
  </si>
  <si>
    <t>Auditor de Cuentas Médicas</t>
  </si>
  <si>
    <t>Empleado Contratado</t>
  </si>
  <si>
    <t xml:space="preserve">   (1*) Deducción directa en declaración ISR empleados del SUIRPLUS. Rentas hasta RD$34,685.00 estan exentas.</t>
  </si>
  <si>
    <t>Gerencia de Diseño y Revisión de Planes de Salud</t>
  </si>
  <si>
    <t>Director de Recursos Humanos</t>
  </si>
  <si>
    <t>ANDRES JOEL MATOS CABRERA</t>
  </si>
  <si>
    <t>Dirección de Comunicaciones</t>
  </si>
  <si>
    <t>Director de Comunicaciones Interino</t>
  </si>
  <si>
    <t>Director  Financiero</t>
  </si>
  <si>
    <t>Correspondiente al mes de SEPTIEMBRE del año 2021</t>
  </si>
  <si>
    <t>M</t>
  </si>
  <si>
    <t>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</si>
</sst>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164" fontId="8" fillId="3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65" fontId="11" fillId="0" borderId="1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64" fontId="15" fillId="0" borderId="0" xfId="4" applyFont="1" applyBorder="1" applyAlignment="1"/>
    <xf numFmtId="0" fontId="15" fillId="0" borderId="0" xfId="0" applyFont="1" applyFill="1" applyBorder="1" applyAlignment="1">
      <alignment vertical="center"/>
    </xf>
    <xf numFmtId="164" fontId="16" fillId="0" borderId="0" xfId="4" applyFont="1"/>
    <xf numFmtId="164" fontId="16" fillId="0" borderId="0" xfId="4" applyFont="1" applyBorder="1" applyAlignment="1">
      <alignment horizontal="center"/>
    </xf>
    <xf numFmtId="164" fontId="16" fillId="0" borderId="0" xfId="4" applyFont="1" applyBorder="1" applyAlignment="1"/>
    <xf numFmtId="164" fontId="15" fillId="0" borderId="0" xfId="4" applyFont="1" applyAlignment="1"/>
    <xf numFmtId="4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8" fillId="0" borderId="0" xfId="0" applyFont="1" applyFill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4" borderId="13" xfId="0" applyNumberFormat="1" applyFont="1" applyFill="1" applyBorder="1" applyAlignment="1">
      <alignment horizontal="right" vertical="center" wrapText="1"/>
    </xf>
    <xf numFmtId="4" fontId="11" fillId="4" borderId="1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4" fontId="11" fillId="3" borderId="21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1" fillId="0" borderId="32" xfId="0" applyNumberFormat="1" applyFont="1" applyFill="1" applyBorder="1" applyAlignment="1">
      <alignment horizontal="center" vertical="center" wrapText="1"/>
    </xf>
    <xf numFmtId="164" fontId="4" fillId="0" borderId="0" xfId="4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164" fontId="4" fillId="0" borderId="0" xfId="4" applyFont="1" applyAlignment="1">
      <alignment horizontal="center"/>
    </xf>
    <xf numFmtId="164" fontId="15" fillId="0" borderId="0" xfId="4" applyFont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164" fontId="15" fillId="0" borderId="0" xfId="4" applyFont="1" applyBorder="1" applyAlignment="1">
      <alignment horizontal="center"/>
    </xf>
    <xf numFmtId="164" fontId="16" fillId="0" borderId="0" xfId="4" applyFont="1" applyAlignment="1">
      <alignment horizontal="center"/>
    </xf>
    <xf numFmtId="164" fontId="4" fillId="0" borderId="0" xfId="4" applyFont="1" applyAlignment="1"/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800101</xdr:colOff>
      <xdr:row>4</xdr:row>
      <xdr:rowOff>79548</xdr:rowOff>
    </xdr:from>
    <xdr:to>
      <xdr:col>9</xdr:col>
      <xdr:colOff>231141</xdr:colOff>
      <xdr:row>13</xdr:row>
      <xdr:rowOff>69157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750108"/>
          <a:ext cx="1595120" cy="149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5"/>
  <sheetViews>
    <sheetView tabSelected="1" view="pageBreakPreview" topLeftCell="A3" zoomScale="50" zoomScaleNormal="90" zoomScaleSheetLayoutView="50" workbookViewId="0">
      <selection activeCell="E40" sqref="E40:F40"/>
    </sheetView>
  </sheetViews>
  <sheetFormatPr baseColWidth="10" defaultColWidth="9.109375" defaultRowHeight="13.2" x14ac:dyDescent="0.25"/>
  <cols>
    <col min="1" max="1" width="8.5546875" style="12" customWidth="1"/>
    <col min="2" max="2" width="40.21875" style="12" customWidth="1"/>
    <col min="3" max="3" width="30.6640625" style="12" bestFit="1" customWidth="1"/>
    <col min="4" max="4" width="8.6640625" style="12" customWidth="1"/>
    <col min="5" max="5" width="39" style="12" customWidth="1"/>
    <col min="6" max="6" width="22.33203125" style="12" customWidth="1"/>
    <col min="7" max="7" width="18" style="12" customWidth="1"/>
    <col min="8" max="8" width="15.109375" style="12" customWidth="1"/>
    <col min="9" max="9" width="16.33203125" style="12" customWidth="1"/>
    <col min="10" max="10" width="13.44140625" style="12" customWidth="1"/>
    <col min="11" max="11" width="9.44140625" style="12" customWidth="1"/>
    <col min="12" max="13" width="15.6640625" style="12" customWidth="1"/>
    <col min="14" max="14" width="15.5546875" style="12" customWidth="1"/>
    <col min="15" max="15" width="14" style="12" customWidth="1"/>
    <col min="16" max="16" width="15.5546875" style="12" customWidth="1"/>
    <col min="17" max="17" width="18" style="12" customWidth="1"/>
    <col min="18" max="18" width="16.33203125" style="12" bestFit="1" customWidth="1"/>
    <col min="19" max="19" width="15.6640625" style="12" customWidth="1"/>
    <col min="20" max="20" width="14.6640625" style="12" customWidth="1"/>
    <col min="21" max="21" width="14" style="12" customWidth="1"/>
    <col min="22" max="209" width="11.44140625" style="12" customWidth="1"/>
    <col min="210" max="16384" width="9.109375" style="12"/>
  </cols>
  <sheetData>
    <row r="1" spans="1:21" s="7" customFormat="1" x14ac:dyDescent="0.25"/>
    <row r="2" spans="1:21" s="7" customFormat="1" x14ac:dyDescent="0.25"/>
    <row r="3" spans="1:21" s="7" customFormat="1" x14ac:dyDescent="0.25"/>
    <row r="4" spans="1:21" s="7" customForma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s="7" customFormat="1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s="7" customForma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s="7" customForma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</row>
    <row r="8" spans="1:21" s="7" customForma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21" s="7" customForma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</row>
    <row r="10" spans="1:21" s="7" customForma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 s="7" customFormat="1" x14ac:dyDescent="0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</row>
    <row r="12" spans="1:21" s="7" customFormat="1" x14ac:dyDescent="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</row>
    <row r="13" spans="1:21" s="7" customFormat="1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pans="1:21" s="7" customFormat="1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</row>
    <row r="15" spans="1:21" s="7" customFormat="1" ht="19.2" x14ac:dyDescent="0.25">
      <c r="A15" s="61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</row>
    <row r="16" spans="1:21" s="7" customFormat="1" ht="19.2" x14ac:dyDescent="0.25">
      <c r="A16" s="61" t="s">
        <v>10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68" s="7" customFormat="1" ht="19.2" x14ac:dyDescent="0.25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68" s="7" customFormat="1" ht="18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68" s="7" customFormat="1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68" s="7" customFormat="1" ht="17.399999999999999" x14ac:dyDescent="0.25">
      <c r="A20" s="59" t="s">
        <v>40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68" s="7" customFormat="1" ht="17.399999999999999" x14ac:dyDescent="0.25">
      <c r="A21" s="59" t="s">
        <v>53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68" s="7" customFormat="1" ht="13.8" thickBot="1" x14ac:dyDescent="0.3"/>
    <row r="23" spans="1:68" s="1" customFormat="1" ht="16.5" customHeight="1" x14ac:dyDescent="0.25">
      <c r="A23" s="65" t="s">
        <v>0</v>
      </c>
      <c r="B23" s="67" t="s">
        <v>1</v>
      </c>
      <c r="C23" s="16"/>
      <c r="D23" s="57"/>
      <c r="E23" s="16"/>
      <c r="F23" s="16"/>
      <c r="G23" s="69" t="s">
        <v>23</v>
      </c>
      <c r="H23" s="71" t="s">
        <v>41</v>
      </c>
      <c r="I23" s="73" t="s">
        <v>42</v>
      </c>
      <c r="J23" s="75" t="s">
        <v>24</v>
      </c>
      <c r="K23" s="77" t="s">
        <v>2</v>
      </c>
      <c r="L23" s="78"/>
      <c r="M23" s="78"/>
      <c r="N23" s="78"/>
      <c r="O23" s="78"/>
      <c r="P23" s="78"/>
      <c r="Q23" s="79"/>
      <c r="R23" s="80" t="s">
        <v>25</v>
      </c>
      <c r="S23" s="81"/>
      <c r="T23" s="82" t="s">
        <v>26</v>
      </c>
    </row>
    <row r="24" spans="1:68" s="1" customFormat="1" ht="16.5" customHeight="1" x14ac:dyDescent="0.25">
      <c r="A24" s="66"/>
      <c r="B24" s="68"/>
      <c r="C24" s="17" t="s">
        <v>3</v>
      </c>
      <c r="D24" s="58" t="s">
        <v>55</v>
      </c>
      <c r="E24" s="17" t="s">
        <v>4</v>
      </c>
      <c r="F24" s="17" t="s">
        <v>5</v>
      </c>
      <c r="G24" s="70"/>
      <c r="H24" s="72"/>
      <c r="I24" s="74"/>
      <c r="J24" s="76"/>
      <c r="K24" s="84" t="s">
        <v>27</v>
      </c>
      <c r="L24" s="85"/>
      <c r="M24" s="86" t="s">
        <v>28</v>
      </c>
      <c r="N24" s="84" t="s">
        <v>29</v>
      </c>
      <c r="O24" s="85"/>
      <c r="P24" s="86" t="s">
        <v>30</v>
      </c>
      <c r="Q24" s="88" t="s">
        <v>31</v>
      </c>
      <c r="R24" s="90" t="s">
        <v>32</v>
      </c>
      <c r="S24" s="88" t="s">
        <v>33</v>
      </c>
      <c r="T24" s="83"/>
    </row>
    <row r="25" spans="1:68" s="1" customFormat="1" ht="46.8" x14ac:dyDescent="0.25">
      <c r="A25" s="66"/>
      <c r="B25" s="68"/>
      <c r="C25" s="17"/>
      <c r="D25" s="58"/>
      <c r="E25" s="17"/>
      <c r="F25" s="17"/>
      <c r="G25" s="70"/>
      <c r="H25" s="72"/>
      <c r="I25" s="74"/>
      <c r="J25" s="76"/>
      <c r="K25" s="18" t="s">
        <v>34</v>
      </c>
      <c r="L25" s="19" t="s">
        <v>35</v>
      </c>
      <c r="M25" s="87"/>
      <c r="N25" s="18" t="s">
        <v>36</v>
      </c>
      <c r="O25" s="19" t="s">
        <v>37</v>
      </c>
      <c r="P25" s="87"/>
      <c r="Q25" s="89"/>
      <c r="R25" s="91"/>
      <c r="S25" s="89"/>
      <c r="T25" s="83"/>
    </row>
    <row r="26" spans="1:68" s="42" customFormat="1" ht="16.8" x14ac:dyDescent="0.25">
      <c r="A26" s="43">
        <v>1</v>
      </c>
      <c r="B26" s="50" t="s">
        <v>49</v>
      </c>
      <c r="C26" s="44" t="s">
        <v>50</v>
      </c>
      <c r="D26" s="44" t="s">
        <v>54</v>
      </c>
      <c r="E26" s="44" t="s">
        <v>51</v>
      </c>
      <c r="F26" s="44" t="s">
        <v>45</v>
      </c>
      <c r="G26" s="52">
        <v>250000</v>
      </c>
      <c r="H26" s="24">
        <v>44425</v>
      </c>
      <c r="I26" s="24">
        <v>44485</v>
      </c>
      <c r="J26" s="53">
        <v>48103.59</v>
      </c>
      <c r="K26" s="46">
        <f>IF(G26&gt;312000,312000*2.87%,G26*2.87%)</f>
        <v>7175</v>
      </c>
      <c r="L26" s="46">
        <f>IF(G26&gt;312000,312000*7.1%,G26*7.1%)</f>
        <v>17750</v>
      </c>
      <c r="M26" s="46">
        <v>593.21</v>
      </c>
      <c r="N26" s="46">
        <f>IF(G26&gt;156000,156000*3.04/100,G26*3.04/100)</f>
        <v>4742.3999999999996</v>
      </c>
      <c r="O26" s="46">
        <f>IF(G26&gt;156000,156000*7.09%,G26*7.09%)</f>
        <v>11060.400000000001</v>
      </c>
      <c r="P26" s="46">
        <v>0</v>
      </c>
      <c r="Q26" s="46">
        <f>+O26+N26+M26+L26+K26</f>
        <v>41321.01</v>
      </c>
      <c r="R26" s="47">
        <f>K26+N26+P26</f>
        <v>11917.4</v>
      </c>
      <c r="S26" s="47">
        <f>L26+M26+O26</f>
        <v>29403.61</v>
      </c>
      <c r="T26" s="48">
        <f>G26-J26-R26</f>
        <v>189979.01</v>
      </c>
    </row>
    <row r="27" spans="1:68" s="49" customFormat="1" ht="28.2" thickBot="1" x14ac:dyDescent="0.3">
      <c r="A27" s="51">
        <v>2</v>
      </c>
      <c r="B27" s="50" t="s">
        <v>43</v>
      </c>
      <c r="C27" s="44" t="s">
        <v>47</v>
      </c>
      <c r="D27" s="44" t="s">
        <v>54</v>
      </c>
      <c r="E27" s="44" t="s">
        <v>44</v>
      </c>
      <c r="F27" s="44" t="s">
        <v>45</v>
      </c>
      <c r="G27" s="45">
        <v>46585</v>
      </c>
      <c r="H27" s="54">
        <v>44393</v>
      </c>
      <c r="I27" s="55">
        <v>44576</v>
      </c>
      <c r="J27" s="46">
        <v>1372.02</v>
      </c>
      <c r="K27" s="46">
        <f>IF(G27&gt;312000,312000*2.87%,G27*2.87%)</f>
        <v>1336.9894999999999</v>
      </c>
      <c r="L27" s="46">
        <f>IF(G27&gt;312000,312000*7.1%,G27*7.1%)</f>
        <v>3307.5349999999999</v>
      </c>
      <c r="M27" s="46">
        <v>512.44000000000005</v>
      </c>
      <c r="N27" s="46">
        <f>IF(G27&gt;156000,156000*3.04/100,G27*3.04/100)</f>
        <v>1416.184</v>
      </c>
      <c r="O27" s="46">
        <f>IF(G27&gt;156000,156000*7.09%,G27*7.09%)</f>
        <v>3302.8765000000003</v>
      </c>
      <c r="P27" s="46">
        <v>0</v>
      </c>
      <c r="Q27" s="46">
        <f>+O27+N27+M27+L27+K27</f>
        <v>9876.0249999999996</v>
      </c>
      <c r="R27" s="47">
        <f>K27+N27+P27</f>
        <v>2753.1734999999999</v>
      </c>
      <c r="S27" s="47">
        <f>L27+M27+O27</f>
        <v>7122.8515000000007</v>
      </c>
      <c r="T27" s="48">
        <f>G27-J27-R27</f>
        <v>42459.806500000006</v>
      </c>
    </row>
    <row r="28" spans="1:68" s="27" customFormat="1" ht="17.25" customHeight="1" thickBot="1" x14ac:dyDescent="0.3">
      <c r="A28" s="94" t="s">
        <v>6</v>
      </c>
      <c r="B28" s="95"/>
      <c r="C28" s="95"/>
      <c r="D28" s="95"/>
      <c r="E28" s="95"/>
      <c r="F28" s="96"/>
      <c r="G28" s="38">
        <f>SUM(G26:G27)</f>
        <v>296585</v>
      </c>
      <c r="H28" s="25"/>
      <c r="I28" s="25"/>
      <c r="J28" s="35">
        <f t="shared" ref="J28:O28" si="0">SUM(J26:J27)</f>
        <v>49475.609999999993</v>
      </c>
      <c r="K28" s="36">
        <f t="shared" si="0"/>
        <v>8511.9894999999997</v>
      </c>
      <c r="L28" s="36">
        <f t="shared" si="0"/>
        <v>21057.535</v>
      </c>
      <c r="M28" s="36">
        <f t="shared" si="0"/>
        <v>1105.6500000000001</v>
      </c>
      <c r="N28" s="36">
        <f t="shared" si="0"/>
        <v>6158.5839999999998</v>
      </c>
      <c r="O28" s="36">
        <f t="shared" si="0"/>
        <v>14363.276500000002</v>
      </c>
      <c r="P28" s="36">
        <f>SUM(P27:P27)</f>
        <v>0</v>
      </c>
      <c r="Q28" s="36">
        <f>SUM(Q26:Q27)</f>
        <v>51197.035000000003</v>
      </c>
      <c r="R28" s="36">
        <f>SUM(R26:R27)</f>
        <v>14670.573499999999</v>
      </c>
      <c r="S28" s="36">
        <f>SUM(S26:S27)</f>
        <v>36526.461500000005</v>
      </c>
      <c r="T28" s="37">
        <f>SUM(T26:T27)</f>
        <v>232438.81650000002</v>
      </c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</row>
    <row r="29" spans="1:68" s="2" customFormat="1" ht="17.25" customHeight="1" x14ac:dyDescent="0.25">
      <c r="A29" s="20"/>
      <c r="B29" s="20"/>
      <c r="C29" s="20"/>
      <c r="D29" s="20"/>
      <c r="E29" s="20"/>
      <c r="F29" s="20"/>
      <c r="G29" s="21"/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</row>
    <row r="30" spans="1:68" s="7" customFormat="1" ht="16.8" x14ac:dyDescent="0.25">
      <c r="A30" s="3" t="s">
        <v>7</v>
      </c>
      <c r="B30" s="5"/>
      <c r="C30" s="5"/>
      <c r="D30" s="5"/>
      <c r="E30" s="2"/>
      <c r="F30" s="2"/>
      <c r="G30" s="15"/>
      <c r="H30" s="15"/>
      <c r="I30" s="15"/>
      <c r="J30" s="15"/>
      <c r="K30" s="2"/>
      <c r="L30" s="4"/>
      <c r="M30" s="4"/>
      <c r="N30" s="14"/>
      <c r="O30" s="4"/>
      <c r="P30" s="2"/>
      <c r="Q30" s="2"/>
      <c r="R30" s="4"/>
      <c r="S30" s="4"/>
      <c r="T30" s="4"/>
      <c r="U30" s="4"/>
    </row>
    <row r="31" spans="1:68" s="7" customFormat="1" ht="16.8" x14ac:dyDescent="0.25">
      <c r="A31" s="2" t="s">
        <v>46</v>
      </c>
      <c r="B31" s="5"/>
      <c r="C31" s="5"/>
      <c r="D31" s="5"/>
      <c r="E31" s="2"/>
      <c r="F31" s="2"/>
      <c r="G31" s="2"/>
      <c r="H31" s="2"/>
      <c r="I31" s="2"/>
      <c r="J31" s="2"/>
      <c r="K31" s="2"/>
      <c r="L31" s="4"/>
      <c r="M31" s="4"/>
      <c r="N31" s="2"/>
      <c r="O31" s="4"/>
      <c r="P31" s="4"/>
      <c r="Q31" s="4"/>
      <c r="R31" s="4"/>
      <c r="S31" s="4"/>
      <c r="T31" s="4"/>
      <c r="U31" s="4"/>
    </row>
    <row r="32" spans="1:68" s="7" customFormat="1" ht="16.8" x14ac:dyDescent="0.25">
      <c r="A32" s="2" t="s">
        <v>15</v>
      </c>
      <c r="B32" s="5"/>
      <c r="C32" s="5"/>
      <c r="D32" s="5"/>
      <c r="E32" s="2"/>
      <c r="F32" s="2"/>
      <c r="G32" s="2"/>
      <c r="H32" s="2"/>
      <c r="I32" s="2"/>
      <c r="J32" s="2"/>
      <c r="K32" s="2"/>
      <c r="L32" s="4"/>
      <c r="M32" s="4"/>
      <c r="N32" s="2"/>
      <c r="O32" s="4"/>
      <c r="P32" s="4"/>
      <c r="Q32" s="4"/>
      <c r="R32" s="4"/>
      <c r="S32" s="4"/>
      <c r="T32" s="4"/>
      <c r="U32" s="4"/>
    </row>
    <row r="33" spans="1:21" s="7" customFormat="1" ht="16.8" x14ac:dyDescent="0.25">
      <c r="A33" s="2" t="s">
        <v>14</v>
      </c>
      <c r="B33" s="5"/>
      <c r="C33" s="5"/>
      <c r="D33" s="5"/>
      <c r="E33" s="2"/>
      <c r="F33" s="2"/>
      <c r="G33" s="2"/>
      <c r="H33" s="2"/>
      <c r="I33" s="2"/>
      <c r="J33" s="2"/>
      <c r="K33" s="2"/>
      <c r="L33" s="4"/>
      <c r="M33" s="4"/>
      <c r="N33" s="2"/>
      <c r="O33" s="4"/>
      <c r="P33" s="4"/>
      <c r="Q33" s="4"/>
      <c r="R33" s="4"/>
      <c r="S33" s="4"/>
      <c r="T33" s="4"/>
      <c r="U33" s="4"/>
    </row>
    <row r="34" spans="1:21" s="7" customFormat="1" ht="16.8" x14ac:dyDescent="0.25">
      <c r="A34" s="2" t="s">
        <v>13</v>
      </c>
      <c r="B34" s="5"/>
      <c r="C34" s="5"/>
      <c r="D34" s="5"/>
      <c r="E34" s="2"/>
      <c r="F34" s="2"/>
      <c r="G34" s="2"/>
      <c r="H34" s="2"/>
      <c r="I34" s="2"/>
      <c r="J34" s="2"/>
      <c r="K34" s="2"/>
      <c r="L34" s="4"/>
      <c r="M34" s="4"/>
      <c r="N34" s="2"/>
      <c r="O34" s="4"/>
      <c r="P34" s="4"/>
      <c r="Q34" s="4"/>
      <c r="R34" s="4"/>
      <c r="S34" s="4"/>
      <c r="T34" s="4"/>
      <c r="U34" s="4"/>
    </row>
    <row r="35" spans="1:21" s="7" customFormat="1" ht="16.8" x14ac:dyDescent="0.25">
      <c r="A35" s="63" t="s">
        <v>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2"/>
      <c r="N35" s="2"/>
      <c r="O35" s="4"/>
      <c r="P35" s="4"/>
      <c r="Q35" s="4"/>
      <c r="R35" s="4"/>
      <c r="S35" s="4"/>
      <c r="T35" s="4"/>
      <c r="U35" s="4"/>
    </row>
    <row r="36" spans="1:21" s="7" customFormat="1" ht="16.8" x14ac:dyDescent="0.2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4"/>
      <c r="P36" s="4"/>
      <c r="Q36" s="4"/>
      <c r="R36" s="4"/>
      <c r="S36" s="4"/>
      <c r="T36" s="4"/>
      <c r="U36" s="4"/>
    </row>
    <row r="37" spans="1:21" s="7" customFormat="1" ht="16.8" x14ac:dyDescent="0.25">
      <c r="A37" s="2"/>
      <c r="B37" s="5"/>
      <c r="C37" s="5"/>
      <c r="D37" s="5"/>
      <c r="E37" s="2"/>
      <c r="F37" s="2"/>
      <c r="G37" s="2"/>
      <c r="H37" s="2"/>
      <c r="I37" s="2"/>
      <c r="J37" s="2"/>
      <c r="K37" s="2"/>
      <c r="L37" s="4"/>
      <c r="M37" s="4"/>
      <c r="N37" s="2"/>
      <c r="O37" s="4"/>
      <c r="P37" s="4"/>
      <c r="Q37" s="4"/>
      <c r="R37" s="4"/>
      <c r="S37" s="4"/>
      <c r="T37" s="4"/>
      <c r="U37" s="4"/>
    </row>
    <row r="38" spans="1:21" ht="16.8" x14ac:dyDescent="0.25">
      <c r="A38" s="9"/>
      <c r="B38" s="10"/>
      <c r="C38" s="10"/>
      <c r="D38" s="10"/>
      <c r="E38" s="9"/>
      <c r="F38" s="9"/>
      <c r="G38" s="9"/>
      <c r="H38" s="9"/>
      <c r="I38" s="9"/>
      <c r="J38" s="9"/>
      <c r="K38" s="9"/>
      <c r="L38" s="11"/>
      <c r="M38" s="11"/>
      <c r="N38" s="9"/>
      <c r="O38" s="11"/>
      <c r="P38" s="11"/>
      <c r="Q38" s="11"/>
      <c r="R38" s="11"/>
      <c r="S38" s="11"/>
      <c r="T38" s="11"/>
      <c r="U38" s="11"/>
    </row>
    <row r="39" spans="1:21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1:21" ht="21" x14ac:dyDescent="0.4">
      <c r="A40" s="13"/>
      <c r="B40" s="40" t="s">
        <v>16</v>
      </c>
      <c r="C40" s="28"/>
      <c r="D40" s="28"/>
      <c r="E40" s="93" t="s">
        <v>18</v>
      </c>
      <c r="F40" s="93"/>
      <c r="G40" s="29"/>
      <c r="H40" s="97" t="s">
        <v>17</v>
      </c>
      <c r="I40" s="97"/>
      <c r="J40" s="97"/>
      <c r="K40" s="30"/>
      <c r="L40" s="30"/>
      <c r="M40" s="40" t="s">
        <v>19</v>
      </c>
      <c r="N40" s="30"/>
      <c r="O40" s="13"/>
      <c r="P40" s="13"/>
      <c r="Q40" s="13"/>
      <c r="R40" s="13"/>
      <c r="S40" s="13"/>
      <c r="T40" s="13"/>
      <c r="U40" s="13"/>
    </row>
    <row r="41" spans="1:21" ht="21" x14ac:dyDescent="0.4">
      <c r="A41" s="13"/>
      <c r="B41" s="40"/>
      <c r="C41" s="31"/>
      <c r="D41" s="31"/>
      <c r="E41" s="31"/>
      <c r="F41" s="31"/>
      <c r="G41" s="31"/>
      <c r="H41" s="28"/>
      <c r="I41" s="30"/>
      <c r="J41" s="31"/>
      <c r="K41" s="30"/>
      <c r="L41" s="30"/>
      <c r="M41" s="30"/>
      <c r="N41" s="30"/>
      <c r="O41" s="13"/>
      <c r="P41" s="13"/>
      <c r="Q41" s="13"/>
      <c r="R41" s="13"/>
      <c r="S41" s="13"/>
      <c r="T41" s="13"/>
      <c r="U41" s="13"/>
    </row>
    <row r="42" spans="1:21" ht="21" x14ac:dyDescent="0.4">
      <c r="A42" s="13"/>
      <c r="B42" s="40"/>
      <c r="C42" s="31"/>
      <c r="D42" s="31"/>
      <c r="E42" s="31"/>
      <c r="F42" s="31"/>
      <c r="G42" s="31"/>
      <c r="H42" s="28"/>
      <c r="I42" s="30"/>
      <c r="J42" s="31"/>
      <c r="K42" s="30"/>
      <c r="L42" s="30"/>
      <c r="M42" s="30"/>
      <c r="N42" s="30"/>
      <c r="O42" s="13"/>
      <c r="P42" s="13"/>
      <c r="Q42" s="13"/>
      <c r="R42" s="13"/>
      <c r="S42" s="13"/>
      <c r="T42" s="13"/>
      <c r="U42" s="13"/>
    </row>
    <row r="43" spans="1:21" ht="21" x14ac:dyDescent="0.35">
      <c r="A43" s="13"/>
      <c r="B43" s="32" t="s">
        <v>38</v>
      </c>
      <c r="C43" s="28"/>
      <c r="D43" s="28"/>
      <c r="E43" s="98" t="s">
        <v>20</v>
      </c>
      <c r="F43" s="98"/>
      <c r="G43" s="33"/>
      <c r="H43" s="28"/>
      <c r="I43" s="32" t="s">
        <v>21</v>
      </c>
      <c r="J43" s="28"/>
      <c r="K43" s="30"/>
      <c r="L43" s="30"/>
      <c r="M43" s="32" t="s">
        <v>39</v>
      </c>
      <c r="N43" s="30"/>
      <c r="O43" s="13"/>
      <c r="P43" s="13"/>
      <c r="Q43" s="13"/>
      <c r="R43" s="13"/>
      <c r="S43" s="13"/>
      <c r="T43" s="13"/>
      <c r="U43" s="13"/>
    </row>
    <row r="44" spans="1:21" ht="21" x14ac:dyDescent="0.4">
      <c r="B44" s="99" t="s">
        <v>48</v>
      </c>
      <c r="C44" s="99"/>
      <c r="D44" s="56"/>
      <c r="E44" s="92" t="s">
        <v>52</v>
      </c>
      <c r="F44" s="92"/>
      <c r="G44" s="34"/>
      <c r="H44" s="93" t="s">
        <v>12</v>
      </c>
      <c r="I44" s="93"/>
      <c r="J44" s="93"/>
      <c r="K44" s="30"/>
      <c r="L44" s="30"/>
      <c r="M44" s="41" t="s">
        <v>22</v>
      </c>
      <c r="N44" s="30"/>
    </row>
    <row r="45" spans="1:21" ht="21" x14ac:dyDescent="0.4">
      <c r="B45" s="39"/>
      <c r="E45" s="92"/>
      <c r="F45" s="92"/>
      <c r="H45" s="93"/>
      <c r="I45" s="93"/>
      <c r="J45" s="93"/>
      <c r="M45" s="40"/>
    </row>
  </sheetData>
  <mergeCells count="34">
    <mergeCell ref="S24:S25"/>
    <mergeCell ref="E44:F44"/>
    <mergeCell ref="H44:J44"/>
    <mergeCell ref="E45:F45"/>
    <mergeCell ref="H45:J45"/>
    <mergeCell ref="A28:F28"/>
    <mergeCell ref="A35:L35"/>
    <mergeCell ref="A36:N36"/>
    <mergeCell ref="E40:F40"/>
    <mergeCell ref="H40:J40"/>
    <mergeCell ref="E43:F43"/>
    <mergeCell ref="B44:C44"/>
    <mergeCell ref="A21:U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K24:L24"/>
    <mergeCell ref="M24:M25"/>
    <mergeCell ref="N24:O24"/>
    <mergeCell ref="P24:P25"/>
    <mergeCell ref="Q24:Q25"/>
    <mergeCell ref="R24:R25"/>
    <mergeCell ref="A20:U20"/>
    <mergeCell ref="A4:U14"/>
    <mergeCell ref="A15:U15"/>
    <mergeCell ref="A16:U16"/>
    <mergeCell ref="A17:U17"/>
    <mergeCell ref="A18:U18"/>
  </mergeCells>
  <pageMargins left="0.7" right="0.7" top="0.75" bottom="0.75" header="0.3" footer="0.3"/>
  <pageSetup paperSize="5" scale="45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</vt:lpstr>
      <vt:lpstr>'Personal Contratado'!Área_de_impresión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2021-10-08T14:29:07Z</cp:lastPrinted>
  <dcterms:created xsi:type="dcterms:W3CDTF">2006-07-11T17:39:34Z</dcterms:created>
  <dcterms:modified xsi:type="dcterms:W3CDTF">2021-10-12T21:15:44Z</dcterms:modified>
  <cp:category/>
  <cp:contentStatus/>
</cp:coreProperties>
</file>