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.medina\Desktop\2020\NORTIC\004-Nomina\2021\008\"/>
    </mc:Choice>
  </mc:AlternateContent>
  <bookViews>
    <workbookView xWindow="0" yWindow="0" windowWidth="28800" windowHeight="12336" tabRatio="601"/>
  </bookViews>
  <sheets>
    <sheet name="Personal Fijo" sheetId="29" r:id="rId1"/>
  </sheets>
  <definedNames>
    <definedName name="_xlnm.Print_Area" localSheetId="0">'Personal Fijo'!$A$1:$R$349</definedName>
  </definedNames>
  <calcPr calcId="152511"/>
</workbook>
</file>

<file path=xl/calcChain.xml><?xml version="1.0" encoding="utf-8"?>
<calcChain xmlns="http://schemas.openxmlformats.org/spreadsheetml/2006/main">
  <c r="L22" i="29" l="1"/>
  <c r="L23" i="29"/>
  <c r="L24" i="29"/>
  <c r="L25" i="29"/>
  <c r="L26" i="29"/>
  <c r="L27" i="29"/>
  <c r="L28" i="29"/>
  <c r="L29" i="29"/>
  <c r="L30" i="29"/>
  <c r="L31" i="29"/>
  <c r="L32" i="29"/>
  <c r="L33" i="29"/>
  <c r="L34" i="29"/>
  <c r="L35" i="29"/>
  <c r="L36" i="29"/>
  <c r="L37" i="29"/>
  <c r="L38" i="29"/>
  <c r="L39" i="29"/>
  <c r="L40" i="29"/>
  <c r="L41" i="29"/>
  <c r="L42" i="29"/>
  <c r="L43" i="29"/>
  <c r="L44" i="29"/>
  <c r="L45" i="29"/>
  <c r="L46" i="29"/>
  <c r="L47" i="29"/>
  <c r="L48" i="29"/>
  <c r="L49" i="29"/>
  <c r="L50" i="29"/>
  <c r="L51" i="29"/>
  <c r="L52" i="29"/>
  <c r="L53" i="29"/>
  <c r="L54" i="29"/>
  <c r="L55" i="29"/>
  <c r="L56" i="29"/>
  <c r="L57" i="29"/>
  <c r="L58" i="29"/>
  <c r="L59" i="29"/>
  <c r="L60" i="29"/>
  <c r="L61" i="29"/>
  <c r="L62" i="29"/>
  <c r="L63" i="29"/>
  <c r="L64" i="29"/>
  <c r="L65" i="29"/>
  <c r="L66" i="29"/>
  <c r="L67" i="29"/>
  <c r="L68" i="29"/>
  <c r="L69" i="29"/>
  <c r="L70" i="29"/>
  <c r="L71" i="29"/>
  <c r="L72" i="29"/>
  <c r="L73" i="29"/>
  <c r="L74" i="29"/>
  <c r="L75" i="29"/>
  <c r="L76" i="29"/>
  <c r="L77" i="29"/>
  <c r="L78" i="29"/>
  <c r="L79" i="29"/>
  <c r="L80" i="29"/>
  <c r="L81" i="29"/>
  <c r="L82" i="29"/>
  <c r="L83" i="29"/>
  <c r="L84" i="29"/>
  <c r="L85" i="29"/>
  <c r="L86" i="29"/>
  <c r="L87" i="29"/>
  <c r="L88" i="29"/>
  <c r="L89" i="29"/>
  <c r="L90" i="29"/>
  <c r="L91" i="29"/>
  <c r="L92" i="29"/>
  <c r="L93" i="29"/>
  <c r="L94" i="29"/>
  <c r="L95" i="29"/>
  <c r="L96" i="29"/>
  <c r="L97" i="29"/>
  <c r="L98" i="29"/>
  <c r="L99" i="29"/>
  <c r="L100" i="29"/>
  <c r="L101" i="29"/>
  <c r="L102" i="29"/>
  <c r="L103" i="29"/>
  <c r="L104" i="29"/>
  <c r="L105" i="29"/>
  <c r="L106" i="29"/>
  <c r="L107" i="29"/>
  <c r="L108" i="29"/>
  <c r="L109" i="29"/>
  <c r="L110" i="29"/>
  <c r="L111" i="29"/>
  <c r="L112" i="29"/>
  <c r="L113" i="29"/>
  <c r="L114" i="29"/>
  <c r="L115" i="29"/>
  <c r="L116" i="29"/>
  <c r="L117" i="29"/>
  <c r="L118" i="29"/>
  <c r="L119" i="29"/>
  <c r="L120" i="29"/>
  <c r="L121" i="29"/>
  <c r="L122" i="29"/>
  <c r="L123" i="29"/>
  <c r="L124" i="29"/>
  <c r="L125" i="29"/>
  <c r="L126" i="29"/>
  <c r="L127" i="29"/>
  <c r="L128" i="29"/>
  <c r="L129" i="29"/>
  <c r="L130" i="29"/>
  <c r="L131" i="29"/>
  <c r="L132" i="29"/>
  <c r="L133" i="29"/>
  <c r="L134" i="29"/>
  <c r="L135" i="29"/>
  <c r="L136" i="29"/>
  <c r="L137" i="29"/>
  <c r="L138" i="29"/>
  <c r="L139" i="29"/>
  <c r="L140" i="29"/>
  <c r="L141" i="29"/>
  <c r="L142" i="29"/>
  <c r="L143" i="29"/>
  <c r="L144" i="29"/>
  <c r="L145" i="29"/>
  <c r="L146" i="29"/>
  <c r="L147" i="29"/>
  <c r="L148" i="29"/>
  <c r="L149" i="29"/>
  <c r="L150" i="29"/>
  <c r="L151" i="29"/>
  <c r="L152" i="29"/>
  <c r="L153" i="29"/>
  <c r="L154" i="29"/>
  <c r="L155" i="29"/>
  <c r="L156" i="29"/>
  <c r="L157" i="29"/>
  <c r="L158" i="29"/>
  <c r="L159" i="29"/>
  <c r="L160" i="29"/>
  <c r="L161" i="29"/>
  <c r="L162" i="29"/>
  <c r="L163" i="29"/>
  <c r="L164" i="29"/>
  <c r="L165" i="29"/>
  <c r="L166" i="29"/>
  <c r="L167" i="29"/>
  <c r="L168" i="29"/>
  <c r="L169" i="29"/>
  <c r="L170" i="29"/>
  <c r="L171" i="29"/>
  <c r="L172" i="29"/>
  <c r="L173" i="29"/>
  <c r="L174" i="29"/>
  <c r="L175" i="29"/>
  <c r="L176" i="29"/>
  <c r="L177" i="29"/>
  <c r="L178" i="29"/>
  <c r="L179" i="29"/>
  <c r="L180" i="29"/>
  <c r="L181" i="29"/>
  <c r="L182" i="29"/>
  <c r="L183" i="29"/>
  <c r="L184" i="29"/>
  <c r="L185" i="29"/>
  <c r="L186" i="29"/>
  <c r="L187" i="29"/>
  <c r="L188" i="29"/>
  <c r="L189" i="29"/>
  <c r="L190" i="29"/>
  <c r="L191" i="29"/>
  <c r="L192" i="29"/>
  <c r="L193" i="29"/>
  <c r="L194" i="29"/>
  <c r="L195" i="29"/>
  <c r="L196" i="29"/>
  <c r="L197" i="29"/>
  <c r="L198" i="29"/>
  <c r="L199" i="29"/>
  <c r="L200" i="29"/>
  <c r="L201" i="29"/>
  <c r="L202" i="29"/>
  <c r="L203" i="29"/>
  <c r="L204" i="29"/>
  <c r="L205" i="29"/>
  <c r="L206" i="29"/>
  <c r="L207" i="29"/>
  <c r="L208" i="29"/>
  <c r="L209" i="29"/>
  <c r="L210" i="29"/>
  <c r="L211" i="29"/>
  <c r="L212" i="29"/>
  <c r="L213" i="29"/>
  <c r="L214" i="29"/>
  <c r="L215" i="29"/>
  <c r="L216" i="29"/>
  <c r="L217" i="29"/>
  <c r="L218" i="29"/>
  <c r="L219" i="29"/>
  <c r="L220" i="29"/>
  <c r="L221" i="29"/>
  <c r="L222" i="29"/>
  <c r="L223" i="29"/>
  <c r="L224" i="29"/>
  <c r="L225" i="29"/>
  <c r="L226" i="29"/>
  <c r="L227" i="29"/>
  <c r="L228" i="29"/>
  <c r="L229" i="29"/>
  <c r="L230" i="29"/>
  <c r="L231" i="29"/>
  <c r="L232" i="29"/>
  <c r="L233" i="29"/>
  <c r="L234" i="29"/>
  <c r="L235" i="29"/>
  <c r="L236" i="29"/>
  <c r="L237" i="29"/>
  <c r="L238" i="29"/>
  <c r="L239" i="29"/>
  <c r="L240" i="29"/>
  <c r="L241" i="29"/>
  <c r="L242" i="29"/>
  <c r="L243" i="29"/>
  <c r="L244" i="29"/>
  <c r="L245" i="29"/>
  <c r="L246" i="29"/>
  <c r="L247" i="29"/>
  <c r="L248" i="29"/>
  <c r="L249" i="29"/>
  <c r="L250" i="29"/>
  <c r="L251" i="29"/>
  <c r="L252" i="29"/>
  <c r="L253" i="29"/>
  <c r="L254" i="29"/>
  <c r="L255" i="29"/>
  <c r="L256" i="29"/>
  <c r="L257" i="29"/>
  <c r="L258" i="29"/>
  <c r="L259" i="29"/>
  <c r="L260" i="29"/>
  <c r="L261" i="29"/>
  <c r="L262" i="29"/>
  <c r="L263" i="29"/>
  <c r="L264" i="29"/>
  <c r="L265" i="29"/>
  <c r="L266" i="29"/>
  <c r="L267" i="29"/>
  <c r="L268" i="29"/>
  <c r="L269" i="29"/>
  <c r="L270" i="29"/>
  <c r="L271" i="29"/>
  <c r="L272" i="29"/>
  <c r="L273" i="29"/>
  <c r="L274" i="29"/>
  <c r="L275" i="29"/>
  <c r="L276" i="29"/>
  <c r="L277" i="29"/>
  <c r="L278" i="29"/>
  <c r="L279" i="29"/>
  <c r="L280" i="29"/>
  <c r="L281" i="29"/>
  <c r="L282" i="29"/>
  <c r="L283" i="29"/>
  <c r="L284" i="29"/>
  <c r="L285" i="29"/>
  <c r="L286" i="29"/>
  <c r="L287" i="29"/>
  <c r="L288" i="29"/>
  <c r="L289" i="29"/>
  <c r="L290" i="29"/>
  <c r="L291" i="29"/>
  <c r="L292" i="29"/>
  <c r="L293" i="29"/>
  <c r="L294" i="29"/>
  <c r="L295" i="29"/>
  <c r="L296" i="29"/>
  <c r="L297" i="29"/>
  <c r="L298" i="29"/>
  <c r="L299" i="29"/>
  <c r="L300" i="29"/>
  <c r="L301" i="29"/>
  <c r="L302" i="29"/>
  <c r="L303" i="29"/>
  <c r="L304" i="29"/>
  <c r="L305" i="29"/>
  <c r="L306" i="29"/>
  <c r="L307" i="29"/>
  <c r="L308" i="29"/>
  <c r="L309" i="29"/>
  <c r="L310" i="29"/>
  <c r="L311" i="29"/>
  <c r="L312" i="29"/>
  <c r="L313" i="29"/>
  <c r="L314" i="29"/>
  <c r="L315" i="29"/>
  <c r="L316" i="29"/>
  <c r="L317" i="29"/>
  <c r="L318" i="29"/>
  <c r="L319" i="29"/>
  <c r="L320" i="29"/>
  <c r="L321" i="29"/>
  <c r="L322" i="29"/>
  <c r="L323" i="29"/>
  <c r="L324" i="29"/>
  <c r="L325" i="29"/>
  <c r="L326" i="29"/>
  <c r="L327" i="29"/>
  <c r="L328" i="29"/>
  <c r="L329" i="29"/>
  <c r="L21" i="29"/>
  <c r="L330" i="29" l="1"/>
  <c r="I21" i="29" l="1"/>
  <c r="J21" i="29"/>
  <c r="M21" i="29"/>
  <c r="I22" i="29"/>
  <c r="J22" i="29"/>
  <c r="M22" i="29"/>
  <c r="I23" i="29"/>
  <c r="J23" i="29"/>
  <c r="M23" i="29"/>
  <c r="I24" i="29"/>
  <c r="J24" i="29"/>
  <c r="M24" i="29"/>
  <c r="I25" i="29"/>
  <c r="J25" i="29"/>
  <c r="M25" i="29"/>
  <c r="I26" i="29"/>
  <c r="J26" i="29"/>
  <c r="M26" i="29"/>
  <c r="I27" i="29"/>
  <c r="J27" i="29"/>
  <c r="M27" i="29"/>
  <c r="I28" i="29"/>
  <c r="J28" i="29"/>
  <c r="M28" i="29"/>
  <c r="I29" i="29"/>
  <c r="J29" i="29"/>
  <c r="M29" i="29"/>
  <c r="I30" i="29"/>
  <c r="J30" i="29"/>
  <c r="M30" i="29"/>
  <c r="I31" i="29"/>
  <c r="J31" i="29"/>
  <c r="M31" i="29"/>
  <c r="I32" i="29"/>
  <c r="J32" i="29"/>
  <c r="M32" i="29"/>
  <c r="I33" i="29"/>
  <c r="J33" i="29"/>
  <c r="M33" i="29"/>
  <c r="I34" i="29"/>
  <c r="J34" i="29"/>
  <c r="M34" i="29"/>
  <c r="I35" i="29"/>
  <c r="J35" i="29"/>
  <c r="M35" i="29"/>
  <c r="I36" i="29"/>
  <c r="J36" i="29"/>
  <c r="M36" i="29"/>
  <c r="I37" i="29"/>
  <c r="J37" i="29"/>
  <c r="M37" i="29"/>
  <c r="I38" i="29"/>
  <c r="J38" i="29"/>
  <c r="M38" i="29"/>
  <c r="I39" i="29"/>
  <c r="J39" i="29"/>
  <c r="M39" i="29"/>
  <c r="I40" i="29"/>
  <c r="J40" i="29"/>
  <c r="M40" i="29"/>
  <c r="I41" i="29"/>
  <c r="J41" i="29"/>
  <c r="M41" i="29"/>
  <c r="I42" i="29"/>
  <c r="J42" i="29"/>
  <c r="M42" i="29"/>
  <c r="I43" i="29"/>
  <c r="J43" i="29"/>
  <c r="M43" i="29"/>
  <c r="I44" i="29"/>
  <c r="J44" i="29"/>
  <c r="M44" i="29"/>
  <c r="I45" i="29"/>
  <c r="J45" i="29"/>
  <c r="M45" i="29"/>
  <c r="I46" i="29"/>
  <c r="J46" i="29"/>
  <c r="M46" i="29"/>
  <c r="I47" i="29"/>
  <c r="J47" i="29"/>
  <c r="M47" i="29"/>
  <c r="I48" i="29"/>
  <c r="J48" i="29"/>
  <c r="M48" i="29"/>
  <c r="I49" i="29"/>
  <c r="J49" i="29"/>
  <c r="M49" i="29"/>
  <c r="I50" i="29"/>
  <c r="J50" i="29"/>
  <c r="M50" i="29"/>
  <c r="I51" i="29"/>
  <c r="J51" i="29"/>
  <c r="M51" i="29"/>
  <c r="I52" i="29"/>
  <c r="J52" i="29"/>
  <c r="M52" i="29"/>
  <c r="I53" i="29"/>
  <c r="J53" i="29"/>
  <c r="M53" i="29"/>
  <c r="I54" i="29"/>
  <c r="J54" i="29"/>
  <c r="M54" i="29"/>
  <c r="I55" i="29"/>
  <c r="P55" i="29" s="1"/>
  <c r="R55" i="29" s="1"/>
  <c r="J55" i="29"/>
  <c r="M55" i="29"/>
  <c r="I56" i="29"/>
  <c r="J56" i="29"/>
  <c r="M56" i="29"/>
  <c r="I57" i="29"/>
  <c r="J57" i="29"/>
  <c r="M57" i="29"/>
  <c r="I58" i="29"/>
  <c r="J58" i="29"/>
  <c r="M58" i="29"/>
  <c r="I59" i="29"/>
  <c r="J59" i="29"/>
  <c r="M59" i="29"/>
  <c r="I60" i="29"/>
  <c r="J60" i="29"/>
  <c r="M60" i="29"/>
  <c r="I61" i="29"/>
  <c r="J61" i="29"/>
  <c r="M61" i="29"/>
  <c r="I62" i="29"/>
  <c r="J62" i="29"/>
  <c r="M62" i="29"/>
  <c r="I63" i="29"/>
  <c r="J63" i="29"/>
  <c r="M63" i="29"/>
  <c r="I64" i="29"/>
  <c r="J64" i="29"/>
  <c r="M64" i="29"/>
  <c r="I65" i="29"/>
  <c r="J65" i="29"/>
  <c r="M65" i="29"/>
  <c r="I66" i="29"/>
  <c r="J66" i="29"/>
  <c r="M66" i="29"/>
  <c r="I67" i="29"/>
  <c r="J67" i="29"/>
  <c r="M67" i="29"/>
  <c r="I68" i="29"/>
  <c r="J68" i="29"/>
  <c r="M68" i="29"/>
  <c r="I69" i="29"/>
  <c r="J69" i="29"/>
  <c r="M69" i="29"/>
  <c r="I70" i="29"/>
  <c r="J70" i="29"/>
  <c r="M70" i="29"/>
  <c r="I71" i="29"/>
  <c r="J71" i="29"/>
  <c r="M71" i="29"/>
  <c r="I72" i="29"/>
  <c r="J72" i="29"/>
  <c r="M72" i="29"/>
  <c r="I73" i="29"/>
  <c r="J73" i="29"/>
  <c r="M73" i="29"/>
  <c r="I74" i="29"/>
  <c r="J74" i="29"/>
  <c r="M74" i="29"/>
  <c r="I75" i="29"/>
  <c r="J75" i="29"/>
  <c r="M75" i="29"/>
  <c r="I76" i="29"/>
  <c r="J76" i="29"/>
  <c r="M76" i="29"/>
  <c r="I77" i="29"/>
  <c r="J77" i="29"/>
  <c r="M77" i="29"/>
  <c r="I78" i="29"/>
  <c r="J78" i="29"/>
  <c r="M78" i="29"/>
  <c r="I79" i="29"/>
  <c r="J79" i="29"/>
  <c r="M79" i="29"/>
  <c r="I80" i="29"/>
  <c r="J80" i="29"/>
  <c r="M80" i="29"/>
  <c r="I81" i="29"/>
  <c r="J81" i="29"/>
  <c r="M81" i="29"/>
  <c r="I82" i="29"/>
  <c r="J82" i="29"/>
  <c r="M82" i="29"/>
  <c r="I83" i="29"/>
  <c r="J83" i="29"/>
  <c r="M83" i="29"/>
  <c r="I84" i="29"/>
  <c r="J84" i="29"/>
  <c r="M84" i="29"/>
  <c r="I85" i="29"/>
  <c r="J85" i="29"/>
  <c r="M85" i="29"/>
  <c r="I86" i="29"/>
  <c r="J86" i="29"/>
  <c r="M86" i="29"/>
  <c r="I87" i="29"/>
  <c r="J87" i="29"/>
  <c r="M87" i="29"/>
  <c r="I88" i="29"/>
  <c r="J88" i="29"/>
  <c r="M88" i="29"/>
  <c r="I89" i="29"/>
  <c r="J89" i="29"/>
  <c r="M89" i="29"/>
  <c r="I90" i="29"/>
  <c r="J90" i="29"/>
  <c r="M90" i="29"/>
  <c r="I91" i="29"/>
  <c r="J91" i="29"/>
  <c r="M91" i="29"/>
  <c r="I92" i="29"/>
  <c r="J92" i="29"/>
  <c r="M92" i="29"/>
  <c r="I93" i="29"/>
  <c r="J93" i="29"/>
  <c r="M93" i="29"/>
  <c r="I94" i="29"/>
  <c r="J94" i="29"/>
  <c r="M94" i="29"/>
  <c r="I95" i="29"/>
  <c r="J95" i="29"/>
  <c r="M95" i="29"/>
  <c r="I96" i="29"/>
  <c r="J96" i="29"/>
  <c r="M96" i="29"/>
  <c r="I97" i="29"/>
  <c r="J97" i="29"/>
  <c r="M97" i="29"/>
  <c r="I98" i="29"/>
  <c r="J98" i="29"/>
  <c r="M98" i="29"/>
  <c r="I99" i="29"/>
  <c r="J99" i="29"/>
  <c r="M99" i="29"/>
  <c r="I100" i="29"/>
  <c r="J100" i="29"/>
  <c r="M100" i="29"/>
  <c r="I101" i="29"/>
  <c r="J101" i="29"/>
  <c r="M101" i="29"/>
  <c r="I102" i="29"/>
  <c r="J102" i="29"/>
  <c r="M102" i="29"/>
  <c r="I103" i="29"/>
  <c r="J103" i="29"/>
  <c r="M103" i="29"/>
  <c r="I104" i="29"/>
  <c r="J104" i="29"/>
  <c r="M104" i="29"/>
  <c r="I105" i="29"/>
  <c r="J105" i="29"/>
  <c r="M105" i="29"/>
  <c r="I106" i="29"/>
  <c r="J106" i="29"/>
  <c r="M106" i="29"/>
  <c r="I107" i="29"/>
  <c r="J107" i="29"/>
  <c r="M107" i="29"/>
  <c r="I108" i="29"/>
  <c r="J108" i="29"/>
  <c r="M108" i="29"/>
  <c r="I109" i="29"/>
  <c r="J109" i="29"/>
  <c r="M109" i="29"/>
  <c r="I110" i="29"/>
  <c r="J110" i="29"/>
  <c r="M110" i="29"/>
  <c r="I111" i="29"/>
  <c r="J111" i="29"/>
  <c r="M111" i="29"/>
  <c r="I112" i="29"/>
  <c r="J112" i="29"/>
  <c r="M112" i="29"/>
  <c r="I113" i="29"/>
  <c r="J113" i="29"/>
  <c r="M113" i="29"/>
  <c r="I114" i="29"/>
  <c r="J114" i="29"/>
  <c r="M114" i="29"/>
  <c r="I115" i="29"/>
  <c r="J115" i="29"/>
  <c r="M115" i="29"/>
  <c r="I116" i="29"/>
  <c r="J116" i="29"/>
  <c r="M116" i="29"/>
  <c r="I117" i="29"/>
  <c r="J117" i="29"/>
  <c r="M117" i="29"/>
  <c r="I118" i="29"/>
  <c r="J118" i="29"/>
  <c r="M118" i="29"/>
  <c r="I119" i="29"/>
  <c r="J119" i="29"/>
  <c r="M119" i="29"/>
  <c r="I120" i="29"/>
  <c r="J120" i="29"/>
  <c r="M120" i="29"/>
  <c r="I121" i="29"/>
  <c r="J121" i="29"/>
  <c r="M121" i="29"/>
  <c r="I122" i="29"/>
  <c r="J122" i="29"/>
  <c r="M122" i="29"/>
  <c r="I123" i="29"/>
  <c r="J123" i="29"/>
  <c r="M123" i="29"/>
  <c r="I124" i="29"/>
  <c r="J124" i="29"/>
  <c r="M124" i="29"/>
  <c r="I125" i="29"/>
  <c r="J125" i="29"/>
  <c r="M125" i="29"/>
  <c r="I126" i="29"/>
  <c r="J126" i="29"/>
  <c r="M126" i="29"/>
  <c r="I127" i="29"/>
  <c r="J127" i="29"/>
  <c r="M127" i="29"/>
  <c r="I128" i="29"/>
  <c r="J128" i="29"/>
  <c r="M128" i="29"/>
  <c r="I129" i="29"/>
  <c r="J129" i="29"/>
  <c r="M129" i="29"/>
  <c r="I130" i="29"/>
  <c r="J130" i="29"/>
  <c r="M130" i="29"/>
  <c r="I131" i="29"/>
  <c r="J131" i="29"/>
  <c r="M131" i="29"/>
  <c r="I132" i="29"/>
  <c r="J132" i="29"/>
  <c r="M132" i="29"/>
  <c r="I133" i="29"/>
  <c r="J133" i="29"/>
  <c r="M133" i="29"/>
  <c r="I134" i="29"/>
  <c r="J134" i="29"/>
  <c r="M134" i="29"/>
  <c r="I135" i="29"/>
  <c r="J135" i="29"/>
  <c r="M135" i="29"/>
  <c r="I136" i="29"/>
  <c r="J136" i="29"/>
  <c r="M136" i="29"/>
  <c r="I137" i="29"/>
  <c r="J137" i="29"/>
  <c r="M137" i="29"/>
  <c r="I138" i="29"/>
  <c r="J138" i="29"/>
  <c r="M138" i="29"/>
  <c r="I139" i="29"/>
  <c r="J139" i="29"/>
  <c r="M139" i="29"/>
  <c r="I140" i="29"/>
  <c r="J140" i="29"/>
  <c r="M140" i="29"/>
  <c r="I141" i="29"/>
  <c r="J141" i="29"/>
  <c r="M141" i="29"/>
  <c r="I142" i="29"/>
  <c r="J142" i="29"/>
  <c r="M142" i="29"/>
  <c r="I143" i="29"/>
  <c r="J143" i="29"/>
  <c r="M143" i="29"/>
  <c r="I144" i="29"/>
  <c r="J144" i="29"/>
  <c r="M144" i="29"/>
  <c r="I145" i="29"/>
  <c r="J145" i="29"/>
  <c r="M145" i="29"/>
  <c r="I146" i="29"/>
  <c r="J146" i="29"/>
  <c r="M146" i="29"/>
  <c r="I147" i="29"/>
  <c r="J147" i="29"/>
  <c r="M147" i="29"/>
  <c r="I148" i="29"/>
  <c r="J148" i="29"/>
  <c r="M148" i="29"/>
  <c r="I149" i="29"/>
  <c r="J149" i="29"/>
  <c r="M149" i="29"/>
  <c r="I150" i="29"/>
  <c r="J150" i="29"/>
  <c r="M150" i="29"/>
  <c r="I151" i="29"/>
  <c r="J151" i="29"/>
  <c r="M151" i="29"/>
  <c r="I152" i="29"/>
  <c r="J152" i="29"/>
  <c r="M152" i="29"/>
  <c r="I153" i="29"/>
  <c r="J153" i="29"/>
  <c r="M153" i="29"/>
  <c r="I154" i="29"/>
  <c r="J154" i="29"/>
  <c r="M154" i="29"/>
  <c r="I155" i="29"/>
  <c r="J155" i="29"/>
  <c r="M155" i="29"/>
  <c r="I156" i="29"/>
  <c r="J156" i="29"/>
  <c r="M156" i="29"/>
  <c r="I157" i="29"/>
  <c r="J157" i="29"/>
  <c r="M157" i="29"/>
  <c r="I158" i="29"/>
  <c r="J158" i="29"/>
  <c r="M158" i="29"/>
  <c r="I159" i="29"/>
  <c r="J159" i="29"/>
  <c r="M159" i="29"/>
  <c r="I160" i="29"/>
  <c r="J160" i="29"/>
  <c r="M160" i="29"/>
  <c r="I161" i="29"/>
  <c r="J161" i="29"/>
  <c r="M161" i="29"/>
  <c r="I162" i="29"/>
  <c r="J162" i="29"/>
  <c r="M162" i="29"/>
  <c r="I163" i="29"/>
  <c r="J163" i="29"/>
  <c r="M163" i="29"/>
  <c r="I164" i="29"/>
  <c r="J164" i="29"/>
  <c r="M164" i="29"/>
  <c r="I165" i="29"/>
  <c r="J165" i="29"/>
  <c r="M165" i="29"/>
  <c r="I166" i="29"/>
  <c r="J166" i="29"/>
  <c r="M166" i="29"/>
  <c r="I167" i="29"/>
  <c r="J167" i="29"/>
  <c r="M167" i="29"/>
  <c r="I168" i="29"/>
  <c r="J168" i="29"/>
  <c r="M168" i="29"/>
  <c r="I169" i="29"/>
  <c r="J169" i="29"/>
  <c r="M169" i="29"/>
  <c r="I170" i="29"/>
  <c r="J170" i="29"/>
  <c r="M170" i="29"/>
  <c r="I171" i="29"/>
  <c r="J171" i="29"/>
  <c r="M171" i="29"/>
  <c r="I172" i="29"/>
  <c r="J172" i="29"/>
  <c r="M172" i="29"/>
  <c r="I173" i="29"/>
  <c r="J173" i="29"/>
  <c r="M173" i="29"/>
  <c r="I174" i="29"/>
  <c r="J174" i="29"/>
  <c r="M174" i="29"/>
  <c r="I175" i="29"/>
  <c r="J175" i="29"/>
  <c r="M175" i="29"/>
  <c r="I176" i="29"/>
  <c r="J176" i="29"/>
  <c r="M176" i="29"/>
  <c r="I177" i="29"/>
  <c r="J177" i="29"/>
  <c r="M177" i="29"/>
  <c r="I178" i="29"/>
  <c r="J178" i="29"/>
  <c r="M178" i="29"/>
  <c r="I179" i="29"/>
  <c r="J179" i="29"/>
  <c r="M179" i="29"/>
  <c r="I180" i="29"/>
  <c r="J180" i="29"/>
  <c r="M180" i="29"/>
  <c r="I181" i="29"/>
  <c r="J181" i="29"/>
  <c r="M181" i="29"/>
  <c r="I182" i="29"/>
  <c r="J182" i="29"/>
  <c r="M182" i="29"/>
  <c r="I183" i="29"/>
  <c r="J183" i="29"/>
  <c r="M183" i="29"/>
  <c r="I184" i="29"/>
  <c r="J184" i="29"/>
  <c r="M184" i="29"/>
  <c r="I185" i="29"/>
  <c r="J185" i="29"/>
  <c r="M185" i="29"/>
  <c r="I186" i="29"/>
  <c r="J186" i="29"/>
  <c r="M186" i="29"/>
  <c r="I187" i="29"/>
  <c r="J187" i="29"/>
  <c r="M187" i="29"/>
  <c r="I188" i="29"/>
  <c r="J188" i="29"/>
  <c r="M188" i="29"/>
  <c r="I189" i="29"/>
  <c r="J189" i="29"/>
  <c r="M189" i="29"/>
  <c r="I190" i="29"/>
  <c r="J190" i="29"/>
  <c r="M190" i="29"/>
  <c r="I191" i="29"/>
  <c r="J191" i="29"/>
  <c r="M191" i="29"/>
  <c r="I192" i="29"/>
  <c r="J192" i="29"/>
  <c r="M192" i="29"/>
  <c r="I193" i="29"/>
  <c r="J193" i="29"/>
  <c r="M193" i="29"/>
  <c r="I194" i="29"/>
  <c r="J194" i="29"/>
  <c r="M194" i="29"/>
  <c r="I195" i="29"/>
  <c r="J195" i="29"/>
  <c r="M195" i="29"/>
  <c r="I196" i="29"/>
  <c r="J196" i="29"/>
  <c r="M196" i="29"/>
  <c r="I197" i="29"/>
  <c r="J197" i="29"/>
  <c r="M197" i="29"/>
  <c r="I198" i="29"/>
  <c r="J198" i="29"/>
  <c r="M198" i="29"/>
  <c r="I199" i="29"/>
  <c r="J199" i="29"/>
  <c r="M199" i="29"/>
  <c r="I200" i="29"/>
  <c r="J200" i="29"/>
  <c r="M200" i="29"/>
  <c r="I201" i="29"/>
  <c r="J201" i="29"/>
  <c r="M201" i="29"/>
  <c r="I202" i="29"/>
  <c r="J202" i="29"/>
  <c r="M202" i="29"/>
  <c r="I203" i="29"/>
  <c r="J203" i="29"/>
  <c r="M203" i="29"/>
  <c r="I204" i="29"/>
  <c r="J204" i="29"/>
  <c r="M204" i="29"/>
  <c r="I205" i="29"/>
  <c r="J205" i="29"/>
  <c r="M205" i="29"/>
  <c r="I206" i="29"/>
  <c r="J206" i="29"/>
  <c r="M206" i="29"/>
  <c r="I207" i="29"/>
  <c r="J207" i="29"/>
  <c r="M207" i="29"/>
  <c r="I208" i="29"/>
  <c r="J208" i="29"/>
  <c r="M208" i="29"/>
  <c r="I209" i="29"/>
  <c r="J209" i="29"/>
  <c r="M209" i="29"/>
  <c r="I210" i="29"/>
  <c r="J210" i="29"/>
  <c r="M210" i="29"/>
  <c r="I211" i="29"/>
  <c r="J211" i="29"/>
  <c r="M211" i="29"/>
  <c r="I212" i="29"/>
  <c r="J212" i="29"/>
  <c r="M212" i="29"/>
  <c r="I213" i="29"/>
  <c r="J213" i="29"/>
  <c r="M213" i="29"/>
  <c r="I214" i="29"/>
  <c r="J214" i="29"/>
  <c r="M214" i="29"/>
  <c r="I215" i="29"/>
  <c r="J215" i="29"/>
  <c r="M215" i="29"/>
  <c r="I216" i="29"/>
  <c r="P216" i="29" s="1"/>
  <c r="R216" i="29" s="1"/>
  <c r="J216" i="29"/>
  <c r="M216" i="29"/>
  <c r="I217" i="29"/>
  <c r="J217" i="29"/>
  <c r="M217" i="29"/>
  <c r="I218" i="29"/>
  <c r="J218" i="29"/>
  <c r="M218" i="29"/>
  <c r="I219" i="29"/>
  <c r="J219" i="29"/>
  <c r="M219" i="29"/>
  <c r="I220" i="29"/>
  <c r="J220" i="29"/>
  <c r="M220" i="29"/>
  <c r="I221" i="29"/>
  <c r="J221" i="29"/>
  <c r="M221" i="29"/>
  <c r="I222" i="29"/>
  <c r="J222" i="29"/>
  <c r="M222" i="29"/>
  <c r="I223" i="29"/>
  <c r="J223" i="29"/>
  <c r="M223" i="29"/>
  <c r="I224" i="29"/>
  <c r="J224" i="29"/>
  <c r="M224" i="29"/>
  <c r="I225" i="29"/>
  <c r="J225" i="29"/>
  <c r="M225" i="29"/>
  <c r="I226" i="29"/>
  <c r="J226" i="29"/>
  <c r="M226" i="29"/>
  <c r="I227" i="29"/>
  <c r="J227" i="29"/>
  <c r="M227" i="29"/>
  <c r="I228" i="29"/>
  <c r="J228" i="29"/>
  <c r="M228" i="29"/>
  <c r="I229" i="29"/>
  <c r="J229" i="29"/>
  <c r="M229" i="29"/>
  <c r="I230" i="29"/>
  <c r="J230" i="29"/>
  <c r="M230" i="29"/>
  <c r="I231" i="29"/>
  <c r="J231" i="29"/>
  <c r="M231" i="29"/>
  <c r="I232" i="29"/>
  <c r="J232" i="29"/>
  <c r="M232" i="29"/>
  <c r="I233" i="29"/>
  <c r="J233" i="29"/>
  <c r="M233" i="29"/>
  <c r="I234" i="29"/>
  <c r="J234" i="29"/>
  <c r="M234" i="29"/>
  <c r="I235" i="29"/>
  <c r="J235" i="29"/>
  <c r="M235" i="29"/>
  <c r="I236" i="29"/>
  <c r="J236" i="29"/>
  <c r="M236" i="29"/>
  <c r="I237" i="29"/>
  <c r="J237" i="29"/>
  <c r="M237" i="29"/>
  <c r="I238" i="29"/>
  <c r="J238" i="29"/>
  <c r="M238" i="29"/>
  <c r="I239" i="29"/>
  <c r="J239" i="29"/>
  <c r="M239" i="29"/>
  <c r="I240" i="29"/>
  <c r="J240" i="29"/>
  <c r="M240" i="29"/>
  <c r="I241" i="29"/>
  <c r="J241" i="29"/>
  <c r="M241" i="29"/>
  <c r="I242" i="29"/>
  <c r="J242" i="29"/>
  <c r="M242" i="29"/>
  <c r="I243" i="29"/>
  <c r="J243" i="29"/>
  <c r="M243" i="29"/>
  <c r="I244" i="29"/>
  <c r="J244" i="29"/>
  <c r="M244" i="29"/>
  <c r="I245" i="29"/>
  <c r="J245" i="29"/>
  <c r="M245" i="29"/>
  <c r="I246" i="29"/>
  <c r="J246" i="29"/>
  <c r="M246" i="29"/>
  <c r="I247" i="29"/>
  <c r="J247" i="29"/>
  <c r="M247" i="29"/>
  <c r="I248" i="29"/>
  <c r="J248" i="29"/>
  <c r="M248" i="29"/>
  <c r="I249" i="29"/>
  <c r="J249" i="29"/>
  <c r="M249" i="29"/>
  <c r="I250" i="29"/>
  <c r="J250" i="29"/>
  <c r="M250" i="29"/>
  <c r="I251" i="29"/>
  <c r="J251" i="29"/>
  <c r="M251" i="29"/>
  <c r="I252" i="29"/>
  <c r="J252" i="29"/>
  <c r="M252" i="29"/>
  <c r="I253" i="29"/>
  <c r="J253" i="29"/>
  <c r="M253" i="29"/>
  <c r="I254" i="29"/>
  <c r="J254" i="29"/>
  <c r="M254" i="29"/>
  <c r="I255" i="29"/>
  <c r="J255" i="29"/>
  <c r="M255" i="29"/>
  <c r="I256" i="29"/>
  <c r="J256" i="29"/>
  <c r="M256" i="29"/>
  <c r="I257" i="29"/>
  <c r="J257" i="29"/>
  <c r="M257" i="29"/>
  <c r="I258" i="29"/>
  <c r="J258" i="29"/>
  <c r="M258" i="29"/>
  <c r="I259" i="29"/>
  <c r="J259" i="29"/>
  <c r="M259" i="29"/>
  <c r="I260" i="29"/>
  <c r="J260" i="29"/>
  <c r="M260" i="29"/>
  <c r="I261" i="29"/>
  <c r="J261" i="29"/>
  <c r="M261" i="29"/>
  <c r="I262" i="29"/>
  <c r="J262" i="29"/>
  <c r="M262" i="29"/>
  <c r="I263" i="29"/>
  <c r="J263" i="29"/>
  <c r="M263" i="29"/>
  <c r="I264" i="29"/>
  <c r="J264" i="29"/>
  <c r="M264" i="29"/>
  <c r="I265" i="29"/>
  <c r="J265" i="29"/>
  <c r="M265" i="29"/>
  <c r="I266" i="29"/>
  <c r="J266" i="29"/>
  <c r="M266" i="29"/>
  <c r="I267" i="29"/>
  <c r="J267" i="29"/>
  <c r="M267" i="29"/>
  <c r="I268" i="29"/>
  <c r="J268" i="29"/>
  <c r="M268" i="29"/>
  <c r="I269" i="29"/>
  <c r="J269" i="29"/>
  <c r="M269" i="29"/>
  <c r="I270" i="29"/>
  <c r="J270" i="29"/>
  <c r="M270" i="29"/>
  <c r="I271" i="29"/>
  <c r="J271" i="29"/>
  <c r="M271" i="29"/>
  <c r="I272" i="29"/>
  <c r="J272" i="29"/>
  <c r="M272" i="29"/>
  <c r="I273" i="29"/>
  <c r="J273" i="29"/>
  <c r="M273" i="29"/>
  <c r="I274" i="29"/>
  <c r="J274" i="29"/>
  <c r="M274" i="29"/>
  <c r="I275" i="29"/>
  <c r="J275" i="29"/>
  <c r="M275" i="29"/>
  <c r="I276" i="29"/>
  <c r="J276" i="29"/>
  <c r="M276" i="29"/>
  <c r="I277" i="29"/>
  <c r="J277" i="29"/>
  <c r="M277" i="29"/>
  <c r="I278" i="29"/>
  <c r="J278" i="29"/>
  <c r="M278" i="29"/>
  <c r="I279" i="29"/>
  <c r="J279" i="29"/>
  <c r="M279" i="29"/>
  <c r="I280" i="29"/>
  <c r="J280" i="29"/>
  <c r="M280" i="29"/>
  <c r="I281" i="29"/>
  <c r="J281" i="29"/>
  <c r="M281" i="29"/>
  <c r="I282" i="29"/>
  <c r="J282" i="29"/>
  <c r="M282" i="29"/>
  <c r="I283" i="29"/>
  <c r="J283" i="29"/>
  <c r="M283" i="29"/>
  <c r="I284" i="29"/>
  <c r="J284" i="29"/>
  <c r="M284" i="29"/>
  <c r="I285" i="29"/>
  <c r="J285" i="29"/>
  <c r="M285" i="29"/>
  <c r="I286" i="29"/>
  <c r="J286" i="29"/>
  <c r="M286" i="29"/>
  <c r="I287" i="29"/>
  <c r="J287" i="29"/>
  <c r="M287" i="29"/>
  <c r="I288" i="29"/>
  <c r="J288" i="29"/>
  <c r="M288" i="29"/>
  <c r="I289" i="29"/>
  <c r="J289" i="29"/>
  <c r="M289" i="29"/>
  <c r="I290" i="29"/>
  <c r="J290" i="29"/>
  <c r="M290" i="29"/>
  <c r="I291" i="29"/>
  <c r="J291" i="29"/>
  <c r="M291" i="29"/>
  <c r="I292" i="29"/>
  <c r="J292" i="29"/>
  <c r="M292" i="29"/>
  <c r="I293" i="29"/>
  <c r="J293" i="29"/>
  <c r="M293" i="29"/>
  <c r="I294" i="29"/>
  <c r="J294" i="29"/>
  <c r="M294" i="29"/>
  <c r="I295" i="29"/>
  <c r="J295" i="29"/>
  <c r="M295" i="29"/>
  <c r="I296" i="29"/>
  <c r="J296" i="29"/>
  <c r="M296" i="29"/>
  <c r="I297" i="29"/>
  <c r="J297" i="29"/>
  <c r="M297" i="29"/>
  <c r="I298" i="29"/>
  <c r="J298" i="29"/>
  <c r="M298" i="29"/>
  <c r="I299" i="29"/>
  <c r="J299" i="29"/>
  <c r="M299" i="29"/>
  <c r="I300" i="29"/>
  <c r="J300" i="29"/>
  <c r="M300" i="29"/>
  <c r="I301" i="29"/>
  <c r="J301" i="29"/>
  <c r="M301" i="29"/>
  <c r="I302" i="29"/>
  <c r="J302" i="29"/>
  <c r="M302" i="29"/>
  <c r="I303" i="29"/>
  <c r="J303" i="29"/>
  <c r="M303" i="29"/>
  <c r="I304" i="29"/>
  <c r="J304" i="29"/>
  <c r="M304" i="29"/>
  <c r="I305" i="29"/>
  <c r="J305" i="29"/>
  <c r="M305" i="29"/>
  <c r="I306" i="29"/>
  <c r="J306" i="29"/>
  <c r="M306" i="29"/>
  <c r="I307" i="29"/>
  <c r="J307" i="29"/>
  <c r="M307" i="29"/>
  <c r="I308" i="29"/>
  <c r="J308" i="29"/>
  <c r="M308" i="29"/>
  <c r="I309" i="29"/>
  <c r="J309" i="29"/>
  <c r="M309" i="29"/>
  <c r="I310" i="29"/>
  <c r="J310" i="29"/>
  <c r="M310" i="29"/>
  <c r="I311" i="29"/>
  <c r="J311" i="29"/>
  <c r="M311" i="29"/>
  <c r="I312" i="29"/>
  <c r="J312" i="29"/>
  <c r="M312" i="29"/>
  <c r="I313" i="29"/>
  <c r="J313" i="29"/>
  <c r="M313" i="29"/>
  <c r="I314" i="29"/>
  <c r="J314" i="29"/>
  <c r="M314" i="29"/>
  <c r="I315" i="29"/>
  <c r="J315" i="29"/>
  <c r="M315" i="29"/>
  <c r="I316" i="29"/>
  <c r="J316" i="29"/>
  <c r="M316" i="29"/>
  <c r="I317" i="29"/>
  <c r="J317" i="29"/>
  <c r="M317" i="29"/>
  <c r="I318" i="29"/>
  <c r="J318" i="29"/>
  <c r="M318" i="29"/>
  <c r="I319" i="29"/>
  <c r="J319" i="29"/>
  <c r="M319" i="29"/>
  <c r="I320" i="29"/>
  <c r="J320" i="29"/>
  <c r="M320" i="29"/>
  <c r="I321" i="29"/>
  <c r="J321" i="29"/>
  <c r="M321" i="29"/>
  <c r="I322" i="29"/>
  <c r="J322" i="29"/>
  <c r="M322" i="29"/>
  <c r="I323" i="29"/>
  <c r="J323" i="29"/>
  <c r="M323" i="29"/>
  <c r="I324" i="29"/>
  <c r="J324" i="29"/>
  <c r="M324" i="29"/>
  <c r="I325" i="29"/>
  <c r="J325" i="29"/>
  <c r="M325" i="29"/>
  <c r="I326" i="29"/>
  <c r="J326" i="29"/>
  <c r="M326" i="29"/>
  <c r="I327" i="29"/>
  <c r="J327" i="29"/>
  <c r="M327" i="29"/>
  <c r="I328" i="29"/>
  <c r="J328" i="29"/>
  <c r="M328" i="29"/>
  <c r="I329" i="29"/>
  <c r="J329" i="29"/>
  <c r="M329" i="29"/>
  <c r="I330" i="29" l="1"/>
  <c r="Q106" i="29"/>
  <c r="P199" i="29"/>
  <c r="R199" i="29" s="1"/>
  <c r="P154" i="29"/>
  <c r="R154" i="29" s="1"/>
  <c r="P57" i="29"/>
  <c r="R57" i="29" s="1"/>
  <c r="P253" i="29"/>
  <c r="R253" i="29" s="1"/>
  <c r="P241" i="29"/>
  <c r="R241" i="29" s="1"/>
  <c r="P229" i="29"/>
  <c r="R229" i="29" s="1"/>
  <c r="P223" i="29"/>
  <c r="R223" i="29" s="1"/>
  <c r="P190" i="29"/>
  <c r="R190" i="29" s="1"/>
  <c r="P187" i="29"/>
  <c r="R187" i="29" s="1"/>
  <c r="P184" i="29"/>
  <c r="R184" i="29" s="1"/>
  <c r="P178" i="29"/>
  <c r="R178" i="29" s="1"/>
  <c r="P175" i="29"/>
  <c r="R175" i="29" s="1"/>
  <c r="P133" i="29"/>
  <c r="R133" i="29" s="1"/>
  <c r="P127" i="29"/>
  <c r="R127" i="29" s="1"/>
  <c r="P118" i="29"/>
  <c r="R118" i="29" s="1"/>
  <c r="P112" i="29"/>
  <c r="R112" i="29" s="1"/>
  <c r="P61" i="29"/>
  <c r="R61" i="29" s="1"/>
  <c r="P58" i="29"/>
  <c r="R58" i="29" s="1"/>
  <c r="P37" i="29"/>
  <c r="R37" i="29" s="1"/>
  <c r="P25" i="29"/>
  <c r="R25" i="29" s="1"/>
  <c r="P186" i="29"/>
  <c r="R186" i="29" s="1"/>
  <c r="P183" i="29"/>
  <c r="R183" i="29" s="1"/>
  <c r="P177" i="29"/>
  <c r="R177" i="29" s="1"/>
  <c r="P174" i="29"/>
  <c r="R174" i="29" s="1"/>
  <c r="P171" i="29"/>
  <c r="R171" i="29" s="1"/>
  <c r="P141" i="29"/>
  <c r="R141" i="29" s="1"/>
  <c r="P132" i="29"/>
  <c r="R132" i="29" s="1"/>
  <c r="P129" i="29"/>
  <c r="R129" i="29" s="1"/>
  <c r="P126" i="29"/>
  <c r="R126" i="29" s="1"/>
  <c r="P120" i="29"/>
  <c r="R120" i="29" s="1"/>
  <c r="P117" i="29"/>
  <c r="R117" i="29" s="1"/>
  <c r="P45" i="29"/>
  <c r="R45" i="29" s="1"/>
  <c r="P39" i="29"/>
  <c r="R39" i="29" s="1"/>
  <c r="P36" i="29"/>
  <c r="R36" i="29" s="1"/>
  <c r="P27" i="29"/>
  <c r="R27" i="29" s="1"/>
  <c r="P41" i="29"/>
  <c r="R41" i="29" s="1"/>
  <c r="P35" i="29"/>
  <c r="R35" i="29" s="1"/>
  <c r="P29" i="29"/>
  <c r="R29" i="29" s="1"/>
  <c r="P26" i="29"/>
  <c r="R26" i="29" s="1"/>
  <c r="P23" i="29"/>
  <c r="R23" i="29" s="1"/>
  <c r="P172" i="29"/>
  <c r="R172" i="29" s="1"/>
  <c r="P249" i="29"/>
  <c r="R249" i="29" s="1"/>
  <c r="P21" i="29"/>
  <c r="R21" i="29" s="1"/>
  <c r="P188" i="29"/>
  <c r="R188" i="29" s="1"/>
  <c r="P185" i="29"/>
  <c r="R185" i="29" s="1"/>
  <c r="P182" i="29"/>
  <c r="R182" i="29" s="1"/>
  <c r="P176" i="29"/>
  <c r="R176" i="29" s="1"/>
  <c r="P170" i="29"/>
  <c r="R170" i="29" s="1"/>
  <c r="Q143" i="29"/>
  <c r="P128" i="29"/>
  <c r="R128" i="29" s="1"/>
  <c r="P119" i="29"/>
  <c r="R119" i="29" s="1"/>
  <c r="P116" i="29"/>
  <c r="R116" i="29" s="1"/>
  <c r="P59" i="29"/>
  <c r="R59" i="29" s="1"/>
  <c r="O298" i="29"/>
  <c r="Q308" i="29"/>
  <c r="Q304" i="29"/>
  <c r="Q239" i="29"/>
  <c r="Q238" i="29"/>
  <c r="Q226" i="29"/>
  <c r="P219" i="29"/>
  <c r="R219" i="29" s="1"/>
  <c r="P159" i="29"/>
  <c r="R159" i="29" s="1"/>
  <c r="O302" i="29"/>
  <c r="O263" i="29"/>
  <c r="Q142" i="29"/>
  <c r="P329" i="29"/>
  <c r="R329" i="29" s="1"/>
  <c r="P328" i="29"/>
  <c r="R328" i="29" s="1"/>
  <c r="P323" i="29"/>
  <c r="R323" i="29" s="1"/>
  <c r="P302" i="29"/>
  <c r="R302" i="29" s="1"/>
  <c r="P299" i="29"/>
  <c r="R299" i="29" s="1"/>
  <c r="P298" i="29"/>
  <c r="R298" i="29" s="1"/>
  <c r="P295" i="29"/>
  <c r="R295" i="29" s="1"/>
  <c r="P286" i="29"/>
  <c r="R286" i="29" s="1"/>
  <c r="P285" i="29"/>
  <c r="R285" i="29" s="1"/>
  <c r="P284" i="29"/>
  <c r="R284" i="29" s="1"/>
  <c r="P280" i="29"/>
  <c r="R280" i="29" s="1"/>
  <c r="P270" i="29"/>
  <c r="R270" i="29" s="1"/>
  <c r="P269" i="29"/>
  <c r="R269" i="29" s="1"/>
  <c r="P264" i="29"/>
  <c r="R264" i="29" s="1"/>
  <c r="P263" i="29"/>
  <c r="R263" i="29" s="1"/>
  <c r="P260" i="29"/>
  <c r="R260" i="29" s="1"/>
  <c r="P259" i="29"/>
  <c r="R259" i="29" s="1"/>
  <c r="P258" i="29"/>
  <c r="R258" i="29" s="1"/>
  <c r="P207" i="29"/>
  <c r="R207" i="29" s="1"/>
  <c r="P206" i="29"/>
  <c r="R206" i="29" s="1"/>
  <c r="P204" i="29"/>
  <c r="R204" i="29" s="1"/>
  <c r="P203" i="29"/>
  <c r="R203" i="29" s="1"/>
  <c r="P202" i="29"/>
  <c r="R202" i="29" s="1"/>
  <c r="P201" i="29"/>
  <c r="R201" i="29" s="1"/>
  <c r="P152" i="29"/>
  <c r="R152" i="29" s="1"/>
  <c r="P151" i="29"/>
  <c r="R151" i="29" s="1"/>
  <c r="P150" i="29"/>
  <c r="R150" i="29" s="1"/>
  <c r="P149" i="29"/>
  <c r="R149" i="29" s="1"/>
  <c r="P147" i="29"/>
  <c r="R147" i="29" s="1"/>
  <c r="P146" i="29"/>
  <c r="R146" i="29" s="1"/>
  <c r="P145" i="29"/>
  <c r="R145" i="29" s="1"/>
  <c r="P144" i="29"/>
  <c r="R144" i="29" s="1"/>
  <c r="Q126" i="29"/>
  <c r="Q114" i="29"/>
  <c r="P51" i="29"/>
  <c r="R51" i="29" s="1"/>
  <c r="P49" i="29"/>
  <c r="R49" i="29" s="1"/>
  <c r="P48" i="29"/>
  <c r="R48" i="29" s="1"/>
  <c r="P47" i="29"/>
  <c r="R47" i="29" s="1"/>
  <c r="P46" i="29"/>
  <c r="R46" i="29" s="1"/>
  <c r="O310" i="29"/>
  <c r="Q134" i="29"/>
  <c r="P33" i="29"/>
  <c r="R33" i="29" s="1"/>
  <c r="P32" i="29"/>
  <c r="R32" i="29" s="1"/>
  <c r="P31" i="29"/>
  <c r="R31" i="29" s="1"/>
  <c r="P30" i="29"/>
  <c r="R30" i="29" s="1"/>
  <c r="O313" i="29"/>
  <c r="Q300" i="29"/>
  <c r="Q288" i="29"/>
  <c r="O286" i="29"/>
  <c r="Q282" i="29"/>
  <c r="Q281" i="29"/>
  <c r="O274" i="29"/>
  <c r="Q272" i="29"/>
  <c r="Q265" i="29"/>
  <c r="Q254" i="29"/>
  <c r="Q249" i="29"/>
  <c r="Q248" i="29"/>
  <c r="Q247" i="29"/>
  <c r="Q242" i="29"/>
  <c r="Q241" i="29"/>
  <c r="Q240" i="29"/>
  <c r="Q235" i="29"/>
  <c r="Q234" i="29"/>
  <c r="Q233" i="29"/>
  <c r="Q230" i="29"/>
  <c r="Q229" i="29"/>
  <c r="Q228" i="29"/>
  <c r="P222" i="29"/>
  <c r="R222" i="29" s="1"/>
  <c r="P221" i="29"/>
  <c r="R221" i="29" s="1"/>
  <c r="P220" i="29"/>
  <c r="R220" i="29" s="1"/>
  <c r="P195" i="29"/>
  <c r="R195" i="29" s="1"/>
  <c r="P193" i="29"/>
  <c r="R193" i="29" s="1"/>
  <c r="P192" i="29"/>
  <c r="R192" i="29" s="1"/>
  <c r="P191" i="29"/>
  <c r="R191" i="29" s="1"/>
  <c r="P181" i="29"/>
  <c r="R181" i="29" s="1"/>
  <c r="P180" i="29"/>
  <c r="R180" i="29" s="1"/>
  <c r="P167" i="29"/>
  <c r="R167" i="29" s="1"/>
  <c r="P164" i="29"/>
  <c r="R164" i="29" s="1"/>
  <c r="P163" i="29"/>
  <c r="R163" i="29" s="1"/>
  <c r="P162" i="29"/>
  <c r="R162" i="29" s="1"/>
  <c r="P161" i="29"/>
  <c r="R161" i="29" s="1"/>
  <c r="P160" i="29"/>
  <c r="R160" i="29" s="1"/>
  <c r="P156" i="29"/>
  <c r="R156" i="29" s="1"/>
  <c r="P155" i="29"/>
  <c r="R155" i="29" s="1"/>
  <c r="P138" i="29"/>
  <c r="R138" i="29" s="1"/>
  <c r="P136" i="29"/>
  <c r="R136" i="29" s="1"/>
  <c r="P135" i="29"/>
  <c r="R135" i="29" s="1"/>
  <c r="P134" i="29"/>
  <c r="R134" i="29" s="1"/>
  <c r="P125" i="29"/>
  <c r="R125" i="29" s="1"/>
  <c r="P124" i="29"/>
  <c r="R124" i="29" s="1"/>
  <c r="P121" i="29"/>
  <c r="R121" i="29" s="1"/>
  <c r="P109" i="29"/>
  <c r="R109" i="29" s="1"/>
  <c r="P108" i="29"/>
  <c r="R108" i="29" s="1"/>
  <c r="P107" i="29"/>
  <c r="R107" i="29" s="1"/>
  <c r="P106" i="29"/>
  <c r="R106" i="29" s="1"/>
  <c r="P102" i="29"/>
  <c r="R102" i="29" s="1"/>
  <c r="P101" i="29"/>
  <c r="R101" i="29" s="1"/>
  <c r="P100" i="29"/>
  <c r="R100" i="29" s="1"/>
  <c r="P99" i="29"/>
  <c r="R99" i="29" s="1"/>
  <c r="P94" i="29"/>
  <c r="R94" i="29" s="1"/>
  <c r="P93" i="29"/>
  <c r="R93" i="29" s="1"/>
  <c r="P92" i="29"/>
  <c r="R92" i="29" s="1"/>
  <c r="P91" i="29"/>
  <c r="R91" i="29" s="1"/>
  <c r="P86" i="29"/>
  <c r="R86" i="29" s="1"/>
  <c r="P85" i="29"/>
  <c r="R85" i="29" s="1"/>
  <c r="P84" i="29"/>
  <c r="R84" i="29" s="1"/>
  <c r="P83" i="29"/>
  <c r="R83" i="29" s="1"/>
  <c r="P78" i="29"/>
  <c r="R78" i="29" s="1"/>
  <c r="P77" i="29"/>
  <c r="R77" i="29" s="1"/>
  <c r="P76" i="29"/>
  <c r="R76" i="29" s="1"/>
  <c r="P75" i="29"/>
  <c r="R75" i="29" s="1"/>
  <c r="P70" i="29"/>
  <c r="R70" i="29" s="1"/>
  <c r="P69" i="29"/>
  <c r="R69" i="29" s="1"/>
  <c r="P68" i="29"/>
  <c r="R68" i="29" s="1"/>
  <c r="P67" i="29"/>
  <c r="R67" i="29" s="1"/>
  <c r="P62" i="29"/>
  <c r="R62" i="29" s="1"/>
  <c r="P53" i="29"/>
  <c r="R53" i="29" s="1"/>
  <c r="P52" i="29"/>
  <c r="R52" i="29" s="1"/>
  <c r="P43" i="29"/>
  <c r="R43" i="29" s="1"/>
  <c r="P42" i="29"/>
  <c r="R42" i="29" s="1"/>
  <c r="O322" i="29"/>
  <c r="O328" i="29"/>
  <c r="O290" i="29"/>
  <c r="O289" i="29"/>
  <c r="O279" i="29"/>
  <c r="O277" i="29"/>
  <c r="Q251" i="29"/>
  <c r="Q250" i="29"/>
  <c r="P248" i="29"/>
  <c r="R248" i="29" s="1"/>
  <c r="P243" i="29"/>
  <c r="R243" i="29" s="1"/>
  <c r="P237" i="29"/>
  <c r="R237" i="29" s="1"/>
  <c r="P235" i="29"/>
  <c r="R235" i="29" s="1"/>
  <c r="P231" i="29"/>
  <c r="R231" i="29" s="1"/>
  <c r="P226" i="29"/>
  <c r="R226" i="29" s="1"/>
  <c r="P225" i="29"/>
  <c r="R225" i="29" s="1"/>
  <c r="P215" i="29"/>
  <c r="R215" i="29" s="1"/>
  <c r="P214" i="29"/>
  <c r="R214" i="29" s="1"/>
  <c r="P213" i="29"/>
  <c r="R213" i="29" s="1"/>
  <c r="P212" i="29"/>
  <c r="R212" i="29" s="1"/>
  <c r="P211" i="29"/>
  <c r="R211" i="29" s="1"/>
  <c r="P209" i="29"/>
  <c r="R209" i="29" s="1"/>
  <c r="P208" i="29"/>
  <c r="R208" i="29" s="1"/>
  <c r="P200" i="29"/>
  <c r="R200" i="29" s="1"/>
  <c r="O184" i="29"/>
  <c r="P142" i="29"/>
  <c r="R142" i="29" s="1"/>
  <c r="P113" i="29"/>
  <c r="R113" i="29" s="1"/>
  <c r="O270" i="29"/>
  <c r="O309" i="29"/>
  <c r="O305" i="29"/>
  <c r="O239" i="29"/>
  <c r="O236" i="29"/>
  <c r="Q326" i="29"/>
  <c r="Q325" i="29"/>
  <c r="Q324" i="29"/>
  <c r="P322" i="29"/>
  <c r="R322" i="29" s="1"/>
  <c r="P321" i="29"/>
  <c r="R321" i="29" s="1"/>
  <c r="P320" i="29"/>
  <c r="R320" i="29" s="1"/>
  <c r="P317" i="29"/>
  <c r="R317" i="29" s="1"/>
  <c r="O294" i="29"/>
  <c r="Q292" i="29"/>
  <c r="P290" i="29"/>
  <c r="R290" i="29" s="1"/>
  <c r="P287" i="29"/>
  <c r="R287" i="29" s="1"/>
  <c r="O316" i="29"/>
  <c r="Q312" i="29"/>
  <c r="P310" i="29"/>
  <c r="R310" i="29" s="1"/>
  <c r="P307" i="29"/>
  <c r="R307" i="29" s="1"/>
  <c r="P306" i="29"/>
  <c r="R306" i="29" s="1"/>
  <c r="P303" i="29"/>
  <c r="R303" i="29" s="1"/>
  <c r="O297" i="29"/>
  <c r="O293" i="29"/>
  <c r="O258" i="29"/>
  <c r="O257" i="29"/>
  <c r="O227" i="29"/>
  <c r="O252" i="29"/>
  <c r="O251" i="29"/>
  <c r="Q243" i="29"/>
  <c r="Q231" i="29"/>
  <c r="P224" i="29"/>
  <c r="R224" i="29" s="1"/>
  <c r="O223" i="29"/>
  <c r="P218" i="29"/>
  <c r="R218" i="29" s="1"/>
  <c r="P217" i="29"/>
  <c r="R217" i="29" s="1"/>
  <c r="P194" i="29"/>
  <c r="R194" i="29" s="1"/>
  <c r="P189" i="29"/>
  <c r="R189" i="29" s="1"/>
  <c r="P179" i="29"/>
  <c r="R179" i="29" s="1"/>
  <c r="P165" i="29"/>
  <c r="R165" i="29" s="1"/>
  <c r="P153" i="29"/>
  <c r="R153" i="29" s="1"/>
  <c r="P148" i="29"/>
  <c r="R148" i="29" s="1"/>
  <c r="P143" i="29"/>
  <c r="R143" i="29" s="1"/>
  <c r="Q139" i="29"/>
  <c r="P137" i="29"/>
  <c r="R137" i="29" s="1"/>
  <c r="Q130" i="29"/>
  <c r="Q122" i="29"/>
  <c r="P115" i="29"/>
  <c r="R115" i="29" s="1"/>
  <c r="P114" i="29"/>
  <c r="R114" i="29" s="1"/>
  <c r="Q110" i="29"/>
  <c r="Q103" i="29"/>
  <c r="P56" i="29"/>
  <c r="R56" i="29" s="1"/>
  <c r="P50" i="29"/>
  <c r="R50" i="29" s="1"/>
  <c r="P40" i="29"/>
  <c r="R40" i="29" s="1"/>
  <c r="P34" i="29"/>
  <c r="R34" i="29" s="1"/>
  <c r="P24" i="29"/>
  <c r="R24" i="29" s="1"/>
  <c r="P279" i="29"/>
  <c r="R279" i="29" s="1"/>
  <c r="P278" i="29"/>
  <c r="R278" i="29" s="1"/>
  <c r="P275" i="29"/>
  <c r="R275" i="29" s="1"/>
  <c r="O268" i="29"/>
  <c r="Q261" i="29"/>
  <c r="Q259" i="29"/>
  <c r="O327" i="29"/>
  <c r="Q318" i="29"/>
  <c r="P316" i="29"/>
  <c r="R316" i="29" s="1"/>
  <c r="P315" i="29"/>
  <c r="R315" i="29" s="1"/>
  <c r="P314" i="29"/>
  <c r="R314" i="29" s="1"/>
  <c r="P311" i="29"/>
  <c r="R311" i="29" s="1"/>
  <c r="Q296" i="29"/>
  <c r="P294" i="29"/>
  <c r="R294" i="29" s="1"/>
  <c r="P291" i="29"/>
  <c r="R291" i="29" s="1"/>
  <c r="Q276" i="29"/>
  <c r="P274" i="29"/>
  <c r="R274" i="29" s="1"/>
  <c r="P271" i="29"/>
  <c r="R271" i="29" s="1"/>
  <c r="Q256" i="29"/>
  <c r="Q255" i="29"/>
  <c r="Q253" i="29"/>
  <c r="Q252" i="29"/>
  <c r="P245" i="29"/>
  <c r="R245" i="29" s="1"/>
  <c r="Q237" i="29"/>
  <c r="P233" i="29"/>
  <c r="R233" i="29" s="1"/>
  <c r="Q227" i="29"/>
  <c r="Q225" i="29"/>
  <c r="Q224" i="29"/>
  <c r="P210" i="29"/>
  <c r="R210" i="29" s="1"/>
  <c r="P205" i="29"/>
  <c r="R205" i="29" s="1"/>
  <c r="P198" i="29"/>
  <c r="R198" i="29" s="1"/>
  <c r="P197" i="29"/>
  <c r="R197" i="29" s="1"/>
  <c r="P196" i="29"/>
  <c r="R196" i="29" s="1"/>
  <c r="P173" i="29"/>
  <c r="R173" i="29" s="1"/>
  <c r="P169" i="29"/>
  <c r="R169" i="29" s="1"/>
  <c r="P168" i="29"/>
  <c r="R168" i="29" s="1"/>
  <c r="P158" i="29"/>
  <c r="R158" i="29" s="1"/>
  <c r="P157" i="29"/>
  <c r="R157" i="29" s="1"/>
  <c r="Q146" i="29"/>
  <c r="P140" i="29"/>
  <c r="R140" i="29" s="1"/>
  <c r="P139" i="29"/>
  <c r="R139" i="29" s="1"/>
  <c r="Q138" i="29"/>
  <c r="P131" i="29"/>
  <c r="R131" i="29" s="1"/>
  <c r="P130" i="29"/>
  <c r="R130" i="29" s="1"/>
  <c r="P123" i="29"/>
  <c r="R123" i="29" s="1"/>
  <c r="P122" i="29"/>
  <c r="R122" i="29" s="1"/>
  <c r="Q118" i="29"/>
  <c r="P111" i="29"/>
  <c r="R111" i="29" s="1"/>
  <c r="P110" i="29"/>
  <c r="R110" i="29" s="1"/>
  <c r="P105" i="29"/>
  <c r="R105" i="29" s="1"/>
  <c r="P60" i="29"/>
  <c r="R60" i="29" s="1"/>
  <c r="P54" i="29"/>
  <c r="R54" i="29" s="1"/>
  <c r="P44" i="29"/>
  <c r="R44" i="29" s="1"/>
  <c r="P38" i="29"/>
  <c r="R38" i="29" s="1"/>
  <c r="P28" i="29"/>
  <c r="R28" i="29" s="1"/>
  <c r="P22" i="29"/>
  <c r="R22" i="29" s="1"/>
  <c r="P166" i="29"/>
  <c r="R166" i="29" s="1"/>
  <c r="Q329" i="29"/>
  <c r="O329" i="29"/>
  <c r="Q307" i="29"/>
  <c r="O307" i="29"/>
  <c r="Q271" i="29"/>
  <c r="O271" i="29"/>
  <c r="Q323" i="29"/>
  <c r="O323" i="29"/>
  <c r="Q303" i="29"/>
  <c r="O303" i="29"/>
  <c r="Q287" i="29"/>
  <c r="O287" i="29"/>
  <c r="O273" i="29"/>
  <c r="Q264" i="29"/>
  <c r="O264" i="29"/>
  <c r="Q291" i="29"/>
  <c r="O291" i="29"/>
  <c r="Q317" i="29"/>
  <c r="O317" i="29"/>
  <c r="Q280" i="29"/>
  <c r="O280" i="29"/>
  <c r="Q260" i="29"/>
  <c r="O260" i="29"/>
  <c r="O306" i="29"/>
  <c r="Q299" i="29"/>
  <c r="O299" i="29"/>
  <c r="O319" i="29"/>
  <c r="Q311" i="29"/>
  <c r="O311" i="29"/>
  <c r="O301" i="29"/>
  <c r="Q295" i="29"/>
  <c r="O295" i="29"/>
  <c r="O283" i="29"/>
  <c r="Q275" i="29"/>
  <c r="O275" i="29"/>
  <c r="O262" i="29"/>
  <c r="Q321" i="29"/>
  <c r="Q320" i="29"/>
  <c r="P319" i="29"/>
  <c r="R319" i="29" s="1"/>
  <c r="Q316" i="29"/>
  <c r="Q315" i="29"/>
  <c r="Q314" i="29"/>
  <c r="P313" i="29"/>
  <c r="R313" i="29" s="1"/>
  <c r="Q310" i="29"/>
  <c r="P309" i="29"/>
  <c r="R309" i="29" s="1"/>
  <c r="Q306" i="29"/>
  <c r="P305" i="29"/>
  <c r="R305" i="29" s="1"/>
  <c r="Q302" i="29"/>
  <c r="P301" i="29"/>
  <c r="R301" i="29" s="1"/>
  <c r="Q298" i="29"/>
  <c r="P297" i="29"/>
  <c r="R297" i="29" s="1"/>
  <c r="Q294" i="29"/>
  <c r="P293" i="29"/>
  <c r="R293" i="29" s="1"/>
  <c r="Q290" i="29"/>
  <c r="P289" i="29"/>
  <c r="R289" i="29" s="1"/>
  <c r="Q286" i="29"/>
  <c r="Q285" i="29"/>
  <c r="Q284" i="29"/>
  <c r="P283" i="29"/>
  <c r="R283" i="29" s="1"/>
  <c r="Q279" i="29"/>
  <c r="Q278" i="29"/>
  <c r="P277" i="29"/>
  <c r="R277" i="29" s="1"/>
  <c r="Q274" i="29"/>
  <c r="P273" i="29"/>
  <c r="R273" i="29" s="1"/>
  <c r="Q270" i="29"/>
  <c r="Q269" i="29"/>
  <c r="P268" i="29"/>
  <c r="R268" i="29" s="1"/>
  <c r="P267" i="29"/>
  <c r="R267" i="29" s="1"/>
  <c r="P266" i="29"/>
  <c r="R266" i="29" s="1"/>
  <c r="Q263" i="29"/>
  <c r="P262" i="29"/>
  <c r="R262" i="29" s="1"/>
  <c r="Q258" i="29"/>
  <c r="P257" i="29"/>
  <c r="R257" i="29" s="1"/>
  <c r="O255" i="29"/>
  <c r="O250" i="29"/>
  <c r="P247" i="29"/>
  <c r="R247" i="29" s="1"/>
  <c r="P239" i="29"/>
  <c r="R239" i="29" s="1"/>
  <c r="Q232" i="29"/>
  <c r="O231" i="29"/>
  <c r="Q223" i="29"/>
  <c r="Q147" i="29"/>
  <c r="Q328" i="29"/>
  <c r="P327" i="29"/>
  <c r="R327" i="29" s="1"/>
  <c r="Q322" i="29"/>
  <c r="Q327" i="29"/>
  <c r="O326" i="29"/>
  <c r="P326" i="29"/>
  <c r="R326" i="29" s="1"/>
  <c r="P325" i="29"/>
  <c r="R325" i="29" s="1"/>
  <c r="P324" i="29"/>
  <c r="R324" i="29" s="1"/>
  <c r="Q319" i="29"/>
  <c r="O318" i="29"/>
  <c r="P318" i="29"/>
  <c r="R318" i="29" s="1"/>
  <c r="Q313" i="29"/>
  <c r="O312" i="29"/>
  <c r="P312" i="29"/>
  <c r="R312" i="29" s="1"/>
  <c r="Q309" i="29"/>
  <c r="O308" i="29"/>
  <c r="P308" i="29"/>
  <c r="R308" i="29" s="1"/>
  <c r="Q305" i="29"/>
  <c r="O304" i="29"/>
  <c r="P304" i="29"/>
  <c r="R304" i="29" s="1"/>
  <c r="Q301" i="29"/>
  <c r="O300" i="29"/>
  <c r="P300" i="29"/>
  <c r="R300" i="29" s="1"/>
  <c r="Q297" i="29"/>
  <c r="O296" i="29"/>
  <c r="P296" i="29"/>
  <c r="R296" i="29" s="1"/>
  <c r="Q293" i="29"/>
  <c r="O292" i="29"/>
  <c r="P292" i="29"/>
  <c r="R292" i="29" s="1"/>
  <c r="Q289" i="29"/>
  <c r="O288" i="29"/>
  <c r="P288" i="29"/>
  <c r="R288" i="29" s="1"/>
  <c r="Q283" i="29"/>
  <c r="O282" i="29"/>
  <c r="P282" i="29"/>
  <c r="R282" i="29" s="1"/>
  <c r="P281" i="29"/>
  <c r="R281" i="29" s="1"/>
  <c r="Q277" i="29"/>
  <c r="O276" i="29"/>
  <c r="P276" i="29"/>
  <c r="R276" i="29" s="1"/>
  <c r="Q273" i="29"/>
  <c r="O272" i="29"/>
  <c r="P272" i="29"/>
  <c r="R272" i="29" s="1"/>
  <c r="Q268" i="29"/>
  <c r="Q267" i="29"/>
  <c r="Q266" i="29"/>
  <c r="O265" i="29"/>
  <c r="P265" i="29"/>
  <c r="R265" i="29" s="1"/>
  <c r="Q262" i="29"/>
  <c r="O261" i="29"/>
  <c r="P261" i="29"/>
  <c r="R261" i="29" s="1"/>
  <c r="Q257" i="29"/>
  <c r="O256" i="29"/>
  <c r="P256" i="29"/>
  <c r="R256" i="29" s="1"/>
  <c r="O254" i="29"/>
  <c r="P252" i="29"/>
  <c r="R252" i="29" s="1"/>
  <c r="Q246" i="29"/>
  <c r="P244" i="29"/>
  <c r="R244" i="29" s="1"/>
  <c r="O242" i="29"/>
  <c r="Q236" i="29"/>
  <c r="O235" i="29"/>
  <c r="O228" i="29"/>
  <c r="P227" i="29"/>
  <c r="R227" i="29" s="1"/>
  <c r="Q102" i="29"/>
  <c r="O247" i="29"/>
  <c r="O246" i="29"/>
  <c r="O232" i="29"/>
  <c r="O226" i="29"/>
  <c r="P255" i="29"/>
  <c r="R255" i="29" s="1"/>
  <c r="P251" i="29"/>
  <c r="R251" i="29" s="1"/>
  <c r="Q245" i="29"/>
  <c r="Q244" i="29"/>
  <c r="O243" i="29"/>
  <c r="P240" i="29"/>
  <c r="R240" i="29" s="1"/>
  <c r="O238" i="29"/>
  <c r="P236" i="29"/>
  <c r="R236" i="29" s="1"/>
  <c r="O234" i="29"/>
  <c r="P232" i="29"/>
  <c r="R232" i="29" s="1"/>
  <c r="O230" i="29"/>
  <c r="P228" i="29"/>
  <c r="R228" i="29" s="1"/>
  <c r="P104" i="29"/>
  <c r="R104" i="29" s="1"/>
  <c r="P98" i="29"/>
  <c r="R98" i="29" s="1"/>
  <c r="P90" i="29"/>
  <c r="R90" i="29" s="1"/>
  <c r="P82" i="29"/>
  <c r="R82" i="29" s="1"/>
  <c r="P74" i="29"/>
  <c r="R74" i="29" s="1"/>
  <c r="P66" i="29"/>
  <c r="R66" i="29" s="1"/>
  <c r="Q135" i="29"/>
  <c r="Q131" i="29"/>
  <c r="Q127" i="29"/>
  <c r="Q123" i="29"/>
  <c r="Q119" i="29"/>
  <c r="Q115" i="29"/>
  <c r="Q111" i="29"/>
  <c r="Q107" i="29"/>
  <c r="P103" i="29"/>
  <c r="R103" i="29" s="1"/>
  <c r="O102" i="29"/>
  <c r="P97" i="29"/>
  <c r="R97" i="29" s="1"/>
  <c r="P96" i="29"/>
  <c r="R96" i="29" s="1"/>
  <c r="P95" i="29"/>
  <c r="R95" i="29" s="1"/>
  <c r="P89" i="29"/>
  <c r="R89" i="29" s="1"/>
  <c r="P88" i="29"/>
  <c r="R88" i="29" s="1"/>
  <c r="P87" i="29"/>
  <c r="R87" i="29" s="1"/>
  <c r="P81" i="29"/>
  <c r="R81" i="29" s="1"/>
  <c r="P80" i="29"/>
  <c r="R80" i="29" s="1"/>
  <c r="P79" i="29"/>
  <c r="R79" i="29" s="1"/>
  <c r="P73" i="29"/>
  <c r="R73" i="29" s="1"/>
  <c r="P72" i="29"/>
  <c r="R72" i="29" s="1"/>
  <c r="P71" i="29"/>
  <c r="R71" i="29" s="1"/>
  <c r="P65" i="29"/>
  <c r="R65" i="29" s="1"/>
  <c r="P64" i="29"/>
  <c r="R64" i="29" s="1"/>
  <c r="P63" i="29"/>
  <c r="R63" i="29" s="1"/>
  <c r="O324" i="29"/>
  <c r="O320" i="29"/>
  <c r="O285" i="29"/>
  <c r="O278" i="29"/>
  <c r="O269" i="29"/>
  <c r="O267" i="29"/>
  <c r="O259" i="29"/>
  <c r="Q218" i="29"/>
  <c r="O218" i="29"/>
  <c r="Q202" i="29"/>
  <c r="O202" i="29"/>
  <c r="Q198" i="29"/>
  <c r="O198" i="29"/>
  <c r="Q186" i="29"/>
  <c r="O186" i="29"/>
  <c r="O95" i="29"/>
  <c r="Q95" i="29"/>
  <c r="O87" i="29"/>
  <c r="Q87" i="29"/>
  <c r="O71" i="29"/>
  <c r="Q71" i="29"/>
  <c r="O63" i="29"/>
  <c r="Q63" i="29"/>
  <c r="O59" i="29"/>
  <c r="Q59" i="29"/>
  <c r="O57" i="29"/>
  <c r="Q57" i="29"/>
  <c r="O47" i="29"/>
  <c r="Q47" i="29"/>
  <c r="O45" i="29"/>
  <c r="Q45" i="29"/>
  <c r="O41" i="29"/>
  <c r="Q41" i="29"/>
  <c r="O39" i="29"/>
  <c r="Q39" i="29"/>
  <c r="O37" i="29"/>
  <c r="Q37" i="29"/>
  <c r="O21" i="29"/>
  <c r="Q21" i="29"/>
  <c r="P254" i="29"/>
  <c r="R254" i="29" s="1"/>
  <c r="O253" i="29"/>
  <c r="P250" i="29"/>
  <c r="R250" i="29" s="1"/>
  <c r="O249" i="29"/>
  <c r="P246" i="29"/>
  <c r="R246" i="29" s="1"/>
  <c r="O245" i="29"/>
  <c r="P242" i="29"/>
  <c r="R242" i="29" s="1"/>
  <c r="O241" i="29"/>
  <c r="P238" i="29"/>
  <c r="R238" i="29" s="1"/>
  <c r="O237" i="29"/>
  <c r="P234" i="29"/>
  <c r="R234" i="29" s="1"/>
  <c r="O233" i="29"/>
  <c r="P230" i="29"/>
  <c r="R230" i="29" s="1"/>
  <c r="O229" i="29"/>
  <c r="Q221" i="29"/>
  <c r="O221" i="29"/>
  <c r="Q217" i="29"/>
  <c r="O217" i="29"/>
  <c r="Q213" i="29"/>
  <c r="O213" i="29"/>
  <c r="Q209" i="29"/>
  <c r="O209" i="29"/>
  <c r="Q205" i="29"/>
  <c r="O205" i="29"/>
  <c r="Q201" i="29"/>
  <c r="O201" i="29"/>
  <c r="Q197" i="29"/>
  <c r="O197" i="29"/>
  <c r="Q193" i="29"/>
  <c r="O193" i="29"/>
  <c r="Q189" i="29"/>
  <c r="O189" i="29"/>
  <c r="Q185" i="29"/>
  <c r="O185" i="29"/>
  <c r="O325" i="29"/>
  <c r="O321" i="29"/>
  <c r="O315" i="29"/>
  <c r="O314" i="29"/>
  <c r="O281" i="29"/>
  <c r="O266" i="29"/>
  <c r="O248" i="29"/>
  <c r="O244" i="29"/>
  <c r="O240" i="29"/>
  <c r="O225" i="29"/>
  <c r="Q210" i="29"/>
  <c r="O210" i="29"/>
  <c r="Q206" i="29"/>
  <c r="O206" i="29"/>
  <c r="Q194" i="29"/>
  <c r="O194" i="29"/>
  <c r="Q190" i="29"/>
  <c r="O190" i="29"/>
  <c r="O55" i="29"/>
  <c r="Q55" i="29"/>
  <c r="O53" i="29"/>
  <c r="Q53" i="29"/>
  <c r="O51" i="29"/>
  <c r="Q51" i="29"/>
  <c r="O43" i="29"/>
  <c r="Q43" i="29"/>
  <c r="O35" i="29"/>
  <c r="Q35" i="29"/>
  <c r="O33" i="29"/>
  <c r="Q33" i="29"/>
  <c r="O31" i="29"/>
  <c r="Q31" i="29"/>
  <c r="O29" i="29"/>
  <c r="Q29" i="29"/>
  <c r="O27" i="29"/>
  <c r="Q27" i="29"/>
  <c r="O25" i="29"/>
  <c r="Q25" i="29"/>
  <c r="O23" i="29"/>
  <c r="Q23" i="29"/>
  <c r="O224" i="29"/>
  <c r="Q220" i="29"/>
  <c r="O220" i="29"/>
  <c r="Q216" i="29"/>
  <c r="O216" i="29"/>
  <c r="Q212" i="29"/>
  <c r="O212" i="29"/>
  <c r="Q208" i="29"/>
  <c r="O208" i="29"/>
  <c r="Q204" i="29"/>
  <c r="O204" i="29"/>
  <c r="Q200" i="29"/>
  <c r="O200" i="29"/>
  <c r="Q196" i="29"/>
  <c r="O196" i="29"/>
  <c r="Q192" i="29"/>
  <c r="O192" i="29"/>
  <c r="Q188" i="29"/>
  <c r="O188" i="29"/>
  <c r="O284" i="29"/>
  <c r="Q222" i="29"/>
  <c r="O222" i="29"/>
  <c r="Q214" i="29"/>
  <c r="O214" i="29"/>
  <c r="O79" i="29"/>
  <c r="Q79" i="29"/>
  <c r="O61" i="29"/>
  <c r="Q61" i="29"/>
  <c r="O49" i="29"/>
  <c r="Q49" i="29"/>
  <c r="Q219" i="29"/>
  <c r="O219" i="29"/>
  <c r="Q215" i="29"/>
  <c r="O215" i="29"/>
  <c r="Q211" i="29"/>
  <c r="O211" i="29"/>
  <c r="Q207" i="29"/>
  <c r="O207" i="29"/>
  <c r="Q203" i="29"/>
  <c r="O203" i="29"/>
  <c r="Q199" i="29"/>
  <c r="O199" i="29"/>
  <c r="Q195" i="29"/>
  <c r="O195" i="29"/>
  <c r="Q191" i="29"/>
  <c r="O191" i="29"/>
  <c r="Q187" i="29"/>
  <c r="O187" i="29"/>
  <c r="Q182" i="29"/>
  <c r="O182" i="29"/>
  <c r="Q180" i="29"/>
  <c r="O180" i="29"/>
  <c r="Q178" i="29"/>
  <c r="O178" i="29"/>
  <c r="Q176" i="29"/>
  <c r="O176" i="29"/>
  <c r="Q174" i="29"/>
  <c r="O174" i="29"/>
  <c r="Q172" i="29"/>
  <c r="O172" i="29"/>
  <c r="Q170" i="29"/>
  <c r="O170" i="29"/>
  <c r="Q168" i="29"/>
  <c r="O168" i="29"/>
  <c r="Q166" i="29"/>
  <c r="O166" i="29"/>
  <c r="Q165" i="29"/>
  <c r="O165" i="29"/>
  <c r="Q163" i="29"/>
  <c r="O163" i="29"/>
  <c r="Q161" i="29"/>
  <c r="O161" i="29"/>
  <c r="Q159" i="29"/>
  <c r="O159" i="29"/>
  <c r="Q157" i="29"/>
  <c r="O157" i="29"/>
  <c r="Q155" i="29"/>
  <c r="O155" i="29"/>
  <c r="Q153" i="29"/>
  <c r="O153" i="29"/>
  <c r="Q151" i="29"/>
  <c r="O151" i="29"/>
  <c r="Q149" i="29"/>
  <c r="O149" i="29"/>
  <c r="Q145" i="29"/>
  <c r="Q141" i="29"/>
  <c r="Q137" i="29"/>
  <c r="Q133" i="29"/>
  <c r="Q129" i="29"/>
  <c r="Q125" i="29"/>
  <c r="Q121" i="29"/>
  <c r="Q117" i="29"/>
  <c r="Q113" i="29"/>
  <c r="Q109" i="29"/>
  <c r="O104" i="29"/>
  <c r="Q104" i="29"/>
  <c r="O99" i="29"/>
  <c r="Q99" i="29"/>
  <c r="O91" i="29"/>
  <c r="Q91" i="29"/>
  <c r="O83" i="29"/>
  <c r="Q83" i="29"/>
  <c r="O75" i="29"/>
  <c r="Q75" i="29"/>
  <c r="O67" i="29"/>
  <c r="Q67" i="29"/>
  <c r="Q184" i="29"/>
  <c r="Q183" i="29"/>
  <c r="O183" i="29"/>
  <c r="Q181" i="29"/>
  <c r="O181" i="29"/>
  <c r="Q179" i="29"/>
  <c r="O179" i="29"/>
  <c r="Q177" i="29"/>
  <c r="O177" i="29"/>
  <c r="Q175" i="29"/>
  <c r="O175" i="29"/>
  <c r="Q173" i="29"/>
  <c r="O173" i="29"/>
  <c r="Q171" i="29"/>
  <c r="O171" i="29"/>
  <c r="Q169" i="29"/>
  <c r="O169" i="29"/>
  <c r="Q167" i="29"/>
  <c r="O167" i="29"/>
  <c r="Q164" i="29"/>
  <c r="O164" i="29"/>
  <c r="Q162" i="29"/>
  <c r="O162" i="29"/>
  <c r="Q160" i="29"/>
  <c r="O160" i="29"/>
  <c r="Q158" i="29"/>
  <c r="O158" i="29"/>
  <c r="Q156" i="29"/>
  <c r="O156" i="29"/>
  <c r="Q154" i="29"/>
  <c r="O154" i="29"/>
  <c r="Q152" i="29"/>
  <c r="O152" i="29"/>
  <c r="Q150" i="29"/>
  <c r="O150" i="29"/>
  <c r="Q148" i="29"/>
  <c r="O148" i="29"/>
  <c r="Q144" i="29"/>
  <c r="Q140" i="29"/>
  <c r="Q136" i="29"/>
  <c r="Q132" i="29"/>
  <c r="Q128" i="29"/>
  <c r="Q124" i="29"/>
  <c r="Q120" i="29"/>
  <c r="Q116" i="29"/>
  <c r="Q112" i="29"/>
  <c r="Q108" i="29"/>
  <c r="O147" i="29"/>
  <c r="O146" i="29"/>
  <c r="O145" i="29"/>
  <c r="O144" i="29"/>
  <c r="O143" i="29"/>
  <c r="O142" i="29"/>
  <c r="O141" i="29"/>
  <c r="O140" i="29"/>
  <c r="O139" i="29"/>
  <c r="O138" i="29"/>
  <c r="O137" i="29"/>
  <c r="O136" i="29"/>
  <c r="O135" i="29"/>
  <c r="O134" i="29"/>
  <c r="O133" i="29"/>
  <c r="O132" i="29"/>
  <c r="O131" i="29"/>
  <c r="O130" i="29"/>
  <c r="O129" i="29"/>
  <c r="O128" i="29"/>
  <c r="O127" i="29"/>
  <c r="O126" i="29"/>
  <c r="O125" i="29"/>
  <c r="O124" i="29"/>
  <c r="O123" i="29"/>
  <c r="O122" i="29"/>
  <c r="O121" i="29"/>
  <c r="O120" i="29"/>
  <c r="O119" i="29"/>
  <c r="O118" i="29"/>
  <c r="O117" i="29"/>
  <c r="O116" i="29"/>
  <c r="O115" i="29"/>
  <c r="O114" i="29"/>
  <c r="O113" i="29"/>
  <c r="O112" i="29"/>
  <c r="O111" i="29"/>
  <c r="O110" i="29"/>
  <c r="O109" i="29"/>
  <c r="O108" i="29"/>
  <c r="O107" i="29"/>
  <c r="O106" i="29"/>
  <c r="O105" i="29"/>
  <c r="O98" i="29"/>
  <c r="Q98" i="29"/>
  <c r="O94" i="29"/>
  <c r="Q94" i="29"/>
  <c r="O90" i="29"/>
  <c r="Q90" i="29"/>
  <c r="O86" i="29"/>
  <c r="Q86" i="29"/>
  <c r="O82" i="29"/>
  <c r="Q82" i="29"/>
  <c r="O78" i="29"/>
  <c r="Q78" i="29"/>
  <c r="O74" i="29"/>
  <c r="Q74" i="29"/>
  <c r="O70" i="29"/>
  <c r="Q70" i="29"/>
  <c r="O66" i="29"/>
  <c r="Q66" i="29"/>
  <c r="O101" i="29"/>
  <c r="Q101" i="29"/>
  <c r="O97" i="29"/>
  <c r="Q97" i="29"/>
  <c r="O93" i="29"/>
  <c r="Q93" i="29"/>
  <c r="O89" i="29"/>
  <c r="Q89" i="29"/>
  <c r="O85" i="29"/>
  <c r="Q85" i="29"/>
  <c r="O81" i="29"/>
  <c r="Q81" i="29"/>
  <c r="O77" i="29"/>
  <c r="Q77" i="29"/>
  <c r="O73" i="29"/>
  <c r="Q73" i="29"/>
  <c r="O69" i="29"/>
  <c r="Q69" i="29"/>
  <c r="O65" i="29"/>
  <c r="Q65" i="29"/>
  <c r="O62" i="29"/>
  <c r="Q62" i="29"/>
  <c r="O60" i="29"/>
  <c r="Q60" i="29"/>
  <c r="O58" i="29"/>
  <c r="Q58" i="29"/>
  <c r="O56" i="29"/>
  <c r="Q56" i="29"/>
  <c r="O54" i="29"/>
  <c r="Q54" i="29"/>
  <c r="O52" i="29"/>
  <c r="Q52" i="29"/>
  <c r="O50" i="29"/>
  <c r="Q50" i="29"/>
  <c r="O48" i="29"/>
  <c r="Q48" i="29"/>
  <c r="O46" i="29"/>
  <c r="Q46" i="29"/>
  <c r="O44" i="29"/>
  <c r="Q44" i="29"/>
  <c r="O42" i="29"/>
  <c r="Q42" i="29"/>
  <c r="O40" i="29"/>
  <c r="Q40" i="29"/>
  <c r="O38" i="29"/>
  <c r="Q38" i="29"/>
  <c r="O36" i="29"/>
  <c r="Q36" i="29"/>
  <c r="O34" i="29"/>
  <c r="Q34" i="29"/>
  <c r="O32" i="29"/>
  <c r="Q32" i="29"/>
  <c r="O30" i="29"/>
  <c r="Q30" i="29"/>
  <c r="O28" i="29"/>
  <c r="Q28" i="29"/>
  <c r="O26" i="29"/>
  <c r="Q26" i="29"/>
  <c r="O24" i="29"/>
  <c r="Q24" i="29"/>
  <c r="O22" i="29"/>
  <c r="Q22" i="29"/>
  <c r="Q105" i="29"/>
  <c r="O103" i="29"/>
  <c r="O100" i="29"/>
  <c r="Q100" i="29"/>
  <c r="O96" i="29"/>
  <c r="Q96" i="29"/>
  <c r="O92" i="29"/>
  <c r="Q92" i="29"/>
  <c r="O88" i="29"/>
  <c r="Q88" i="29"/>
  <c r="O84" i="29"/>
  <c r="Q84" i="29"/>
  <c r="O80" i="29"/>
  <c r="Q80" i="29"/>
  <c r="O76" i="29"/>
  <c r="Q76" i="29"/>
  <c r="O72" i="29"/>
  <c r="Q72" i="29"/>
  <c r="O68" i="29"/>
  <c r="Q68" i="29"/>
  <c r="O64" i="29"/>
  <c r="Q64" i="29"/>
  <c r="K330" i="29"/>
  <c r="H330" i="29" l="1"/>
  <c r="J336" i="29" l="1"/>
  <c r="I336" i="29"/>
  <c r="N330" i="29"/>
  <c r="G330" i="29"/>
  <c r="J330" i="29" l="1"/>
  <c r="M330" i="29"/>
  <c r="R330" i="29" l="1"/>
  <c r="P330" i="29"/>
  <c r="Q330" i="29"/>
  <c r="O330" i="29"/>
</calcChain>
</file>

<file path=xl/sharedStrings.xml><?xml version="1.0" encoding="utf-8"?>
<sst xmlns="http://schemas.openxmlformats.org/spreadsheetml/2006/main" count="1592" uniqueCount="610">
  <si>
    <t>Nómina de Sueldos: Empleados Fijos</t>
  </si>
  <si>
    <t xml:space="preserve">Reg. No. </t>
  </si>
  <si>
    <t>Nombre</t>
  </si>
  <si>
    <t>Seguridad Social (LEY 87-01)</t>
  </si>
  <si>
    <t>Sub-Cuenta No.</t>
  </si>
  <si>
    <t>Departamento</t>
  </si>
  <si>
    <t xml:space="preserve">Funcion </t>
  </si>
  <si>
    <t>Estatus</t>
  </si>
  <si>
    <t>TOTAL GENERAL</t>
  </si>
  <si>
    <t>Observaciones:</t>
  </si>
  <si>
    <t>Contenido color azul: opcional</t>
  </si>
  <si>
    <t>SUPERTINTENDENCIA DE SALUD Y RIESGOS LABORALES</t>
  </si>
  <si>
    <t>Sueldo Neto
(RD$)</t>
  </si>
  <si>
    <t>Total Retenciones
y Aportes</t>
  </si>
  <si>
    <t>Aportes
Patronal</t>
  </si>
  <si>
    <t>Deducción
Empleado</t>
  </si>
  <si>
    <t>Subtotal
TSS</t>
  </si>
  <si>
    <t>IS/R
(Ley 11-92)
(1*)</t>
  </si>
  <si>
    <t>Seguro de Salud
(10.53%)    (3*)</t>
  </si>
  <si>
    <t>Seguro de
Pensión (9.97%)</t>
  </si>
  <si>
    <t>Empleado
(2.87%)</t>
  </si>
  <si>
    <t>Patronal
(7.10%)</t>
  </si>
  <si>
    <t>Empleado
(3.04%)</t>
  </si>
  <si>
    <t>Patronal
(7.09%)</t>
  </si>
  <si>
    <t>Riesgos 
Laborales
(1.3%) (2*)</t>
  </si>
  <si>
    <t>Ley No. 87-01 que crea El Sistema Dominicano de Seguridad Social, promulgada el 9 de mayo del 2001</t>
  </si>
  <si>
    <t xml:space="preserve"> RNC 424-002037</t>
  </si>
  <si>
    <t>YASMIN MARITZA DE LA A PERICHE FUERTES DE VARGAS</t>
  </si>
  <si>
    <t>Asistente</t>
  </si>
  <si>
    <t>STEPHANIE DOLORES MARIA ALMONTE</t>
  </si>
  <si>
    <t>Chofer</t>
  </si>
  <si>
    <t>Camarero</t>
  </si>
  <si>
    <t>LETICIA MARTINEZ MARTIÑON</t>
  </si>
  <si>
    <t xml:space="preserve">Asistente </t>
  </si>
  <si>
    <t>PAMELA ERCILIA DE LOS SANTOS DE LEON</t>
  </si>
  <si>
    <t>JUAN ERNESTO MERCEDES ULLOA</t>
  </si>
  <si>
    <t>Analista de Datos Estadísticos</t>
  </si>
  <si>
    <t>JAHAZIEL VALENZUELA MENDEZ</t>
  </si>
  <si>
    <t>AMAURY FRANCISCO MORA LOPEZ</t>
  </si>
  <si>
    <t>Analista de Planes de Salud II</t>
  </si>
  <si>
    <t>MELISSA ESTHER SALAZAR MERCEDES</t>
  </si>
  <si>
    <t>Analista de Planes de Salud</t>
  </si>
  <si>
    <t>DEIVI ALEXANDER MORENO BETANCES</t>
  </si>
  <si>
    <t>MARCELLA DICARLO QUIÑONES</t>
  </si>
  <si>
    <t>Analista Actuarial</t>
  </si>
  <si>
    <t>LIZ NELLY BUENO MORENO</t>
  </si>
  <si>
    <t>Técnico Actuarial</t>
  </si>
  <si>
    <t xml:space="preserve">Dirección de Planificación y Desarrollo                                                                                                               </t>
  </si>
  <si>
    <t>RAFFI ANTONIO QUERO JIMENEZ</t>
  </si>
  <si>
    <t>GABRIEL ANTONIO PAYANO PEREZ</t>
  </si>
  <si>
    <t>Analista de Calidad en la Gestión</t>
  </si>
  <si>
    <t>VICTOR CESAREO CASTILLO GARCIA</t>
  </si>
  <si>
    <t xml:space="preserve">Oficina de Acceso a la Información Pública                                                                                                            </t>
  </si>
  <si>
    <t>DAYANA ISABEL CUEVAS CUEVAS</t>
  </si>
  <si>
    <t>DIORIS ANTONIO LOPEZ FRIAS</t>
  </si>
  <si>
    <t>STEPHANIE VANESSA RUIZ BELTRE</t>
  </si>
  <si>
    <t>CAROLIN ELIZABETH CORDERO MESA</t>
  </si>
  <si>
    <t>LIYEIDY MARIANNY MATOS GARCIA</t>
  </si>
  <si>
    <t>YUBELKYS LIDIA MONTERO CANDELARIO</t>
  </si>
  <si>
    <t>YELEIKA MARIA GARCIA RIVERA</t>
  </si>
  <si>
    <t>PERLA MASSIEL PUMAROL PEÑA</t>
  </si>
  <si>
    <t>Recepcionista</t>
  </si>
  <si>
    <t>DENNISSE ALTAGRACIA BAUTISTA BAUTISTA</t>
  </si>
  <si>
    <t>MICHELLE PIMENTEL PERALTA</t>
  </si>
  <si>
    <t>SUSANA MARIA ACOSTA HERNANDEZ</t>
  </si>
  <si>
    <t>GENESIS GABRIELA SALAZAR  BUENO</t>
  </si>
  <si>
    <t>ANABEL  JIMENEZ DE GOMEZ</t>
  </si>
  <si>
    <t>AMANDA VIRGINIA PEREYRA RAMIREZ</t>
  </si>
  <si>
    <t>KAREN NAOMI RODRIGUEZ  ESTRELLA</t>
  </si>
  <si>
    <t>JOSE ANTONIO UREÑA QUIROZ</t>
  </si>
  <si>
    <t>GENARO HENRIQUEZ GARCIA</t>
  </si>
  <si>
    <t>JOSE LUIS RAMIREZ ALCANTARA</t>
  </si>
  <si>
    <t>SCARLET MAGDIEL MARTINEZ ACOSTA</t>
  </si>
  <si>
    <t>GENESIS CAROLINA ROSADO REYES</t>
  </si>
  <si>
    <t>LUCIA ALTAGRACIA MATEO LINARES</t>
  </si>
  <si>
    <t>STACEY JORDANY PEREZ CALDERON</t>
  </si>
  <si>
    <t>ESTEFANY CRUCETA ROJAS</t>
  </si>
  <si>
    <t>CAROLINA GONZALEZ NUÑEZ</t>
  </si>
  <si>
    <t xml:space="preserve">Oficina Regional Norte                                                                                                                                </t>
  </si>
  <si>
    <t>Director Regional Norte</t>
  </si>
  <si>
    <t>IDELKA JOSEFINA ROMAN TAVARES</t>
  </si>
  <si>
    <t>PEDRO ANTONIO LOPEZ TOLENTINO</t>
  </si>
  <si>
    <t>ROSA DAHIANA DISLA NUÑEZ</t>
  </si>
  <si>
    <t>Conserje</t>
  </si>
  <si>
    <t>WILTON ALEJANDRO RODRIGUEZ ADAMES</t>
  </si>
  <si>
    <t>Auxiliar de Seguridad</t>
  </si>
  <si>
    <t>ELIZABETH MARIA GUZMAN BENCOSME</t>
  </si>
  <si>
    <t>DIONELY RAMOS RODRÍGUEZ</t>
  </si>
  <si>
    <t>DARLING MASSIEL SERRATA DE JESUS</t>
  </si>
  <si>
    <t>CRISLENDY VASQUEZ DURAN</t>
  </si>
  <si>
    <t>OLIVER AGUSTIN RODRIGUEZ CESPEDES</t>
  </si>
  <si>
    <t>STEFFANY DEL CARMEN CASTILLO TAVAREZ</t>
  </si>
  <si>
    <t>JORGE ABRAHAM RODRIGUEZ  REYNOSO</t>
  </si>
  <si>
    <t>MADELINE MELISSA MARTINEZ GARCIA</t>
  </si>
  <si>
    <t>MAXIMO ROMAN BATISTA ALVAREZ</t>
  </si>
  <si>
    <t>SERGIDO MANUEL CASTILLO HEREDIA</t>
  </si>
  <si>
    <t>Técnico de Interacción Social</t>
  </si>
  <si>
    <t>RAMON EMILIO FLAQUER SANTANA</t>
  </si>
  <si>
    <t>Director de Tecnología de Información y Comunicación</t>
  </si>
  <si>
    <t>JOSE ANIBAL MEDINA DE LA ROSA</t>
  </si>
  <si>
    <t>Responsable de Gestión de Servicios y Portales</t>
  </si>
  <si>
    <t>YOEL BISMARCK GOMEZ PEREZ</t>
  </si>
  <si>
    <t>Responsable de Calidad y Normas</t>
  </si>
  <si>
    <t>OLMEDO MEJIA PEGUERO</t>
  </si>
  <si>
    <t>Analista de Redes de Comunicación</t>
  </si>
  <si>
    <t>FRANCISCO ANTONIO PEGUERO ALCANTARA</t>
  </si>
  <si>
    <t>EDUARDO SANCHEZ MEDINA</t>
  </si>
  <si>
    <t>Analista Programador de Inteligencia de  Datos III</t>
  </si>
  <si>
    <t>FRANCISCO VIZNNEY VENTURA CACERES</t>
  </si>
  <si>
    <t>Analista Programador III</t>
  </si>
  <si>
    <t>HAIRO  MERCEDES  HERNANDEZ</t>
  </si>
  <si>
    <t>Analista Programador II</t>
  </si>
  <si>
    <t>Técnico Programador</t>
  </si>
  <si>
    <t>HELMER YONNICH SALAS FRANCISCO</t>
  </si>
  <si>
    <t>JOHN FERNANDO CASTAÑO SENA</t>
  </si>
  <si>
    <t>AMBIORIX MORA LUGO</t>
  </si>
  <si>
    <t>JOSE DUVERGE DE LA ROSA</t>
  </si>
  <si>
    <t>Administrador Base de Datos</t>
  </si>
  <si>
    <t>GABRIEL  MONTERO TERRERO</t>
  </si>
  <si>
    <t>Analista de Producción III</t>
  </si>
  <si>
    <t>MIGUEL MENDEZ MEJIA</t>
  </si>
  <si>
    <t>Analista de Producción II</t>
  </si>
  <si>
    <t>WALNER ANTONIO CAPELLAN LUGO</t>
  </si>
  <si>
    <t>Soporte Técnico Informático</t>
  </si>
  <si>
    <t>DARIO ALEXANDER FROMETA CABRERA</t>
  </si>
  <si>
    <t xml:space="preserve">Dirección de Recursos Humanos                                                                                                                         </t>
  </si>
  <si>
    <t>MIREYA BERIHUETE DE LOS SANTOS</t>
  </si>
  <si>
    <t>MONICA BELLO NAVARRO</t>
  </si>
  <si>
    <t>Analista de Registro y Control</t>
  </si>
  <si>
    <t>RAYDIRE ELIZABETH MENA LIMA</t>
  </si>
  <si>
    <t>HERMINIA ALTAGRACIA AGUSTIN ROMERO</t>
  </si>
  <si>
    <t xml:space="preserve">Dirección de Comunicaciones                                                                                                                           </t>
  </si>
  <si>
    <t>Directora de Comunicaciones</t>
  </si>
  <si>
    <t>NADHIA KARLINA FELIZ ORTIZ</t>
  </si>
  <si>
    <t>Técnico de Comunicación Digital</t>
  </si>
  <si>
    <t>Director de Control de Subsidios</t>
  </si>
  <si>
    <t>MICHELLE MARIA PEÑA CRIME</t>
  </si>
  <si>
    <t>SAYURI SASAKI DIMAREN</t>
  </si>
  <si>
    <t>Médico Evaluador</t>
  </si>
  <si>
    <t>ROSALINA NUÑEZ REYES</t>
  </si>
  <si>
    <t>MIGUEL ANGEL BATISTA CAMPUSANO</t>
  </si>
  <si>
    <t>Evaluador</t>
  </si>
  <si>
    <t>MICHAEL TAMIR PERALTA  SUSANA</t>
  </si>
  <si>
    <t>WALIN ISMAEL BERAS PUELLO</t>
  </si>
  <si>
    <t>MAYDOLIN YONAICA REYNOSO JIMENEZ</t>
  </si>
  <si>
    <t>JORGE ANTONIO SUAZO BELLO</t>
  </si>
  <si>
    <t>Responsable de Entrenamiento e Información a Empleadores</t>
  </si>
  <si>
    <t>MILLICENT YOCASTA  SANCHEZ  PEÑA</t>
  </si>
  <si>
    <t>Analista de Información y Trámites de Subsidios</t>
  </si>
  <si>
    <t>LEONARDO ANTONIO LANTIGUA ESTEVEZ</t>
  </si>
  <si>
    <t>NOSIN JODANER RAMIREZ  BASORA</t>
  </si>
  <si>
    <t>KARINA ESMERALDA VARGAS BOLTEL</t>
  </si>
  <si>
    <t>ANGELIS AMELIA MARMOLEJOS ALMONTE</t>
  </si>
  <si>
    <t>Analista de Inspección</t>
  </si>
  <si>
    <t>JOSE ISRAEL LORA POLANCO</t>
  </si>
  <si>
    <t>ANA LUCIA MEYER LORENZO</t>
  </si>
  <si>
    <t>SARAH MELISSA RIVERA THOMAS</t>
  </si>
  <si>
    <t>ISAIAS FERRERAS MONTERO</t>
  </si>
  <si>
    <t>MARLEN ESTEFANI GIL TORRES</t>
  </si>
  <si>
    <t>YESENIA DIAZ MEDINA</t>
  </si>
  <si>
    <t>CRUZ TERESA CAPELLAN SAAD</t>
  </si>
  <si>
    <t>ALBANIA GISLENYS UREÑA LORA</t>
  </si>
  <si>
    <t>KENIA MARIA FELIZ FELIZ</t>
  </si>
  <si>
    <t>ERIKA ESTHER SANCHEZ JIMENEZ</t>
  </si>
  <si>
    <t>YASMIL ESTHER VALLEJO PEREZ</t>
  </si>
  <si>
    <t>LISSETTE ALTAGRACIA VELEZ GOMEZ</t>
  </si>
  <si>
    <t>GLENY MERCEDES FERNANDEZ MARTINEZ</t>
  </si>
  <si>
    <t>KAREN ROSELLI  VERAS ESPINAL</t>
  </si>
  <si>
    <t>DIANA MIGUELINA ZAYAS REYES</t>
  </si>
  <si>
    <t>GRACIELA ESTHER GIL MONTALVO DE GENAO</t>
  </si>
  <si>
    <t>TAIANA ANTONIA VALENZUELA ALCANTARA</t>
  </si>
  <si>
    <t>Analista de Cuentas Médicas y Prestaciones Económicas del Seguro de Riesgos Laborales</t>
  </si>
  <si>
    <t>MERCEDES ANTONIA GARCIA MENDEZ</t>
  </si>
  <si>
    <t>ANDREINA RIJO SANTANA</t>
  </si>
  <si>
    <t>Analista Valoración del Daño Corporal</t>
  </si>
  <si>
    <t>JOVINA MUESES REYES</t>
  </si>
  <si>
    <t>Auditor Médico para el Seguro de Riesgos Laborales</t>
  </si>
  <si>
    <t>ROSABEL FERMIN VERAS</t>
  </si>
  <si>
    <t>Analista de Accidentabilidad y Siniestralidad  Laboral</t>
  </si>
  <si>
    <t>KARINA RAQUEL MENA FERNANDEZ</t>
  </si>
  <si>
    <t>LIGIA MIRQUEYA LORENZO T DE TEJEDA</t>
  </si>
  <si>
    <t>AMANTINA CLARIBEL LUCIANO MONTERO</t>
  </si>
  <si>
    <t>Auditor II</t>
  </si>
  <si>
    <t>DAMIANA DE LOS SANTOS CELEDONIO</t>
  </si>
  <si>
    <t>MARIA DOMINGA GOMEZ TEJADA</t>
  </si>
  <si>
    <t>RAMON EMILIO DE LA CRUZ PAULINO</t>
  </si>
  <si>
    <t>EVELYN BERONESA RICARDO ROSARIO</t>
  </si>
  <si>
    <t>DEYANIRA MARIA TEJEDA SOSA</t>
  </si>
  <si>
    <t>KARIMEL GARCIA DE LA ROSA</t>
  </si>
  <si>
    <t>ANA YOKASTA PERDOMO FERNANDEZ</t>
  </si>
  <si>
    <t>Analista de Estadísticas Financieras</t>
  </si>
  <si>
    <t>ERIKA GUZMAN SORIANO</t>
  </si>
  <si>
    <t>Auditor I</t>
  </si>
  <si>
    <t>MAC ARTHUR RAFAEL CHALJUB RODRIGUEZ</t>
  </si>
  <si>
    <t>HAMLET BISMARCK DE LOS SANTOS RODRIGUEZ</t>
  </si>
  <si>
    <t>LUIS PANCRACIO RAMON ROMERO</t>
  </si>
  <si>
    <t>Auditor de Sistemas</t>
  </si>
  <si>
    <t>ODIN MARIA GOMEZ GARCIA</t>
  </si>
  <si>
    <t>VIRGINIA ELIZANET PIMENTEL PIMENTEL</t>
  </si>
  <si>
    <t>YANELLE FANESKA PEÑA BERROA</t>
  </si>
  <si>
    <t>Técnico de Operaciones Administrativa</t>
  </si>
  <si>
    <t>KARIMEL TRINIDAD LLENAS GUTIERREZ</t>
  </si>
  <si>
    <t>YINDY MARIEL MADERA UREÑA</t>
  </si>
  <si>
    <t>NATHALI ORTIZ PILARTE</t>
  </si>
  <si>
    <t>VICTORIA ALEXANDRA CRUZ GRULLON</t>
  </si>
  <si>
    <t>DANIGSA BATISTA MATEO</t>
  </si>
  <si>
    <t>Contadora</t>
  </si>
  <si>
    <t>BRENDA ADELAIDA SANCHEZ MATOS</t>
  </si>
  <si>
    <t>YENIFER ADALICY CASTILLO CORDERO</t>
  </si>
  <si>
    <t>Técnico Superior en Compras y Contrataciones</t>
  </si>
  <si>
    <t>Técnico en Compras</t>
  </si>
  <si>
    <t>RAMON ANTONIO JIMENEZ UREÑA</t>
  </si>
  <si>
    <t>Supervisor de Conserjería</t>
  </si>
  <si>
    <t>ALBERTO DE JESUS POLANCO CORREA</t>
  </si>
  <si>
    <t>Mensajero Externo</t>
  </si>
  <si>
    <t>Mensajero Interno</t>
  </si>
  <si>
    <t>EDUARD FELIZ RAMIREZ</t>
  </si>
  <si>
    <t>JAFET MANUEL ACOSTA OLIVO</t>
  </si>
  <si>
    <t>JOHNNY MATEO JEAN</t>
  </si>
  <si>
    <t>LUIS RAMON RAMOS RODRIGUEZ</t>
  </si>
  <si>
    <t>JOSE LUIS  ARIAS ABAD</t>
  </si>
  <si>
    <t>ELIDAYSA LIRANZO PAREDES</t>
  </si>
  <si>
    <t>YUDERKA ROSANNA MATOS RAMIREZ</t>
  </si>
  <si>
    <t>LUIS MIGUEL AGUASVIVAS AQUINO</t>
  </si>
  <si>
    <t>FASTIMA DE OLEO OTAÑO</t>
  </si>
  <si>
    <t>OFELIA SANCHEZ TERRERO</t>
  </si>
  <si>
    <t>SANTO ARIAS GONZALEZ</t>
  </si>
  <si>
    <t>Mensajero externo</t>
  </si>
  <si>
    <t>LAURA CRISTINA SANCHEZ SANTANA</t>
  </si>
  <si>
    <t>Auxiliar de Archivo y Correspondencia</t>
  </si>
  <si>
    <t>RAMONA ALEXANDRA RODRIGUEZ GARCIA</t>
  </si>
  <si>
    <t>FRANCISCO LARA DE LOS SANTOS</t>
  </si>
  <si>
    <t>Auxiliar de Mantenimiento</t>
  </si>
  <si>
    <t>JOEL VALENTIN NUÑEZ LARA</t>
  </si>
  <si>
    <t>HAIRON JOEL FELIZ SANCHEZ</t>
  </si>
  <si>
    <t>MANUEL ANTONIO CASADO HERNANDEZ</t>
  </si>
  <si>
    <t xml:space="preserve">Dirección Jurídica                                                                                                                                    </t>
  </si>
  <si>
    <t>Director Jurídico</t>
  </si>
  <si>
    <t>MEILING PATRICIA URIBE RAMOS</t>
  </si>
  <si>
    <t>CAROLINA CACERES REYES</t>
  </si>
  <si>
    <t>ANA MARIANNY CALDERON CASTILLO</t>
  </si>
  <si>
    <t>MARIO AQUINO MORENO</t>
  </si>
  <si>
    <t>Abogado Auxiliar</t>
  </si>
  <si>
    <t>LOYDA LUCIA RAMIREZ GONZALEZ</t>
  </si>
  <si>
    <t>ANTONIA GERMOSEN BAUTISTA</t>
  </si>
  <si>
    <t>Abogado Asistente</t>
  </si>
  <si>
    <t>DARIO ALFREDO PEREYRA RAMIREZ</t>
  </si>
  <si>
    <t>Contralor</t>
  </si>
  <si>
    <t>LEONARDO ORTIZ FRUCTUOSO</t>
  </si>
  <si>
    <t>Técnico Estadístico</t>
  </si>
  <si>
    <t>Registro 
Dependientes
 Adicionales (4*)</t>
  </si>
  <si>
    <t>Sueldo 
Bruto
 (RD$)</t>
  </si>
  <si>
    <t>MARIA EMILIA VARGAS LUZON</t>
  </si>
  <si>
    <t>MARGARITA PIMENTEL PEREZ</t>
  </si>
  <si>
    <t>MARILUS LORA PICHARDO</t>
  </si>
  <si>
    <t>YEURIS SIMEON RAMOS FLEMING</t>
  </si>
  <si>
    <t>PEDRO JULIO MARTINEZ DE LA ROSA</t>
  </si>
  <si>
    <t>ELIGIO ALBERTO MATEO JIMENEZ</t>
  </si>
  <si>
    <t xml:space="preserve">   (4*) Deducción directa declaración TSS del SUIRPLUS por registro de dependientes adicionales al SDSS. RD$1,190.12 por cada dependiente adicional registrado.</t>
  </si>
  <si>
    <t xml:space="preserve">   (3*) Salario cotizable hasta RD$134,820.00, deducción directa de la declaración TSS del SUIRPLUS.</t>
  </si>
  <si>
    <t xml:space="preserve">   (2*) Salario cotizable hasta RD$53,928.00, deducción directa de la declaración TSS del SUIRPLUS.</t>
  </si>
  <si>
    <t>Preparado</t>
  </si>
  <si>
    <t>Verificado</t>
  </si>
  <si>
    <t xml:space="preserve">Revisado </t>
  </si>
  <si>
    <t>Aprobado</t>
  </si>
  <si>
    <t>____________________________</t>
  </si>
  <si>
    <t>_______________________</t>
  </si>
  <si>
    <t>Superintendente</t>
  </si>
  <si>
    <t xml:space="preserve">   (1*) Deducción directa en declaración ISR empleados del SUIRPLUS. Rentas hasta RD$34,685.00 estan exentas.</t>
  </si>
  <si>
    <t>JEREMY DE JESUS RIVERA FRIAS</t>
  </si>
  <si>
    <t>CARLOS FEDERICO AYACX MERCEDES CONTRERAS</t>
  </si>
  <si>
    <t>Asesor Técnico</t>
  </si>
  <si>
    <t>EVELYN ALEXANDRA LEBRON MENDEZ</t>
  </si>
  <si>
    <t>YAMIR ANTONIO ENCARNACION BELLO</t>
  </si>
  <si>
    <t>JOSE RAFAEL SILIE MARMOLEJOS</t>
  </si>
  <si>
    <t>EDYCEL MOREL MONTAS</t>
  </si>
  <si>
    <t>Diseñador Gráfico y Editor de Contenido</t>
  </si>
  <si>
    <t>Auxiliar de Acceso a la Información</t>
  </si>
  <si>
    <t>Representante de Servicio</t>
  </si>
  <si>
    <t>Auxiliar de Información y Servicio (vía Call Center)</t>
  </si>
  <si>
    <t>Analista de Perfiles de Necesidades en Salud</t>
  </si>
  <si>
    <t>Analista de Prestaciones de Plan Básico de Salud</t>
  </si>
  <si>
    <t>Analista de Respuesta a PQRS</t>
  </si>
  <si>
    <t>Supervisor de Gestión de PSS Privadas</t>
  </si>
  <si>
    <t>Analista Coberturas de Alto Costo en Traspaso</t>
  </si>
  <si>
    <t>Analista de Verificación de Traspaso</t>
  </si>
  <si>
    <t>Analista de Afiliación y Traspaso</t>
  </si>
  <si>
    <t>Directora de Monitoreo y Supervisión de la Gestión de Riesgos</t>
  </si>
  <si>
    <t>Analista de Riesgos Operacionales</t>
  </si>
  <si>
    <t>Analista de Cobertura</t>
  </si>
  <si>
    <t>Analista de Operaciones Administrativas</t>
  </si>
  <si>
    <t>Analista de Operaciones Financieras II</t>
  </si>
  <si>
    <t>DANILO ANTONIO HURTADO CRUZ</t>
  </si>
  <si>
    <t>Director de Recursos Humanos</t>
  </si>
  <si>
    <t>Directora de Planificación y Desarrollo</t>
  </si>
  <si>
    <t>Responsable de Periodismo</t>
  </si>
  <si>
    <t>Dirección de Comunicaciones</t>
  </si>
  <si>
    <t>PASTOR ARISMENDI PALMERO GUERRERO</t>
  </si>
  <si>
    <t>Coordinador de Gabinete</t>
  </si>
  <si>
    <t>Fotógrafo</t>
  </si>
  <si>
    <t>Videógrafo</t>
  </si>
  <si>
    <t>IVES GIORDANO MALLEBRANCHE BAEZ</t>
  </si>
  <si>
    <t>SERGIO RAFAEL GUZMAN DURAN</t>
  </si>
  <si>
    <t>MELISSA LIZBETH YUNES CABRERA</t>
  </si>
  <si>
    <t>DAYNA MARGARITA ABREU LA HOZ</t>
  </si>
  <si>
    <t>RUTH ESTHER BASTARDO GUERRERO</t>
  </si>
  <si>
    <t>ENRIQUE ALBERTO CABRERA VASQUEZ</t>
  </si>
  <si>
    <t>YERLANDY MERCEDES SANCHEZ GARCIA</t>
  </si>
  <si>
    <t>OMAR FELICIANO MARTE</t>
  </si>
  <si>
    <t>RAMON HIDELKY ACOSTA ROBLES</t>
  </si>
  <si>
    <t>DANIEL ENRIQUE RODRIGUEZ RIJO</t>
  </si>
  <si>
    <t>IRINA MARLOT SANTANA SANCHEZ</t>
  </si>
  <si>
    <t>GEYDY MARGARITA MARMOLEJOS ORTIZ</t>
  </si>
  <si>
    <t>ALBARO TRINIDAD FERNANDEZ</t>
  </si>
  <si>
    <t>ANDY ADALBERTO SILVERIO RODRIGUEZ</t>
  </si>
  <si>
    <t>JUAN MANUEL VALDEZ SORIANO</t>
  </si>
  <si>
    <t>TAMARA TAMAREZ ZAPATA</t>
  </si>
  <si>
    <t>JEROHAM MILANES IGLESIAS</t>
  </si>
  <si>
    <t>MAUREEN LOREYSI CRUZ PEREZ</t>
  </si>
  <si>
    <t>Director  Financiero</t>
  </si>
  <si>
    <t>Director Financiero</t>
  </si>
  <si>
    <t>JESUS MANUEL JORGE FERIS IGLESIAS</t>
  </si>
  <si>
    <t>Superintendente de Salud y Riesgos Laborales</t>
  </si>
  <si>
    <t>GIORDALIZA PACHECO MEJIA</t>
  </si>
  <si>
    <t xml:space="preserve">Despacho del Superintendente                                                                                                                          </t>
  </si>
  <si>
    <t>RAFAEL ALBERTO GOMEZ TERRERO</t>
  </si>
  <si>
    <t>Seguridad del Superintendente</t>
  </si>
  <si>
    <t>YANEIRY JIMENEZ</t>
  </si>
  <si>
    <t>KISAIRIS MICHELL  DE GRACIA MONTERO</t>
  </si>
  <si>
    <t>YAJAIRA RINCON UBRI</t>
  </si>
  <si>
    <t>DARIO DE JESUS</t>
  </si>
  <si>
    <t>Representación de Servicio</t>
  </si>
  <si>
    <t>JUANA PION REYES</t>
  </si>
  <si>
    <t>Auxiliar de Información y Servicio ( vía Call Center)</t>
  </si>
  <si>
    <t>NOLAN NOMAR GARCIA VASQUEZ</t>
  </si>
  <si>
    <t>EDGAR RAFAEL HACHE OZUNA</t>
  </si>
  <si>
    <t>CESAR ANGEL MORALES BAPTIST</t>
  </si>
  <si>
    <t>NIKAULIS ASTACIO SANTANA</t>
  </si>
  <si>
    <t>Auxiliar de Información y Servicio (Vía Call Center)</t>
  </si>
  <si>
    <t>PORFIRIO LEONARDO DIAZ DIAZ</t>
  </si>
  <si>
    <t>FREMIO ALEJANDRO CUETO ROSARIO</t>
  </si>
  <si>
    <t>RAFAEL ANTONIO BAEZ PEREZ</t>
  </si>
  <si>
    <t>LUIS AGUSTIN FERRERAS RECIO</t>
  </si>
  <si>
    <t>EDGARDO ORLANDO CARRERO</t>
  </si>
  <si>
    <t>Soporte Técnico</t>
  </si>
  <si>
    <t>SORAYA MARIA ACEVEDO FERMIN</t>
  </si>
  <si>
    <t>Analista de Nómina</t>
  </si>
  <si>
    <t>NEOLFHY LIDISBERTH CLETO ROSARIO</t>
  </si>
  <si>
    <t>Analista de Relaciones Laborales</t>
  </si>
  <si>
    <t>Analista de Evaluación del Desempeño y Capacitación</t>
  </si>
  <si>
    <t>ALTAGRACIA MILEXIS RAMIREZ MONTERO</t>
  </si>
  <si>
    <t>ANGELO DE JESUS GRAULAU</t>
  </si>
  <si>
    <t>Técnico de Audiovisuales</t>
  </si>
  <si>
    <t>EVELYN LOPEZ CASTILLO</t>
  </si>
  <si>
    <t xml:space="preserve">Dirección de Monitoreo y Supervisión de la Gestión de Riesgos                                                                                         </t>
  </si>
  <si>
    <t>SAYELO EMMANUEL JIMENEZ ESPINAL</t>
  </si>
  <si>
    <t>Analista de Servicios de Salud</t>
  </si>
  <si>
    <t>Analista de Contratación y Pagos de Servicios</t>
  </si>
  <si>
    <t>BIENVENIDO ALEJANDRO NUÑEZ MIRABAL</t>
  </si>
  <si>
    <t xml:space="preserve">Dirección Financiera                                                                                                                                  </t>
  </si>
  <si>
    <t>RU ANTONIO FRANCISCO JORGE QUITERIO</t>
  </si>
  <si>
    <t>Analista Financiera</t>
  </si>
  <si>
    <t>LAYDY PAMELA RODRIGUEZ ALMONTE</t>
  </si>
  <si>
    <t xml:space="preserve">Dirección de Control de Subsidios                                                                                                                     </t>
  </si>
  <si>
    <t>FIDELINA MARIA AGUILAR THORMANN</t>
  </si>
  <si>
    <t>ARLENNY ZAYRUBY OCHOA CARO</t>
  </si>
  <si>
    <t>SARA GABRIELA RODRIGUEZ PAULINO</t>
  </si>
  <si>
    <t>ARELIS TERESA DE LA CRUZ HERNANDEZ</t>
  </si>
  <si>
    <t>FRANDY HERRERA SANCHEZ</t>
  </si>
  <si>
    <t>Analista de Auditoría de Gestión y Afiliación</t>
  </si>
  <si>
    <t>EMELY SOFIA MASIEL LEGUIZAMON VASQUEZ</t>
  </si>
  <si>
    <t xml:space="preserve">Médico Ocupacional </t>
  </si>
  <si>
    <t>LUZ OBID SEGURA GRANDEL DE RODRIGUEZ</t>
  </si>
  <si>
    <t>LODI YOHANNA FADDOUL BERMUDEZ</t>
  </si>
  <si>
    <t xml:space="preserve">Dirección Administrativa                                                                                                                              </t>
  </si>
  <si>
    <t xml:space="preserve">Director Administrativo </t>
  </si>
  <si>
    <t>JULIO ABRAHAM PONCE DE LA ROSA</t>
  </si>
  <si>
    <t>LUZ IVELISSE CASTILLO ECHAVARRIA</t>
  </si>
  <si>
    <t>Responsable de Almacén</t>
  </si>
  <si>
    <t>SANTIAGO VASQUEZ SANTANA</t>
  </si>
  <si>
    <t>Responsable de Transportación</t>
  </si>
  <si>
    <t>MIGUEL ANGEL MONTERO OGANDO</t>
  </si>
  <si>
    <t>PAULINA RODRIGUEZ</t>
  </si>
  <si>
    <t>Técnico Electromécanico y Mantenimiento de Infraestructura</t>
  </si>
  <si>
    <t>AURELIO HERNANDEZ MERCEDES</t>
  </si>
  <si>
    <t>FERNELIS  MORILLO MATEO</t>
  </si>
  <si>
    <t>TITO SEGURA</t>
  </si>
  <si>
    <t>IVAN ELIAS VASQUEZ ZORRILLA</t>
  </si>
  <si>
    <t>Técnico de Mantenimiento e Infraestructura</t>
  </si>
  <si>
    <t>JOSE MANUEL SAINT HILARIE JUAN</t>
  </si>
  <si>
    <t>HORTEN FRANCISCO ESTEVEZ</t>
  </si>
  <si>
    <t>Planificador de Mantenimiento</t>
  </si>
  <si>
    <t>FAUSTINO SANTANA SANTANA</t>
  </si>
  <si>
    <t>LESBIA ALTAGRACIA GONZALEZ</t>
  </si>
  <si>
    <t>KARINA SANTANA ALCANTARA</t>
  </si>
  <si>
    <t>YELIANNY CORAL RODRIGUEZ CASTILLO</t>
  </si>
  <si>
    <t>RAFAEL ANTONIO OZORIA</t>
  </si>
  <si>
    <t>Técnico de Mantenimiento</t>
  </si>
  <si>
    <t>AURELIO ZAPATA TAVAREZ</t>
  </si>
  <si>
    <t>ROSA HORTENCIA MORENO UBIERA</t>
  </si>
  <si>
    <t>DOMINGO MARTINEZ</t>
  </si>
  <si>
    <t>ESTEFANY ARIAS GUZMAN</t>
  </si>
  <si>
    <t>MARIA ANTONIA RAMIREZ CORDERO</t>
  </si>
  <si>
    <t>JOHANNA BEATRIZ SANTO MOSCOSO</t>
  </si>
  <si>
    <t>SAMY NUÑEZ FULGENCIO</t>
  </si>
  <si>
    <t>TRISTAN GIORDANO MARIO JOSE CARBUCCIA MEDINA</t>
  </si>
  <si>
    <t>MARIA DEL CARMEN CUERVO DESANGLES</t>
  </si>
  <si>
    <t>LUZ ORIANNA LANDETA ARAGONES</t>
  </si>
  <si>
    <t>PAOLA MICHELL JOSE MUÑOZ</t>
  </si>
  <si>
    <t>NICAURIS GUZMAN PEREZ</t>
  </si>
  <si>
    <t>ARIADNA PAMELA CABRERA DUMIT</t>
  </si>
  <si>
    <t>Analista de Desarrollo Institucional</t>
  </si>
  <si>
    <t>Analista III</t>
  </si>
  <si>
    <t>YAFREISY ROMERO GIL</t>
  </si>
  <si>
    <t>MAIRENI LOISME PICHARDO SANCHEZ</t>
  </si>
  <si>
    <t>CESARINA SANTIAGO RODRIGUEZ</t>
  </si>
  <si>
    <t>REMY ELIEZER ALEJANDRO RAMIREZ</t>
  </si>
  <si>
    <t>CELESTINO SORIANO CASTRO</t>
  </si>
  <si>
    <t>JUAN RAMON DE LOS SANTOS PEREZ</t>
  </si>
  <si>
    <t>IRKANIA MERCEDES GEA SALSI</t>
  </si>
  <si>
    <t>RAMON LUIS GARCIA</t>
  </si>
  <si>
    <t>SERGIO JULIO MUÑOZ RAMBALDE</t>
  </si>
  <si>
    <t xml:space="preserve">Unidad de Coordinación de Gabinete                                                                                                                    </t>
  </si>
  <si>
    <t>RAMONA ALEXANDRA FEBLES PEÑA</t>
  </si>
  <si>
    <t>Analista de Operaciones</t>
  </si>
  <si>
    <t>OLGA MARIA MAITE DELGADO FLORES</t>
  </si>
  <si>
    <t>MANUEL ALBERTO NUÑEZ DEL ROSARIO</t>
  </si>
  <si>
    <t>TAINA AGRAMONTE HIDALGO</t>
  </si>
  <si>
    <t>Responsable de Conciliación y Arbitraje</t>
  </si>
  <si>
    <t>Personal Fijo</t>
  </si>
  <si>
    <t>XAVIER ARODIZ MEJIA SANCHEZ</t>
  </si>
  <si>
    <t>EMANUEL DE JESUS TEJADA COSTE</t>
  </si>
  <si>
    <t>LUIS ENRIQUE FRANCO FERNANDEZ</t>
  </si>
  <si>
    <t>LAURA PATRICIA MENA MARTINEZ</t>
  </si>
  <si>
    <t>LORENA ANTONIA JIMENEZ LOPEZ</t>
  </si>
  <si>
    <t>EVA NICHOLE MENDEZ VENTURA</t>
  </si>
  <si>
    <t>SANTIAGO ARTURO NUÑEZ ALCANTARA</t>
  </si>
  <si>
    <t>LUCIA MARIE ANTUN MUSA</t>
  </si>
  <si>
    <t>JEIMY MATOS NUÑEZ</t>
  </si>
  <si>
    <t>SAIRA MEJIA DIAZ</t>
  </si>
  <si>
    <t>KELVIN ERNESTO PUELLO WILSON</t>
  </si>
  <si>
    <t>ALGENIS ENCARNACION PEREZ</t>
  </si>
  <si>
    <t>URSULA DE JESUS MENDEZ GOMEZ</t>
  </si>
  <si>
    <t>Analista de Control Interno</t>
  </si>
  <si>
    <t>Responsable de Comunicación Externa</t>
  </si>
  <si>
    <t>Auxiliar de Protocolo</t>
  </si>
  <si>
    <t xml:space="preserve">Recepcionista </t>
  </si>
  <si>
    <t>Auxiliar de Activo Fijo</t>
  </si>
  <si>
    <t>Responsable de Mantenimiento</t>
  </si>
  <si>
    <t>Abogada Asistente</t>
  </si>
  <si>
    <t>CARMEN ISABEL RIVERA PEÑA DE CAMBERO</t>
  </si>
  <si>
    <t>GENNESIS ISABEL SEGURA GARCIA</t>
  </si>
  <si>
    <t>RONNY ARIEL WILLIAMS</t>
  </si>
  <si>
    <t>GERALDINA PUENTE SABINO</t>
  </si>
  <si>
    <t>ANNY ADELINA MATEO ORTEGA</t>
  </si>
  <si>
    <t>ROSANNA SANTANA RODRIGUEZ</t>
  </si>
  <si>
    <t>MARIA ALTAGRACIA QUEZADA</t>
  </si>
  <si>
    <t>JOEL GAILLARD CAYOT</t>
  </si>
  <si>
    <t>ALINSON ALEJANDRO BELTRE RODRIGUEZ</t>
  </si>
  <si>
    <t>ISMAEL DE JESUS UREÑA MEDINA</t>
  </si>
  <si>
    <t>JANEL AMBIORIX RAMIREZ MARIA</t>
  </si>
  <si>
    <t>ABEL ALEXANDER DE LA CRUZ HERNANDEZ</t>
  </si>
  <si>
    <t>KISVEL MARI JIMENEZ LOPEZ</t>
  </si>
  <si>
    <t>RUCELY SANCHEZ SANTOS</t>
  </si>
  <si>
    <t>DARIO ANTONIO UREÑA BASTARDO</t>
  </si>
  <si>
    <t>ADELINA ALTAGRACIA ESTEVEZ MELGEN</t>
  </si>
  <si>
    <t>CESARIN RAMIREZ SILVERIO</t>
  </si>
  <si>
    <t>RAMIRO CASTILLO</t>
  </si>
  <si>
    <t>GORIETT JOSELYN SOSA ALCANTARA</t>
  </si>
  <si>
    <t>RACHELL GOMEZ</t>
  </si>
  <si>
    <t>DORALIZA MEDRANO RECIO</t>
  </si>
  <si>
    <t>MIGUEL ANTONIO VALDEZ HERRERA</t>
  </si>
  <si>
    <t>ISIDRO FRIAS HERRERA</t>
  </si>
  <si>
    <t>Responsable de Banquetes (A &amp; B)</t>
  </si>
  <si>
    <t xml:space="preserve">Dirección de Estudios Actuariales                                                                                                                     </t>
  </si>
  <si>
    <t>Directora de Estudios Actuariales</t>
  </si>
  <si>
    <t xml:space="preserve">Departamento de Análisis Actuarial                                                                                                                    </t>
  </si>
  <si>
    <t>Encargado del Departamento de Análisis Actuarial</t>
  </si>
  <si>
    <t xml:space="preserve">Departamento de Gestión Actuarial de Planes Alternativos de Salud                                                                                     </t>
  </si>
  <si>
    <t>Encargada del Departamento de Gestión Actuarial de Planes Alternativos de Salud</t>
  </si>
  <si>
    <t xml:space="preserve">Departamento de Desarrollo Institucional                                                                                                              </t>
  </si>
  <si>
    <t>Encargada del Departamento de Desarrollo Institucional</t>
  </si>
  <si>
    <t xml:space="preserve">Departamento de Formulación, Monitoreo y Evaluación de Planes, Programas y Proyectos                                                                  </t>
  </si>
  <si>
    <t>Encargado del Departamento de Formulación, Monitoreo y Evaluación de Planes, Programas y Proyectos</t>
  </si>
  <si>
    <t xml:space="preserve">Departamento de Calidad en la Gestión                                                                                                                 </t>
  </si>
  <si>
    <t>Encargado del Departamento de Calidad en la Gestión</t>
  </si>
  <si>
    <t>Encargado de la División de la Oficina de Acceso a la Información Pública</t>
  </si>
  <si>
    <t>Responsable de Relaciones Interinstitucionales  y Cooperación Internacional</t>
  </si>
  <si>
    <t>Responsable de Planificación</t>
  </si>
  <si>
    <t xml:space="preserve">Dirección de Atención al Usuario                                                                                                                      </t>
  </si>
  <si>
    <t>Director de Atención al Usuario</t>
  </si>
  <si>
    <t xml:space="preserve">División de Servicios a Promotores                                                                                                                    </t>
  </si>
  <si>
    <t>Encargada de la División de Servicios a Promotores</t>
  </si>
  <si>
    <t xml:space="preserve">Analista de Servicios a Promotores </t>
  </si>
  <si>
    <t xml:space="preserve">Departamento de Atención a Peticiones, Quejas y Reclamos                                                                                              </t>
  </si>
  <si>
    <t>Encargado del Departamento de Atención a Peticiones, Quejas y Reclamos</t>
  </si>
  <si>
    <t xml:space="preserve">División de Call Center                                                                                                                               </t>
  </si>
  <si>
    <t>Encargada de la División de Call Center</t>
  </si>
  <si>
    <t xml:space="preserve">Departamento de Interacción Social                                                                                                                    </t>
  </si>
  <si>
    <t>Encargada del Departamento de Interacción Social</t>
  </si>
  <si>
    <t xml:space="preserve">Departamento de Afiliación y Traspaso                                                                                                                 </t>
  </si>
  <si>
    <t>Encargado del Departamento de Afiliación y Traspaso</t>
  </si>
  <si>
    <t>Técnico en Interacción Social</t>
  </si>
  <si>
    <t xml:space="preserve">Representante de Servicio </t>
  </si>
  <si>
    <t>Responsable de Atención a Peticiones, Quejas y Reclamos de la ORN</t>
  </si>
  <si>
    <t xml:space="preserve">Dirección de Estudios Técnicos                                                                                                                        </t>
  </si>
  <si>
    <t>Director de Estudios Técnicos</t>
  </si>
  <si>
    <t xml:space="preserve">Departamento de Estadísticas                                                                                                                          </t>
  </si>
  <si>
    <t>Encargada del Departamento de Estadísticas</t>
  </si>
  <si>
    <t xml:space="preserve">Departamento de Evaluación y Análisis Económico                                                                                                       </t>
  </si>
  <si>
    <t>Encargada del Departamento de Evaluación y Análisis Económico</t>
  </si>
  <si>
    <t xml:space="preserve">Departamento de Inteligencia de Datos                                                                                                                 </t>
  </si>
  <si>
    <t>Encargado del Departamento de Inteligencia de Datos</t>
  </si>
  <si>
    <t xml:space="preserve">Dirección de Tecnología de la Información y Comunicación                                                                                              </t>
  </si>
  <si>
    <t xml:space="preserve">Departamento de Administación de Servicios TIC                                                                                                        </t>
  </si>
  <si>
    <t>Encargado del Departamento de Administración de Servicios TIC</t>
  </si>
  <si>
    <t xml:space="preserve">Departamento de Desarrollo e Implementación de Sistemas TIC                                                                                           </t>
  </si>
  <si>
    <t>Encargado del Departamento de Desarrollo e Implementación  de Sistemas TIC</t>
  </si>
  <si>
    <t xml:space="preserve">Departameto de Operaciones TIC                                                                                                                        </t>
  </si>
  <si>
    <t>Encargado del Departamento de Operaciones TIC</t>
  </si>
  <si>
    <t>Analista Programador I</t>
  </si>
  <si>
    <t xml:space="preserve">Departamento de Relaciones Laborales y Sociales                                                                                                       </t>
  </si>
  <si>
    <t>Encargada del Departamento de Relaciones Laborales y Sociales</t>
  </si>
  <si>
    <t xml:space="preserve">Departamento de Registro, Control y Nómina                                                                                                            </t>
  </si>
  <si>
    <t>Encargada del Departamento de Registro, Control y Nómina</t>
  </si>
  <si>
    <t xml:space="preserve">Departamento de Evaluación del Desempeño y Capacitación                                                                                               </t>
  </si>
  <si>
    <t>Encargada del Departamento de Evaluación del Desempeño y Capacitación</t>
  </si>
  <si>
    <t xml:space="preserve">División de Relaciones Públicas                                                                                                                       </t>
  </si>
  <si>
    <t>Encargada de la División de Relaciones Públicas</t>
  </si>
  <si>
    <t>Responsable de Eventos e Imagen Institucional</t>
  </si>
  <si>
    <t xml:space="preserve">Dirección de Aseguramiento en Salud de los Regímenes Contributivos y Planes                                                                           </t>
  </si>
  <si>
    <t>Directora de Aseguramiento en Salud de los Regímenes Contributivos y Planes</t>
  </si>
  <si>
    <t xml:space="preserve">Departamento de Diseño y Revisión de Planes de Salud                                                                                                  </t>
  </si>
  <si>
    <t xml:space="preserve">Encargada del Departamento de Diseño y Revisión de Planes de Salud </t>
  </si>
  <si>
    <t xml:space="preserve">División de Análisis y Evaluación de Prestaciones                                                                                                     </t>
  </si>
  <si>
    <t>Encargada de la División de Análisis y Evaluación de Prestaciones</t>
  </si>
  <si>
    <t>Farmacólogo</t>
  </si>
  <si>
    <t xml:space="preserve">Departamento de Monitoreo y Seguimiento de Prestadoras de Servicios de Salud (PSS)                                                                    </t>
  </si>
  <si>
    <t>Encargada del Departamento de Monitoreo y Seguimiento de Prestadoras de Servicios de Salud (PSS)</t>
  </si>
  <si>
    <t xml:space="preserve">División de Monitoreo de Prestadoras de Servicios de Salud Privadas                                                                                   </t>
  </si>
  <si>
    <t>Encargada de la División de Monitoreo de Prestadoras de Servicios de Salud Privadas</t>
  </si>
  <si>
    <t xml:space="preserve">División de Monitoreo de Prestadoras de Servicios de Salud Públicas                                                                                   </t>
  </si>
  <si>
    <t xml:space="preserve">Encargada de la División de Monitoreo de Prestadoras de Servicios de Salud Públicas </t>
  </si>
  <si>
    <t xml:space="preserve">Departamento de Supervisión y Vigilancia de Administradoras de Riesgos de Salud                                                                       </t>
  </si>
  <si>
    <t>Encargada del Departamento de Supervisión y Vigilancia de Administradoras de Riesgos de Salud</t>
  </si>
  <si>
    <t xml:space="preserve">Departamento de Monitoreo y Supervisión de Riesgos Financieros                                                                                        </t>
  </si>
  <si>
    <t>Encargada del Departamento de Monitoreo y Supervisión de Riesgos Financieros</t>
  </si>
  <si>
    <t xml:space="preserve">División de Análisis, Supervisión e Inspección Financiera                                                                                             </t>
  </si>
  <si>
    <t>Encargada de la División de Análisis, Supervisión e Inspección Financiera</t>
  </si>
  <si>
    <t xml:space="preserve">Departamento de Supervisión y Monitoreo de Riesgos Operacionales                                                                                      </t>
  </si>
  <si>
    <t>Encargado del Departamento de Supervisión y Monitoreo de Riesgos Operacionales</t>
  </si>
  <si>
    <t xml:space="preserve">División de Monitoreo de Riesgos Operacionales                                                                                                        </t>
  </si>
  <si>
    <t>Encargada de la División de Monitoreo de Riesgos Operacionales</t>
  </si>
  <si>
    <t xml:space="preserve">División de Supervisión e Inspección de Sistemas de Información                                                                                       </t>
  </si>
  <si>
    <t>Encargado de la División de Supervisión e Inspección de Sistemas de Información</t>
  </si>
  <si>
    <t xml:space="preserve">Departamento de Tesorería                                                                                                                             </t>
  </si>
  <si>
    <t>Encargado del Departamento de Tesorería</t>
  </si>
  <si>
    <t xml:space="preserve">Departamento de Contabilidad                                                                                                                          </t>
  </si>
  <si>
    <t>Encargada del Departamento de Contabilidad</t>
  </si>
  <si>
    <t xml:space="preserve">Auxiliar de Contabilidad </t>
  </si>
  <si>
    <t xml:space="preserve">Departamento de Evaluación y Análisis de Subsidios                                                                                                    </t>
  </si>
  <si>
    <t>Encargada del Departamento de Evaluación y Análisis de Subsidios</t>
  </si>
  <si>
    <t xml:space="preserve">Analista de Evaluaciones II   </t>
  </si>
  <si>
    <t xml:space="preserve">División de Gestión de Información para Trámites de Subsidios                                                                                         </t>
  </si>
  <si>
    <t>Encargada de la División de Gestión de Información para Trámites de Subsidios</t>
  </si>
  <si>
    <t xml:space="preserve">División de Inspección de Subsidios                                                                                                                   </t>
  </si>
  <si>
    <t>Encargada de la División de Inspección de Subsidios</t>
  </si>
  <si>
    <t xml:space="preserve">Dirección de Aseguramiento en Salud para el Régimen Subsidiado                                                                                        </t>
  </si>
  <si>
    <t>Director de Aseguramiento en Salud para el Régimen Subsidiado</t>
  </si>
  <si>
    <t xml:space="preserve">Departamento de Auditoria de Gestión y Afiliación del Régimen Subsidiado                                                                              </t>
  </si>
  <si>
    <t>Encargado del Departamento de Auditoria de Gestión y Afiliación del Régimen Subsidiado</t>
  </si>
  <si>
    <t xml:space="preserve">Departamento de Monitoreo y Supervisión de Servicios del Régimen Subsidiado                                                                           </t>
  </si>
  <si>
    <t>Encargada del Departamento de Monitoreo y Supervisión de Servicios del Régimen Subsidiado</t>
  </si>
  <si>
    <t xml:space="preserve">Dirección de Aseguramiento de Riesgos Laborales                                                                                                       </t>
  </si>
  <si>
    <t>Directora de Aseguramiento de Riesgos Laborales</t>
  </si>
  <si>
    <t xml:space="preserve">Departamento de Valoración y Certificación del Daño Corporal                                                                                          </t>
  </si>
  <si>
    <t>Encargada del Departamento de Valoración y Certificación del Daño Corporal</t>
  </si>
  <si>
    <t xml:space="preserve">División de Supervisión y Vigilancia del Seguro de Riesgos Laborales                                                                                  </t>
  </si>
  <si>
    <t>Encargada de la División de Supervisión y Vigilancia del Seguro de Riesgos Laborales</t>
  </si>
  <si>
    <t xml:space="preserve">División de Evaluación y Seguimiento de Beneficios y Reclamos del Seguro de Riesgos Laborales                                                         </t>
  </si>
  <si>
    <t>Encargada de la División de Evaluación y Seguimiento  de Beneficios y Reclamos del Seguro  de Riesgos Laborales</t>
  </si>
  <si>
    <t xml:space="preserve">Departamento de Compras y Contrataciones                                                                                                              </t>
  </si>
  <si>
    <t>Encargado del Departamento de Compras y Contratacionrs</t>
  </si>
  <si>
    <t xml:space="preserve">Departamento de Servicios Generales                                                                                                                   </t>
  </si>
  <si>
    <t>Encargado del Departamento de Servicios Generales</t>
  </si>
  <si>
    <t>Lavador</t>
  </si>
  <si>
    <t xml:space="preserve">División de Correspondencia                                                                                                                           </t>
  </si>
  <si>
    <t>Encargada de la División de Correspondencia</t>
  </si>
  <si>
    <t>Responsable de Investigaciones y Sanciones</t>
  </si>
  <si>
    <t xml:space="preserve">Departamento de Elaboración de Documentos Legales                                                                                                     </t>
  </si>
  <si>
    <t>Encargada del Departamento de Elaboración de Documentos Legales</t>
  </si>
  <si>
    <t xml:space="preserve">Departamento de Litigios                                                                                                                              </t>
  </si>
  <si>
    <t>Encargada del Departamento de Litigios</t>
  </si>
  <si>
    <t xml:space="preserve"> Correspondiente al mes de SEPTIEMBRE del año 2021</t>
  </si>
  <si>
    <t>Asesor Técnico del Seguro Familiar de Salud (SFS)</t>
  </si>
  <si>
    <t>MILOSI SANCHEZ TEJEDA</t>
  </si>
  <si>
    <t>ANGELICA MEJIA ZORRILLA</t>
  </si>
  <si>
    <t>Analista III de Peticiones, Quejas y Reclamos de la ORN</t>
  </si>
  <si>
    <t>Analista de Inteligencia</t>
  </si>
  <si>
    <t>Analista de Recursos Humanos</t>
  </si>
  <si>
    <t>Auxiliar de Registro y  Control</t>
  </si>
  <si>
    <t>JESUS TOLENTINO POLANCO</t>
  </si>
  <si>
    <t>Supervisor de Gestión de PSS Públicas</t>
  </si>
  <si>
    <t>VICTORIA LLUVERES DEL ROSARIO DE WHYTE</t>
  </si>
  <si>
    <t>SIHARA MARY JAVIER</t>
  </si>
  <si>
    <t>Genero</t>
  </si>
  <si>
    <t>M</t>
  </si>
  <si>
    <t>F</t>
  </si>
  <si>
    <t xml:space="preserve">NELIA MARGARITA MARIA RAMIREZ ACOSTA </t>
  </si>
  <si>
    <t>PURA LUZCANDELARIO TORRES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</si>
</sst>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13"/>
      <color theme="0"/>
      <name val="Arial"/>
      <family val="2"/>
    </font>
    <font>
      <sz val="12"/>
      <color indexed="8"/>
      <name val="Arial"/>
      <family val="2"/>
    </font>
    <font>
      <sz val="13"/>
      <color theme="1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1" fillId="0" borderId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8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4" fontId="8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4" fontId="6" fillId="3" borderId="0" xfId="0" applyNumberFormat="1" applyFont="1" applyFill="1" applyAlignment="1">
      <alignment vertical="center"/>
    </xf>
    <xf numFmtId="0" fontId="6" fillId="3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 wrapText="1"/>
    </xf>
    <xf numFmtId="164" fontId="6" fillId="3" borderId="0" xfId="4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4" fontId="12" fillId="3" borderId="0" xfId="0" applyNumberFormat="1" applyFont="1" applyFill="1" applyAlignment="1">
      <alignment vertical="center"/>
    </xf>
    <xf numFmtId="164" fontId="3" fillId="0" borderId="0" xfId="4" applyFont="1" applyFill="1" applyBorder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Border="1" applyAlignment="1">
      <alignment vertical="center"/>
    </xf>
    <xf numFmtId="164" fontId="3" fillId="3" borderId="0" xfId="4" applyFont="1" applyFill="1" applyAlignment="1">
      <alignment vertical="center"/>
    </xf>
    <xf numFmtId="164" fontId="0" fillId="0" borderId="0" xfId="4" applyFon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4" fontId="17" fillId="3" borderId="0" xfId="0" applyNumberFormat="1" applyFont="1" applyFill="1" applyAlignment="1">
      <alignment vertical="center"/>
    </xf>
    <xf numFmtId="4" fontId="19" fillId="3" borderId="0" xfId="0" applyNumberFormat="1" applyFont="1" applyFill="1" applyAlignment="1">
      <alignment vertical="center"/>
    </xf>
    <xf numFmtId="0" fontId="19" fillId="3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 vertical="center"/>
    </xf>
    <xf numFmtId="4" fontId="19" fillId="3" borderId="0" xfId="0" applyNumberFormat="1" applyFont="1" applyFill="1" applyBorder="1" applyAlignment="1">
      <alignment vertical="center"/>
    </xf>
    <xf numFmtId="0" fontId="19" fillId="3" borderId="0" xfId="0" applyFont="1" applyFill="1" applyBorder="1" applyAlignment="1">
      <alignment vertical="center"/>
    </xf>
    <xf numFmtId="4" fontId="16" fillId="3" borderId="0" xfId="0" applyNumberFormat="1" applyFont="1" applyFill="1" applyAlignment="1">
      <alignment vertical="center"/>
    </xf>
    <xf numFmtId="4" fontId="21" fillId="3" borderId="0" xfId="0" applyNumberFormat="1" applyFont="1" applyFill="1" applyAlignment="1">
      <alignment vertical="center"/>
    </xf>
    <xf numFmtId="4" fontId="22" fillId="3" borderId="0" xfId="0" applyNumberFormat="1" applyFont="1" applyFill="1" applyAlignment="1">
      <alignment vertical="center"/>
    </xf>
    <xf numFmtId="0" fontId="6" fillId="4" borderId="10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6" fillId="3" borderId="0" xfId="0" applyFont="1" applyFill="1" applyAlignment="1">
      <alignment vertical="center" wrapText="1"/>
    </xf>
    <xf numFmtId="3" fontId="6" fillId="4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3" borderId="0" xfId="0" applyFill="1" applyAlignment="1">
      <alignment vertical="center" wrapText="1"/>
    </xf>
    <xf numFmtId="164" fontId="3" fillId="3" borderId="0" xfId="4" applyFont="1" applyFill="1" applyBorder="1" applyAlignment="1">
      <alignment vertical="center"/>
    </xf>
    <xf numFmtId="164" fontId="13" fillId="3" borderId="0" xfId="4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164" fontId="3" fillId="3" borderId="0" xfId="0" applyNumberFormat="1" applyFont="1" applyFill="1" applyBorder="1" applyAlignment="1">
      <alignment vertical="center"/>
    </xf>
    <xf numFmtId="164" fontId="4" fillId="3" borderId="0" xfId="11" applyFont="1" applyFill="1" applyAlignment="1">
      <alignment horizontal="center"/>
    </xf>
    <xf numFmtId="164" fontId="16" fillId="3" borderId="0" xfId="7" applyNumberFormat="1" applyFont="1" applyFill="1"/>
    <xf numFmtId="164" fontId="15" fillId="3" borderId="0" xfId="11" applyFont="1" applyFill="1"/>
    <xf numFmtId="164" fontId="15" fillId="3" borderId="0" xfId="11" applyFont="1" applyFill="1" applyBorder="1"/>
    <xf numFmtId="164" fontId="15" fillId="3" borderId="0" xfId="11" applyFont="1" applyFill="1" applyAlignment="1">
      <alignment horizontal="center"/>
    </xf>
    <xf numFmtId="0" fontId="8" fillId="4" borderId="8" xfId="0" applyFont="1" applyFill="1" applyBorder="1" applyAlignment="1">
      <alignment vertical="justify" wrapText="1"/>
    </xf>
    <xf numFmtId="0" fontId="8" fillId="3" borderId="8" xfId="0" applyFont="1" applyFill="1" applyBorder="1" applyAlignment="1">
      <alignment vertical="justify" wrapText="1"/>
    </xf>
    <xf numFmtId="4" fontId="8" fillId="0" borderId="8" xfId="0" applyNumberFormat="1" applyFont="1" applyFill="1" applyBorder="1" applyAlignment="1">
      <alignment vertical="justify" wrapText="1"/>
    </xf>
    <xf numFmtId="4" fontId="8" fillId="4" borderId="8" xfId="0" applyNumberFormat="1" applyFont="1" applyFill="1" applyBorder="1" applyAlignment="1">
      <alignment vertical="justify" wrapText="1"/>
    </xf>
    <xf numFmtId="3" fontId="8" fillId="4" borderId="8" xfId="0" applyNumberFormat="1" applyFont="1" applyFill="1" applyBorder="1" applyAlignment="1">
      <alignment vertical="justify" wrapText="1"/>
    </xf>
    <xf numFmtId="4" fontId="8" fillId="0" borderId="0" xfId="0" applyNumberFormat="1" applyFont="1" applyFill="1" applyAlignment="1">
      <alignment vertical="justify" wrapText="1"/>
    </xf>
    <xf numFmtId="0" fontId="8" fillId="3" borderId="0" xfId="0" applyFont="1" applyFill="1" applyAlignment="1">
      <alignment vertical="justify" wrapText="1"/>
    </xf>
    <xf numFmtId="0" fontId="8" fillId="0" borderId="8" xfId="0" applyFont="1" applyFill="1" applyBorder="1" applyAlignment="1">
      <alignment vertical="justify" wrapText="1"/>
    </xf>
    <xf numFmtId="0" fontId="8" fillId="0" borderId="0" xfId="0" applyFont="1" applyFill="1" applyAlignment="1">
      <alignment vertical="justify" wrapText="1"/>
    </xf>
    <xf numFmtId="4" fontId="8" fillId="3" borderId="0" xfId="0" applyNumberFormat="1" applyFont="1" applyFill="1" applyAlignment="1">
      <alignment vertical="justify" wrapText="1"/>
    </xf>
    <xf numFmtId="0" fontId="20" fillId="0" borderId="8" xfId="0" applyFont="1" applyFill="1" applyBorder="1" applyAlignment="1">
      <alignment vertical="justify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vertical="justify" wrapText="1"/>
    </xf>
    <xf numFmtId="4" fontId="8" fillId="4" borderId="2" xfId="0" applyNumberFormat="1" applyFont="1" applyFill="1" applyBorder="1" applyAlignment="1">
      <alignment vertical="justify" wrapText="1"/>
    </xf>
    <xf numFmtId="4" fontId="10" fillId="0" borderId="8" xfId="0" applyNumberFormat="1" applyFont="1" applyFill="1" applyBorder="1" applyAlignment="1">
      <alignment horizontal="right" vertical="center" wrapText="1"/>
    </xf>
    <xf numFmtId="4" fontId="10" fillId="4" borderId="8" xfId="0" applyNumberFormat="1" applyFont="1" applyFill="1" applyBorder="1" applyAlignment="1">
      <alignment horizontal="right" vertical="center" wrapText="1"/>
    </xf>
    <xf numFmtId="164" fontId="4" fillId="3" borderId="0" xfId="11" applyFont="1" applyFill="1" applyAlignment="1">
      <alignment horizontal="center"/>
    </xf>
    <xf numFmtId="164" fontId="15" fillId="3" borderId="0" xfId="1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justify" wrapText="1"/>
    </xf>
    <xf numFmtId="0" fontId="8" fillId="3" borderId="8" xfId="0" applyFont="1" applyFill="1" applyBorder="1" applyAlignment="1">
      <alignment horizontal="center" vertical="justify" wrapText="1"/>
    </xf>
    <xf numFmtId="0" fontId="20" fillId="0" borderId="8" xfId="0" applyFont="1" applyFill="1" applyBorder="1" applyAlignment="1">
      <alignment horizontal="center" vertical="justify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164" fontId="3" fillId="3" borderId="0" xfId="4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4" fillId="3" borderId="0" xfId="11" applyFont="1" applyFill="1" applyAlignment="1">
      <alignment horizontal="center" vertical="center"/>
    </xf>
    <xf numFmtId="164" fontId="4" fillId="3" borderId="0" xfId="11" applyFont="1" applyFill="1" applyBorder="1" applyAlignment="1">
      <alignment horizontal="center" vertical="center"/>
    </xf>
    <xf numFmtId="164" fontId="15" fillId="3" borderId="0" xfId="11" applyFont="1" applyFill="1" applyAlignment="1">
      <alignment horizontal="center" vertical="center"/>
    </xf>
    <xf numFmtId="164" fontId="15" fillId="3" borderId="0" xfId="11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vertical="justify"/>
    </xf>
    <xf numFmtId="0" fontId="8" fillId="0" borderId="8" xfId="0" applyFont="1" applyFill="1" applyBorder="1" applyAlignment="1">
      <alignment vertical="justify"/>
    </xf>
    <xf numFmtId="0" fontId="4" fillId="3" borderId="0" xfId="0" applyFont="1" applyFill="1" applyAlignment="1">
      <alignment horizontal="center" vertical="center"/>
    </xf>
    <xf numFmtId="0" fontId="6" fillId="3" borderId="14" xfId="0" applyFont="1" applyFill="1" applyBorder="1" applyAlignment="1">
      <alignment horizontal="left" wrapText="1"/>
    </xf>
    <xf numFmtId="0" fontId="0" fillId="3" borderId="0" xfId="0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164" fontId="4" fillId="3" borderId="0" xfId="11" applyFont="1" applyFill="1" applyAlignment="1">
      <alignment horizont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</cellXfs>
  <cellStyles count="15">
    <cellStyle name="Millares" xfId="4" builtinId="3"/>
    <cellStyle name="Millares 2" xfId="1"/>
    <cellStyle name="Millares 3" xfId="5"/>
    <cellStyle name="Millares 3 2" xfId="11"/>
    <cellStyle name="Millares 4" xfId="10"/>
    <cellStyle name="Millares 5" xfId="8"/>
    <cellStyle name="Millares 6" xfId="14"/>
    <cellStyle name="Normal" xfId="0" builtinId="0"/>
    <cellStyle name="Normal 2" xfId="2"/>
    <cellStyle name="Normal 3" xfId="12"/>
    <cellStyle name="Normal 4" xfId="9"/>
    <cellStyle name="Normal 5" xfId="7"/>
    <cellStyle name="Normal 6" xfId="13"/>
    <cellStyle name="Porcentaje 2" xfId="6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449185</xdr:colOff>
      <xdr:row>8</xdr:row>
      <xdr:rowOff>16934</xdr:rowOff>
    </xdr:from>
    <xdr:to>
      <xdr:col>1</xdr:col>
      <xdr:colOff>1838625</xdr:colOff>
      <xdr:row>16</xdr:row>
      <xdr:rowOff>85167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185" y="1998134"/>
          <a:ext cx="1941890" cy="2049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9"/>
  <sheetViews>
    <sheetView showGridLines="0" tabSelected="1" zoomScale="80" zoomScaleNormal="80" zoomScaleSheetLayoutView="50" workbookViewId="0">
      <selection activeCell="E331" sqref="E331"/>
    </sheetView>
  </sheetViews>
  <sheetFormatPr baseColWidth="10" defaultColWidth="9.109375" defaultRowHeight="19.2" customHeight="1" x14ac:dyDescent="0.25"/>
  <cols>
    <col min="1" max="1" width="8.109375" style="10" customWidth="1"/>
    <col min="2" max="2" width="50.88671875" style="10" bestFit="1" customWidth="1"/>
    <col min="3" max="3" width="9.33203125" style="81" customWidth="1"/>
    <col min="4" max="4" width="48.44140625" style="10" customWidth="1"/>
    <col min="5" max="5" width="64.6640625" style="10" customWidth="1"/>
    <col min="6" max="6" width="15.88671875" style="10" customWidth="1"/>
    <col min="7" max="7" width="15.44140625" style="10" bestFit="1" customWidth="1"/>
    <col min="8" max="8" width="14.109375" style="10" customWidth="1"/>
    <col min="9" max="9" width="15" style="10" customWidth="1"/>
    <col min="10" max="10" width="14.44140625" style="10" customWidth="1"/>
    <col min="11" max="11" width="13.109375" style="10" customWidth="1"/>
    <col min="12" max="12" width="16.6640625" style="10" customWidth="1"/>
    <col min="13" max="13" width="17" style="10" customWidth="1"/>
    <col min="14" max="16" width="15" style="10" bestFit="1" customWidth="1"/>
    <col min="17" max="17" width="16.44140625" style="10" bestFit="1" customWidth="1"/>
    <col min="18" max="18" width="19.6640625" style="10" customWidth="1"/>
    <col min="19" max="19" width="13.44140625" style="10" hidden="1" customWidth="1"/>
    <col min="20" max="253" width="11.44140625" style="10" customWidth="1"/>
    <col min="254" max="16384" width="9.109375" style="10"/>
  </cols>
  <sheetData>
    <row r="1" spans="1:19" s="6" customFormat="1" ht="19.2" customHeight="1" x14ac:dyDescent="0.25">
      <c r="C1" s="70"/>
      <c r="S1" s="18"/>
    </row>
    <row r="2" spans="1:19" s="6" customFormat="1" ht="19.2" customHeight="1" x14ac:dyDescent="0.2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18"/>
    </row>
    <row r="3" spans="1:19" s="6" customFormat="1" ht="19.2" customHeight="1" x14ac:dyDescent="0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18"/>
    </row>
    <row r="4" spans="1:19" s="6" customFormat="1" ht="19.2" customHeight="1" x14ac:dyDescent="0.2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18"/>
    </row>
    <row r="5" spans="1:19" s="6" customFormat="1" ht="19.2" customHeight="1" x14ac:dyDescent="0.25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18"/>
    </row>
    <row r="6" spans="1:19" s="6" customFormat="1" ht="19.2" customHeight="1" x14ac:dyDescent="0.25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18"/>
    </row>
    <row r="7" spans="1:19" s="6" customFormat="1" ht="19.2" customHeight="1" x14ac:dyDescent="0.25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18"/>
    </row>
    <row r="8" spans="1:19" s="6" customFormat="1" ht="19.2" customHeight="1" x14ac:dyDescent="0.25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18"/>
    </row>
    <row r="9" spans="1:19" s="6" customFormat="1" ht="19.2" customHeight="1" x14ac:dyDescent="0.25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18"/>
    </row>
    <row r="10" spans="1:19" s="6" customFormat="1" ht="19.2" customHeight="1" x14ac:dyDescent="0.25">
      <c r="A10" s="95" t="s">
        <v>11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18"/>
    </row>
    <row r="11" spans="1:19" s="6" customFormat="1" ht="19.2" customHeight="1" x14ac:dyDescent="0.25">
      <c r="A11" s="92" t="s">
        <v>25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18"/>
    </row>
    <row r="12" spans="1:19" s="6" customFormat="1" ht="19.2" customHeight="1" x14ac:dyDescent="0.25">
      <c r="A12" s="92" t="s">
        <v>26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18"/>
    </row>
    <row r="13" spans="1:19" s="6" customFormat="1" ht="19.2" customHeight="1" x14ac:dyDescent="0.25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18"/>
    </row>
    <row r="14" spans="1:19" s="6" customFormat="1" ht="19.2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18"/>
    </row>
    <row r="15" spans="1:19" s="6" customFormat="1" ht="19.2" customHeight="1" x14ac:dyDescent="0.25">
      <c r="A15" s="92" t="s">
        <v>0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18"/>
    </row>
    <row r="16" spans="1:19" s="6" customFormat="1" ht="19.2" customHeight="1" x14ac:dyDescent="0.25">
      <c r="A16" s="92" t="s">
        <v>593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18"/>
    </row>
    <row r="17" spans="1:20" s="6" customFormat="1" ht="19.2" customHeight="1" thickBot="1" x14ac:dyDescent="0.3">
      <c r="C17" s="70"/>
      <c r="S17" s="18"/>
    </row>
    <row r="18" spans="1:20" s="1" customFormat="1" ht="32.4" customHeight="1" x14ac:dyDescent="0.25">
      <c r="A18" s="97" t="s">
        <v>1</v>
      </c>
      <c r="B18" s="100" t="s">
        <v>2</v>
      </c>
      <c r="C18" s="71"/>
      <c r="D18" s="60"/>
      <c r="E18" s="87"/>
      <c r="F18" s="60"/>
      <c r="G18" s="103" t="s">
        <v>251</v>
      </c>
      <c r="H18" s="103" t="s">
        <v>17</v>
      </c>
      <c r="I18" s="106" t="s">
        <v>3</v>
      </c>
      <c r="J18" s="107"/>
      <c r="K18" s="107"/>
      <c r="L18" s="107"/>
      <c r="M18" s="107"/>
      <c r="N18" s="107"/>
      <c r="O18" s="108"/>
      <c r="P18" s="109" t="s">
        <v>13</v>
      </c>
      <c r="Q18" s="110"/>
      <c r="R18" s="111" t="s">
        <v>12</v>
      </c>
      <c r="S18" s="113" t="s">
        <v>4</v>
      </c>
      <c r="T18" s="14"/>
    </row>
    <row r="19" spans="1:20" s="1" customFormat="1" ht="31.2" customHeight="1" x14ac:dyDescent="0.25">
      <c r="A19" s="98"/>
      <c r="B19" s="101"/>
      <c r="C19" s="72" t="s">
        <v>605</v>
      </c>
      <c r="D19" s="61" t="s">
        <v>5</v>
      </c>
      <c r="E19" s="88" t="s">
        <v>6</v>
      </c>
      <c r="F19" s="61" t="s">
        <v>7</v>
      </c>
      <c r="G19" s="104"/>
      <c r="H19" s="104"/>
      <c r="I19" s="119" t="s">
        <v>19</v>
      </c>
      <c r="J19" s="119"/>
      <c r="K19" s="98" t="s">
        <v>24</v>
      </c>
      <c r="L19" s="120" t="s">
        <v>18</v>
      </c>
      <c r="M19" s="119"/>
      <c r="N19" s="97" t="s">
        <v>250</v>
      </c>
      <c r="O19" s="97" t="s">
        <v>16</v>
      </c>
      <c r="P19" s="121" t="s">
        <v>15</v>
      </c>
      <c r="Q19" s="115" t="s">
        <v>14</v>
      </c>
      <c r="R19" s="112"/>
      <c r="S19" s="112"/>
      <c r="T19" s="14"/>
    </row>
    <row r="20" spans="1:20" s="1" customFormat="1" ht="33.6" customHeight="1" x14ac:dyDescent="0.25">
      <c r="A20" s="99"/>
      <c r="B20" s="102"/>
      <c r="C20" s="73"/>
      <c r="D20" s="62"/>
      <c r="E20" s="89"/>
      <c r="F20" s="62"/>
      <c r="G20" s="105"/>
      <c r="H20" s="105"/>
      <c r="I20" s="69" t="s">
        <v>20</v>
      </c>
      <c r="J20" s="33" t="s">
        <v>21</v>
      </c>
      <c r="K20" s="98"/>
      <c r="L20" s="12" t="s">
        <v>22</v>
      </c>
      <c r="M20" s="33" t="s">
        <v>23</v>
      </c>
      <c r="N20" s="98"/>
      <c r="O20" s="99"/>
      <c r="P20" s="122"/>
      <c r="Q20" s="116"/>
      <c r="R20" s="112"/>
      <c r="S20" s="112"/>
      <c r="T20" s="14"/>
    </row>
    <row r="21" spans="1:20" s="55" customFormat="1" ht="19.2" customHeight="1" x14ac:dyDescent="0.25">
      <c r="A21" s="49">
        <v>1</v>
      </c>
      <c r="B21" s="56" t="s">
        <v>321</v>
      </c>
      <c r="C21" s="74" t="s">
        <v>606</v>
      </c>
      <c r="D21" s="50" t="s">
        <v>324</v>
      </c>
      <c r="E21" s="90" t="s">
        <v>322</v>
      </c>
      <c r="F21" s="50" t="s">
        <v>429</v>
      </c>
      <c r="G21" s="51">
        <v>600000</v>
      </c>
      <c r="H21" s="52">
        <v>135158.74</v>
      </c>
      <c r="I21" s="52">
        <f t="shared" ref="I21:I84" si="0">IF(G21&gt;312000,312000*2.87%,G21*2.87%)</f>
        <v>8954.4</v>
      </c>
      <c r="J21" s="52">
        <f t="shared" ref="J21:J84" si="1">IF(G21&gt;312000,312000*7.1%,G21*7.1%)</f>
        <v>22151.999999999996</v>
      </c>
      <c r="K21" s="52">
        <v>686.4</v>
      </c>
      <c r="L21" s="52">
        <f t="shared" ref="L21:L84" si="2">IF(G21&gt;156000,156000*3.04/100,G21*3.04/100)</f>
        <v>4742.3999999999996</v>
      </c>
      <c r="M21" s="52">
        <f t="shared" ref="M21:M84" si="3">IF(G21&gt;156000,156000*7.09%,G21*7.09%)</f>
        <v>11060.400000000001</v>
      </c>
      <c r="N21" s="52">
        <v>0</v>
      </c>
      <c r="O21" s="52">
        <f>+M21+L21+K21+J21+I21</f>
        <v>47595.6</v>
      </c>
      <c r="P21" s="52">
        <f>+I21+L21+N21</f>
        <v>13696.8</v>
      </c>
      <c r="Q21" s="52">
        <f>+M21+J21+K21</f>
        <v>33898.799999999996</v>
      </c>
      <c r="R21" s="52">
        <f t="shared" ref="R21:R84" si="4">+G21-P21-H21</f>
        <v>451144.45999999996</v>
      </c>
      <c r="S21" s="53"/>
      <c r="T21" s="54"/>
    </row>
    <row r="22" spans="1:20" s="55" customFormat="1" ht="19.2" customHeight="1" x14ac:dyDescent="0.25">
      <c r="A22" s="49">
        <v>2</v>
      </c>
      <c r="B22" s="56" t="s">
        <v>270</v>
      </c>
      <c r="C22" s="74" t="s">
        <v>606</v>
      </c>
      <c r="D22" s="50" t="s">
        <v>324</v>
      </c>
      <c r="E22" s="90" t="s">
        <v>271</v>
      </c>
      <c r="F22" s="50" t="s">
        <v>429</v>
      </c>
      <c r="G22" s="51">
        <v>280000</v>
      </c>
      <c r="H22" s="52">
        <v>55388.34</v>
      </c>
      <c r="I22" s="52">
        <f t="shared" si="0"/>
        <v>8036</v>
      </c>
      <c r="J22" s="52">
        <f t="shared" si="1"/>
        <v>19880</v>
      </c>
      <c r="K22" s="52">
        <v>686.4</v>
      </c>
      <c r="L22" s="52">
        <f t="shared" si="2"/>
        <v>4742.3999999999996</v>
      </c>
      <c r="M22" s="52">
        <f t="shared" si="3"/>
        <v>11060.400000000001</v>
      </c>
      <c r="N22" s="52">
        <v>0</v>
      </c>
      <c r="O22" s="52">
        <f>+M22+L22+K22+J22+I22</f>
        <v>44405.2</v>
      </c>
      <c r="P22" s="52">
        <f>+I22+L22+N22</f>
        <v>12778.4</v>
      </c>
      <c r="Q22" s="52">
        <f>+M22+J22+K22</f>
        <v>31626.800000000003</v>
      </c>
      <c r="R22" s="52">
        <f t="shared" si="4"/>
        <v>211833.25999999998</v>
      </c>
      <c r="S22" s="53"/>
      <c r="T22" s="54"/>
    </row>
    <row r="23" spans="1:20" s="55" customFormat="1" ht="19.2" customHeight="1" x14ac:dyDescent="0.25">
      <c r="A23" s="49">
        <v>3</v>
      </c>
      <c r="B23" s="56" t="s">
        <v>466</v>
      </c>
      <c r="C23" s="74" t="s">
        <v>606</v>
      </c>
      <c r="D23" s="56" t="s">
        <v>324</v>
      </c>
      <c r="E23" s="91" t="s">
        <v>594</v>
      </c>
      <c r="F23" s="50" t="s">
        <v>429</v>
      </c>
      <c r="G23" s="51">
        <v>250000</v>
      </c>
      <c r="H23" s="52">
        <v>48103.59</v>
      </c>
      <c r="I23" s="52">
        <f t="shared" si="0"/>
        <v>7175</v>
      </c>
      <c r="J23" s="52">
        <f t="shared" si="1"/>
        <v>17750</v>
      </c>
      <c r="K23" s="52">
        <v>686.4</v>
      </c>
      <c r="L23" s="52">
        <f t="shared" si="2"/>
        <v>4742.3999999999996</v>
      </c>
      <c r="M23" s="52">
        <f t="shared" si="3"/>
        <v>11060.400000000001</v>
      </c>
      <c r="N23" s="52">
        <v>0</v>
      </c>
      <c r="O23" s="52">
        <f>+M23+L23+K23+J23+I23</f>
        <v>41414.199999999997</v>
      </c>
      <c r="P23" s="52">
        <f>+I23+L23+N23</f>
        <v>11917.4</v>
      </c>
      <c r="Q23" s="52">
        <f>+M23+J23+K23</f>
        <v>29496.800000000003</v>
      </c>
      <c r="R23" s="52">
        <f t="shared" si="4"/>
        <v>189979.01</v>
      </c>
      <c r="S23" s="53"/>
      <c r="T23" s="54"/>
    </row>
    <row r="24" spans="1:20" s="55" customFormat="1" ht="19.2" customHeight="1" x14ac:dyDescent="0.25">
      <c r="A24" s="49">
        <v>4</v>
      </c>
      <c r="B24" s="56" t="s">
        <v>246</v>
      </c>
      <c r="C24" s="74" t="s">
        <v>606</v>
      </c>
      <c r="D24" s="50" t="s">
        <v>324</v>
      </c>
      <c r="E24" s="90" t="s">
        <v>247</v>
      </c>
      <c r="F24" s="50" t="s">
        <v>429</v>
      </c>
      <c r="G24" s="51">
        <v>192500</v>
      </c>
      <c r="H24" s="52">
        <v>33843.620000000003</v>
      </c>
      <c r="I24" s="52">
        <f t="shared" si="0"/>
        <v>5524.75</v>
      </c>
      <c r="J24" s="52">
        <f t="shared" si="1"/>
        <v>13667.499999999998</v>
      </c>
      <c r="K24" s="52">
        <v>686.4</v>
      </c>
      <c r="L24" s="52">
        <f t="shared" si="2"/>
        <v>4742.3999999999996</v>
      </c>
      <c r="M24" s="52">
        <f t="shared" si="3"/>
        <v>11060.400000000001</v>
      </c>
      <c r="N24" s="52">
        <v>1190.1199999999999</v>
      </c>
      <c r="O24" s="52">
        <f>+M24+L24+K24+J24+I24</f>
        <v>35681.449999999997</v>
      </c>
      <c r="P24" s="52">
        <f t="shared" ref="P24:P87" si="5">+I24+L24+N24</f>
        <v>11457.27</v>
      </c>
      <c r="Q24" s="52">
        <f t="shared" ref="Q24:Q87" si="6">+M24+J24+K24</f>
        <v>25414.300000000003</v>
      </c>
      <c r="R24" s="52">
        <f t="shared" si="4"/>
        <v>147199.11000000002</v>
      </c>
      <c r="S24" s="53">
        <v>0</v>
      </c>
      <c r="T24" s="57"/>
    </row>
    <row r="25" spans="1:20" s="55" customFormat="1" ht="19.2" customHeight="1" x14ac:dyDescent="0.25">
      <c r="A25" s="49">
        <v>5</v>
      </c>
      <c r="B25" s="56" t="s">
        <v>27</v>
      </c>
      <c r="C25" s="74" t="s">
        <v>607</v>
      </c>
      <c r="D25" s="50" t="s">
        <v>324</v>
      </c>
      <c r="E25" s="90" t="s">
        <v>473</v>
      </c>
      <c r="F25" s="50" t="s">
        <v>429</v>
      </c>
      <c r="G25" s="51">
        <v>85000</v>
      </c>
      <c r="H25" s="52">
        <v>8577.06</v>
      </c>
      <c r="I25" s="52">
        <f t="shared" si="0"/>
        <v>2439.5</v>
      </c>
      <c r="J25" s="52">
        <f t="shared" si="1"/>
        <v>6034.9999999999991</v>
      </c>
      <c r="K25" s="52">
        <v>686.4</v>
      </c>
      <c r="L25" s="52">
        <f t="shared" si="2"/>
        <v>2584</v>
      </c>
      <c r="M25" s="52">
        <f t="shared" si="3"/>
        <v>6026.5</v>
      </c>
      <c r="N25" s="52">
        <v>0</v>
      </c>
      <c r="O25" s="52">
        <f t="shared" ref="O25:O87" si="7">+M25+L25+K25+J25+I25</f>
        <v>17771.399999999998</v>
      </c>
      <c r="P25" s="52">
        <f t="shared" si="5"/>
        <v>5023.5</v>
      </c>
      <c r="Q25" s="52">
        <f t="shared" si="6"/>
        <v>12747.9</v>
      </c>
      <c r="R25" s="52">
        <f t="shared" si="4"/>
        <v>71399.44</v>
      </c>
      <c r="S25" s="53">
        <v>0</v>
      </c>
      <c r="T25" s="57"/>
    </row>
    <row r="26" spans="1:20" s="55" customFormat="1" ht="19.2" customHeight="1" x14ac:dyDescent="0.25">
      <c r="A26" s="49">
        <v>6</v>
      </c>
      <c r="B26" s="56" t="s">
        <v>406</v>
      </c>
      <c r="C26" s="74" t="s">
        <v>607</v>
      </c>
      <c r="D26" s="50" t="s">
        <v>324</v>
      </c>
      <c r="E26" s="90" t="s">
        <v>28</v>
      </c>
      <c r="F26" s="50" t="s">
        <v>429</v>
      </c>
      <c r="G26" s="51">
        <v>45000</v>
      </c>
      <c r="H26" s="52">
        <v>1148.32</v>
      </c>
      <c r="I26" s="52">
        <f t="shared" si="0"/>
        <v>1291.5</v>
      </c>
      <c r="J26" s="52">
        <f t="shared" si="1"/>
        <v>3194.9999999999995</v>
      </c>
      <c r="K26" s="52">
        <v>495</v>
      </c>
      <c r="L26" s="52">
        <f t="shared" si="2"/>
        <v>1368</v>
      </c>
      <c r="M26" s="52">
        <f t="shared" si="3"/>
        <v>3190.5</v>
      </c>
      <c r="N26" s="52">
        <v>0</v>
      </c>
      <c r="O26" s="52">
        <f t="shared" si="7"/>
        <v>9540</v>
      </c>
      <c r="P26" s="52">
        <f t="shared" si="5"/>
        <v>2659.5</v>
      </c>
      <c r="Q26" s="52">
        <f t="shared" si="6"/>
        <v>6880.5</v>
      </c>
      <c r="R26" s="52">
        <f t="shared" si="4"/>
        <v>41192.18</v>
      </c>
      <c r="S26" s="53">
        <v>0</v>
      </c>
      <c r="T26" s="57"/>
    </row>
    <row r="27" spans="1:20" s="55" customFormat="1" ht="19.2" customHeight="1" x14ac:dyDescent="0.25">
      <c r="A27" s="49">
        <v>7</v>
      </c>
      <c r="B27" s="56" t="s">
        <v>325</v>
      </c>
      <c r="C27" s="74" t="s">
        <v>606</v>
      </c>
      <c r="D27" s="50" t="s">
        <v>324</v>
      </c>
      <c r="E27" s="90" t="s">
        <v>326</v>
      </c>
      <c r="F27" s="50" t="s">
        <v>429</v>
      </c>
      <c r="G27" s="51">
        <v>45000</v>
      </c>
      <c r="H27" s="52">
        <v>1148.32</v>
      </c>
      <c r="I27" s="52">
        <f t="shared" si="0"/>
        <v>1291.5</v>
      </c>
      <c r="J27" s="52">
        <f t="shared" si="1"/>
        <v>3194.9999999999995</v>
      </c>
      <c r="K27" s="52">
        <v>495</v>
      </c>
      <c r="L27" s="52">
        <f t="shared" si="2"/>
        <v>1368</v>
      </c>
      <c r="M27" s="52">
        <f t="shared" si="3"/>
        <v>3190.5</v>
      </c>
      <c r="N27" s="52">
        <v>0</v>
      </c>
      <c r="O27" s="52">
        <f t="shared" si="7"/>
        <v>9540</v>
      </c>
      <c r="P27" s="52">
        <f t="shared" si="5"/>
        <v>2659.5</v>
      </c>
      <c r="Q27" s="52">
        <f t="shared" si="6"/>
        <v>6880.5</v>
      </c>
      <c r="R27" s="52">
        <f t="shared" si="4"/>
        <v>41192.18</v>
      </c>
      <c r="S27" s="53">
        <v>0</v>
      </c>
      <c r="T27" s="57"/>
    </row>
    <row r="28" spans="1:20" s="55" customFormat="1" ht="19.2" customHeight="1" x14ac:dyDescent="0.25">
      <c r="A28" s="49">
        <v>8</v>
      </c>
      <c r="B28" s="56" t="s">
        <v>32</v>
      </c>
      <c r="C28" s="74" t="s">
        <v>607</v>
      </c>
      <c r="D28" s="50" t="s">
        <v>474</v>
      </c>
      <c r="E28" s="90" t="s">
        <v>475</v>
      </c>
      <c r="F28" s="50" t="s">
        <v>429</v>
      </c>
      <c r="G28" s="51">
        <v>265000</v>
      </c>
      <c r="H28" s="52">
        <v>51745.96</v>
      </c>
      <c r="I28" s="52">
        <f t="shared" si="0"/>
        <v>7605.5</v>
      </c>
      <c r="J28" s="52">
        <f t="shared" si="1"/>
        <v>18815</v>
      </c>
      <c r="K28" s="52">
        <v>686.4</v>
      </c>
      <c r="L28" s="52">
        <f t="shared" si="2"/>
        <v>4742.3999999999996</v>
      </c>
      <c r="M28" s="52">
        <f t="shared" si="3"/>
        <v>11060.400000000001</v>
      </c>
      <c r="N28" s="52">
        <v>0</v>
      </c>
      <c r="O28" s="52">
        <f t="shared" si="7"/>
        <v>42909.7</v>
      </c>
      <c r="P28" s="52">
        <f t="shared" si="5"/>
        <v>12347.9</v>
      </c>
      <c r="Q28" s="52">
        <f t="shared" si="6"/>
        <v>30561.800000000003</v>
      </c>
      <c r="R28" s="52">
        <f t="shared" si="4"/>
        <v>200906.14</v>
      </c>
      <c r="S28" s="53">
        <v>0</v>
      </c>
      <c r="T28" s="57"/>
    </row>
    <row r="29" spans="1:20" s="55" customFormat="1" ht="19.2" customHeight="1" x14ac:dyDescent="0.25">
      <c r="A29" s="49">
        <v>9</v>
      </c>
      <c r="B29" s="56" t="s">
        <v>608</v>
      </c>
      <c r="C29" s="74" t="s">
        <v>607</v>
      </c>
      <c r="D29" s="50" t="s">
        <v>474</v>
      </c>
      <c r="E29" s="90" t="s">
        <v>33</v>
      </c>
      <c r="F29" s="50" t="s">
        <v>429</v>
      </c>
      <c r="G29" s="51">
        <v>59628.800000000003</v>
      </c>
      <c r="H29" s="52">
        <v>3416.8</v>
      </c>
      <c r="I29" s="52">
        <f t="shared" si="0"/>
        <v>1711.3465600000002</v>
      </c>
      <c r="J29" s="52">
        <f t="shared" si="1"/>
        <v>4233.6448</v>
      </c>
      <c r="K29" s="52">
        <v>655.92</v>
      </c>
      <c r="L29" s="52">
        <f t="shared" si="2"/>
        <v>1812.7155200000002</v>
      </c>
      <c r="M29" s="52">
        <f t="shared" si="3"/>
        <v>4227.6819200000009</v>
      </c>
      <c r="N29" s="52">
        <v>0</v>
      </c>
      <c r="O29" s="52">
        <f t="shared" si="7"/>
        <v>12641.308800000001</v>
      </c>
      <c r="P29" s="52">
        <f t="shared" si="5"/>
        <v>3524.0620800000006</v>
      </c>
      <c r="Q29" s="52">
        <f t="shared" si="6"/>
        <v>9117.246720000001</v>
      </c>
      <c r="R29" s="52">
        <f t="shared" si="4"/>
        <v>52687.937919999997</v>
      </c>
      <c r="S29" s="53">
        <v>0</v>
      </c>
      <c r="T29" s="57"/>
    </row>
    <row r="30" spans="1:20" s="55" customFormat="1" ht="19.2" customHeight="1" x14ac:dyDescent="0.25">
      <c r="A30" s="49">
        <v>10</v>
      </c>
      <c r="B30" s="56" t="s">
        <v>42</v>
      </c>
      <c r="C30" s="74" t="s">
        <v>606</v>
      </c>
      <c r="D30" s="50" t="s">
        <v>476</v>
      </c>
      <c r="E30" s="90" t="s">
        <v>477</v>
      </c>
      <c r="F30" s="50" t="s">
        <v>429</v>
      </c>
      <c r="G30" s="51">
        <v>125000</v>
      </c>
      <c r="H30" s="52">
        <v>17986.060000000001</v>
      </c>
      <c r="I30" s="52">
        <f t="shared" si="0"/>
        <v>3587.5</v>
      </c>
      <c r="J30" s="52">
        <f t="shared" si="1"/>
        <v>8875</v>
      </c>
      <c r="K30" s="52">
        <v>686.4</v>
      </c>
      <c r="L30" s="52">
        <f t="shared" si="2"/>
        <v>3800</v>
      </c>
      <c r="M30" s="52">
        <f t="shared" si="3"/>
        <v>8862.5</v>
      </c>
      <c r="N30" s="52">
        <v>0</v>
      </c>
      <c r="O30" s="52">
        <f t="shared" si="7"/>
        <v>25811.4</v>
      </c>
      <c r="P30" s="52">
        <f t="shared" si="5"/>
        <v>7387.5</v>
      </c>
      <c r="Q30" s="52">
        <f t="shared" si="6"/>
        <v>18423.900000000001</v>
      </c>
      <c r="R30" s="52">
        <f t="shared" si="4"/>
        <v>99626.44</v>
      </c>
      <c r="S30" s="53">
        <v>0</v>
      </c>
      <c r="T30" s="57"/>
    </row>
    <row r="31" spans="1:20" s="55" customFormat="1" ht="19.2" customHeight="1" x14ac:dyDescent="0.25">
      <c r="A31" s="49">
        <v>11</v>
      </c>
      <c r="B31" s="56" t="s">
        <v>37</v>
      </c>
      <c r="C31" s="74" t="s">
        <v>607</v>
      </c>
      <c r="D31" s="50" t="s">
        <v>478</v>
      </c>
      <c r="E31" s="50" t="s">
        <v>479</v>
      </c>
      <c r="F31" s="50" t="s">
        <v>429</v>
      </c>
      <c r="G31" s="51">
        <v>125000</v>
      </c>
      <c r="H31" s="52">
        <v>17688.53</v>
      </c>
      <c r="I31" s="52">
        <f t="shared" si="0"/>
        <v>3587.5</v>
      </c>
      <c r="J31" s="52">
        <f t="shared" si="1"/>
        <v>8875</v>
      </c>
      <c r="K31" s="52">
        <v>686.4</v>
      </c>
      <c r="L31" s="52">
        <f t="shared" si="2"/>
        <v>3800</v>
      </c>
      <c r="M31" s="52">
        <f t="shared" si="3"/>
        <v>8862.5</v>
      </c>
      <c r="N31" s="52">
        <v>1190.1199999999999</v>
      </c>
      <c r="O31" s="52">
        <f t="shared" si="7"/>
        <v>25811.4</v>
      </c>
      <c r="P31" s="52">
        <f t="shared" si="5"/>
        <v>8577.619999999999</v>
      </c>
      <c r="Q31" s="52">
        <f t="shared" si="6"/>
        <v>18423.900000000001</v>
      </c>
      <c r="R31" s="52">
        <f t="shared" si="4"/>
        <v>98733.85</v>
      </c>
      <c r="S31" s="53">
        <v>0</v>
      </c>
      <c r="T31" s="57"/>
    </row>
    <row r="32" spans="1:20" s="55" customFormat="1" ht="19.2" customHeight="1" x14ac:dyDescent="0.25">
      <c r="A32" s="49">
        <v>12</v>
      </c>
      <c r="B32" s="56" t="s">
        <v>38</v>
      </c>
      <c r="C32" s="74" t="s">
        <v>606</v>
      </c>
      <c r="D32" s="50" t="s">
        <v>478</v>
      </c>
      <c r="E32" s="90" t="s">
        <v>39</v>
      </c>
      <c r="F32" s="50" t="s">
        <v>429</v>
      </c>
      <c r="G32" s="51">
        <v>56590</v>
      </c>
      <c r="H32" s="52">
        <v>2844.96</v>
      </c>
      <c r="I32" s="52">
        <f t="shared" si="0"/>
        <v>1624.133</v>
      </c>
      <c r="J32" s="52">
        <f t="shared" si="1"/>
        <v>4017.8899999999994</v>
      </c>
      <c r="K32" s="52">
        <v>622.49</v>
      </c>
      <c r="L32" s="52">
        <f t="shared" si="2"/>
        <v>1720.336</v>
      </c>
      <c r="M32" s="52">
        <f t="shared" si="3"/>
        <v>4012.2310000000002</v>
      </c>
      <c r="N32" s="52">
        <v>0</v>
      </c>
      <c r="O32" s="52">
        <f t="shared" si="7"/>
        <v>11997.08</v>
      </c>
      <c r="P32" s="52">
        <f t="shared" si="5"/>
        <v>3344.4690000000001</v>
      </c>
      <c r="Q32" s="52">
        <f t="shared" si="6"/>
        <v>8652.610999999999</v>
      </c>
      <c r="R32" s="52">
        <f t="shared" si="4"/>
        <v>50400.571000000004</v>
      </c>
      <c r="S32" s="53">
        <v>0</v>
      </c>
      <c r="T32" s="57"/>
    </row>
    <row r="33" spans="1:21" s="55" customFormat="1" ht="19.2" customHeight="1" x14ac:dyDescent="0.25">
      <c r="A33" s="49">
        <v>13</v>
      </c>
      <c r="B33" s="56" t="s">
        <v>40</v>
      </c>
      <c r="C33" s="74" t="s">
        <v>607</v>
      </c>
      <c r="D33" s="50" t="s">
        <v>478</v>
      </c>
      <c r="E33" s="90" t="s">
        <v>41</v>
      </c>
      <c r="F33" s="50" t="s">
        <v>429</v>
      </c>
      <c r="G33" s="51">
        <v>46585</v>
      </c>
      <c r="H33" s="52">
        <v>1372.02</v>
      </c>
      <c r="I33" s="52">
        <f t="shared" si="0"/>
        <v>1336.9894999999999</v>
      </c>
      <c r="J33" s="52">
        <f t="shared" si="1"/>
        <v>3307.5349999999999</v>
      </c>
      <c r="K33" s="52">
        <v>512.44000000000005</v>
      </c>
      <c r="L33" s="52">
        <f t="shared" si="2"/>
        <v>1416.184</v>
      </c>
      <c r="M33" s="52">
        <f t="shared" si="3"/>
        <v>3302.8765000000003</v>
      </c>
      <c r="N33" s="52">
        <v>0</v>
      </c>
      <c r="O33" s="52">
        <f t="shared" si="7"/>
        <v>9876.0249999999996</v>
      </c>
      <c r="P33" s="52">
        <f t="shared" si="5"/>
        <v>2753.1734999999999</v>
      </c>
      <c r="Q33" s="52">
        <f t="shared" si="6"/>
        <v>7122.8515000000007</v>
      </c>
      <c r="R33" s="52">
        <f t="shared" si="4"/>
        <v>42459.806500000006</v>
      </c>
      <c r="S33" s="53">
        <v>0</v>
      </c>
      <c r="T33" s="57"/>
    </row>
    <row r="34" spans="1:21" s="55" customFormat="1" ht="19.2" customHeight="1" x14ac:dyDescent="0.25">
      <c r="A34" s="49">
        <v>14</v>
      </c>
      <c r="B34" s="56" t="s">
        <v>43</v>
      </c>
      <c r="C34" s="74" t="s">
        <v>607</v>
      </c>
      <c r="D34" s="50" t="s">
        <v>476</v>
      </c>
      <c r="E34" s="90" t="s">
        <v>44</v>
      </c>
      <c r="F34" s="50" t="s">
        <v>429</v>
      </c>
      <c r="G34" s="51">
        <v>46585</v>
      </c>
      <c r="H34" s="52">
        <v>1372.02</v>
      </c>
      <c r="I34" s="52">
        <f t="shared" si="0"/>
        <v>1336.9894999999999</v>
      </c>
      <c r="J34" s="52">
        <f t="shared" si="1"/>
        <v>3307.5349999999999</v>
      </c>
      <c r="K34" s="52">
        <v>512.44000000000005</v>
      </c>
      <c r="L34" s="52">
        <f t="shared" si="2"/>
        <v>1416.184</v>
      </c>
      <c r="M34" s="52">
        <f t="shared" si="3"/>
        <v>3302.8765000000003</v>
      </c>
      <c r="N34" s="52">
        <v>0</v>
      </c>
      <c r="O34" s="52">
        <f t="shared" si="7"/>
        <v>9876.0249999999996</v>
      </c>
      <c r="P34" s="52">
        <f t="shared" si="5"/>
        <v>2753.1734999999999</v>
      </c>
      <c r="Q34" s="52">
        <f t="shared" si="6"/>
        <v>7122.8515000000007</v>
      </c>
      <c r="R34" s="52">
        <f t="shared" si="4"/>
        <v>42459.806500000006</v>
      </c>
      <c r="S34" s="53">
        <v>0</v>
      </c>
      <c r="T34" s="57"/>
    </row>
    <row r="35" spans="1:21" s="55" customFormat="1" ht="19.2" customHeight="1" x14ac:dyDescent="0.25">
      <c r="A35" s="49">
        <v>15</v>
      </c>
      <c r="B35" s="56" t="s">
        <v>407</v>
      </c>
      <c r="C35" s="74" t="s">
        <v>607</v>
      </c>
      <c r="D35" s="50" t="s">
        <v>478</v>
      </c>
      <c r="E35" s="90" t="s">
        <v>41</v>
      </c>
      <c r="F35" s="50" t="s">
        <v>429</v>
      </c>
      <c r="G35" s="51">
        <v>35000</v>
      </c>
      <c r="H35" s="52">
        <v>0</v>
      </c>
      <c r="I35" s="52">
        <f t="shared" si="0"/>
        <v>1004.5</v>
      </c>
      <c r="J35" s="52">
        <f t="shared" si="1"/>
        <v>2485</v>
      </c>
      <c r="K35" s="52">
        <v>385</v>
      </c>
      <c r="L35" s="52">
        <f t="shared" si="2"/>
        <v>1064</v>
      </c>
      <c r="M35" s="52">
        <f t="shared" si="3"/>
        <v>2481.5</v>
      </c>
      <c r="N35" s="52">
        <v>0</v>
      </c>
      <c r="O35" s="52">
        <f t="shared" si="7"/>
        <v>7420</v>
      </c>
      <c r="P35" s="52">
        <f t="shared" si="5"/>
        <v>2068.5</v>
      </c>
      <c r="Q35" s="52">
        <f t="shared" si="6"/>
        <v>5351.5</v>
      </c>
      <c r="R35" s="52">
        <f t="shared" si="4"/>
        <v>32931.5</v>
      </c>
      <c r="S35" s="53">
        <v>0</v>
      </c>
      <c r="T35" s="57"/>
    </row>
    <row r="36" spans="1:21" s="55" customFormat="1" ht="19.2" customHeight="1" x14ac:dyDescent="0.25">
      <c r="A36" s="49">
        <v>16</v>
      </c>
      <c r="B36" s="56" t="s">
        <v>45</v>
      </c>
      <c r="C36" s="74" t="s">
        <v>607</v>
      </c>
      <c r="D36" s="50" t="s">
        <v>476</v>
      </c>
      <c r="E36" s="90" t="s">
        <v>46</v>
      </c>
      <c r="F36" s="50" t="s">
        <v>429</v>
      </c>
      <c r="G36" s="51">
        <v>35000</v>
      </c>
      <c r="H36" s="52">
        <v>0</v>
      </c>
      <c r="I36" s="52">
        <f t="shared" si="0"/>
        <v>1004.5</v>
      </c>
      <c r="J36" s="52">
        <f t="shared" si="1"/>
        <v>2485</v>
      </c>
      <c r="K36" s="52">
        <v>385</v>
      </c>
      <c r="L36" s="52">
        <f t="shared" si="2"/>
        <v>1064</v>
      </c>
      <c r="M36" s="52">
        <f t="shared" si="3"/>
        <v>2481.5</v>
      </c>
      <c r="N36" s="52">
        <v>0</v>
      </c>
      <c r="O36" s="52">
        <f t="shared" si="7"/>
        <v>7420</v>
      </c>
      <c r="P36" s="52">
        <f t="shared" si="5"/>
        <v>2068.5</v>
      </c>
      <c r="Q36" s="52">
        <f t="shared" si="6"/>
        <v>5351.5</v>
      </c>
      <c r="R36" s="52">
        <f t="shared" si="4"/>
        <v>32931.5</v>
      </c>
      <c r="S36" s="53">
        <v>0</v>
      </c>
      <c r="T36" s="57"/>
    </row>
    <row r="37" spans="1:21" s="55" customFormat="1" ht="19.2" customHeight="1" x14ac:dyDescent="0.25">
      <c r="A37" s="49">
        <v>17</v>
      </c>
      <c r="B37" s="56" t="s">
        <v>303</v>
      </c>
      <c r="C37" s="74" t="s">
        <v>607</v>
      </c>
      <c r="D37" s="50" t="s">
        <v>47</v>
      </c>
      <c r="E37" s="90" t="s">
        <v>294</v>
      </c>
      <c r="F37" s="50" t="s">
        <v>429</v>
      </c>
      <c r="G37" s="51">
        <v>280000</v>
      </c>
      <c r="H37" s="52">
        <v>55388.34</v>
      </c>
      <c r="I37" s="52">
        <f t="shared" si="0"/>
        <v>8036</v>
      </c>
      <c r="J37" s="52">
        <f t="shared" si="1"/>
        <v>19880</v>
      </c>
      <c r="K37" s="52">
        <v>686.4</v>
      </c>
      <c r="L37" s="52">
        <f t="shared" si="2"/>
        <v>4742.3999999999996</v>
      </c>
      <c r="M37" s="52">
        <f t="shared" si="3"/>
        <v>11060.400000000001</v>
      </c>
      <c r="N37" s="52">
        <v>0</v>
      </c>
      <c r="O37" s="52">
        <f t="shared" si="7"/>
        <v>44405.2</v>
      </c>
      <c r="P37" s="52">
        <f t="shared" si="5"/>
        <v>12778.4</v>
      </c>
      <c r="Q37" s="52">
        <f t="shared" si="6"/>
        <v>31626.800000000003</v>
      </c>
      <c r="R37" s="52">
        <f t="shared" si="4"/>
        <v>211833.25999999998</v>
      </c>
      <c r="S37" s="53">
        <v>0</v>
      </c>
      <c r="T37" s="57"/>
    </row>
    <row r="38" spans="1:21" s="55" customFormat="1" ht="19.2" customHeight="1" x14ac:dyDescent="0.25">
      <c r="A38" s="49">
        <v>18</v>
      </c>
      <c r="B38" s="56" t="s">
        <v>327</v>
      </c>
      <c r="C38" s="74" t="s">
        <v>607</v>
      </c>
      <c r="D38" s="56" t="s">
        <v>47</v>
      </c>
      <c r="E38" s="91" t="s">
        <v>443</v>
      </c>
      <c r="F38" s="50" t="s">
        <v>429</v>
      </c>
      <c r="G38" s="51">
        <v>49500</v>
      </c>
      <c r="H38" s="52">
        <v>1783.43</v>
      </c>
      <c r="I38" s="52">
        <f t="shared" si="0"/>
        <v>1420.65</v>
      </c>
      <c r="J38" s="52">
        <f t="shared" si="1"/>
        <v>3514.4999999999995</v>
      </c>
      <c r="K38" s="52">
        <v>544.5</v>
      </c>
      <c r="L38" s="52">
        <f t="shared" si="2"/>
        <v>1504.8</v>
      </c>
      <c r="M38" s="52">
        <f t="shared" si="3"/>
        <v>3509.55</v>
      </c>
      <c r="N38" s="52">
        <v>0</v>
      </c>
      <c r="O38" s="52">
        <f t="shared" si="7"/>
        <v>10494</v>
      </c>
      <c r="P38" s="52">
        <f t="shared" si="5"/>
        <v>2925.45</v>
      </c>
      <c r="Q38" s="52">
        <f t="shared" si="6"/>
        <v>7568.5499999999993</v>
      </c>
      <c r="R38" s="52">
        <f t="shared" si="4"/>
        <v>44791.12</v>
      </c>
      <c r="S38" s="53">
        <v>0</v>
      </c>
      <c r="T38" s="54"/>
      <c r="U38" s="58"/>
    </row>
    <row r="39" spans="1:21" s="57" customFormat="1" ht="19.2" customHeight="1" x14ac:dyDescent="0.25">
      <c r="A39" s="49">
        <v>19</v>
      </c>
      <c r="B39" s="56" t="s">
        <v>409</v>
      </c>
      <c r="C39" s="74" t="s">
        <v>607</v>
      </c>
      <c r="D39" s="56" t="s">
        <v>480</v>
      </c>
      <c r="E39" s="91" t="s">
        <v>481</v>
      </c>
      <c r="F39" s="50" t="s">
        <v>429</v>
      </c>
      <c r="G39" s="51">
        <v>125000</v>
      </c>
      <c r="H39" s="52">
        <v>17391</v>
      </c>
      <c r="I39" s="52">
        <f t="shared" si="0"/>
        <v>3587.5</v>
      </c>
      <c r="J39" s="52">
        <f t="shared" si="1"/>
        <v>8875</v>
      </c>
      <c r="K39" s="52">
        <v>686.4</v>
      </c>
      <c r="L39" s="52">
        <f t="shared" si="2"/>
        <v>3800</v>
      </c>
      <c r="M39" s="52">
        <f t="shared" si="3"/>
        <v>8862.5</v>
      </c>
      <c r="N39" s="52">
        <v>2380.2399999999998</v>
      </c>
      <c r="O39" s="52">
        <f t="shared" si="7"/>
        <v>25811.4</v>
      </c>
      <c r="P39" s="52">
        <f t="shared" si="5"/>
        <v>9767.74</v>
      </c>
      <c r="Q39" s="52">
        <f t="shared" si="6"/>
        <v>18423.900000000001</v>
      </c>
      <c r="R39" s="52">
        <f t="shared" si="4"/>
        <v>97841.26</v>
      </c>
      <c r="S39" s="53">
        <v>0</v>
      </c>
    </row>
    <row r="40" spans="1:21" s="57" customFormat="1" ht="19.2" customHeight="1" x14ac:dyDescent="0.25">
      <c r="A40" s="49">
        <v>20</v>
      </c>
      <c r="B40" s="56" t="s">
        <v>48</v>
      </c>
      <c r="C40" s="74" t="s">
        <v>606</v>
      </c>
      <c r="D40" s="56" t="s">
        <v>482</v>
      </c>
      <c r="E40" s="91" t="s">
        <v>483</v>
      </c>
      <c r="F40" s="50" t="s">
        <v>429</v>
      </c>
      <c r="G40" s="51">
        <v>125000</v>
      </c>
      <c r="H40" s="52">
        <v>17391</v>
      </c>
      <c r="I40" s="52">
        <f t="shared" si="0"/>
        <v>3587.5</v>
      </c>
      <c r="J40" s="52">
        <f t="shared" si="1"/>
        <v>8875</v>
      </c>
      <c r="K40" s="52">
        <v>686.4</v>
      </c>
      <c r="L40" s="52">
        <f t="shared" si="2"/>
        <v>3800</v>
      </c>
      <c r="M40" s="52">
        <f t="shared" si="3"/>
        <v>8862.5</v>
      </c>
      <c r="N40" s="52">
        <v>2380.2399999999998</v>
      </c>
      <c r="O40" s="52">
        <f t="shared" si="7"/>
        <v>25811.4</v>
      </c>
      <c r="P40" s="52">
        <f t="shared" si="5"/>
        <v>9767.74</v>
      </c>
      <c r="Q40" s="52">
        <f t="shared" si="6"/>
        <v>18423.900000000001</v>
      </c>
      <c r="R40" s="52">
        <f t="shared" si="4"/>
        <v>97841.26</v>
      </c>
      <c r="S40" s="53">
        <v>0</v>
      </c>
    </row>
    <row r="41" spans="1:21" s="57" customFormat="1" ht="19.2" customHeight="1" x14ac:dyDescent="0.25">
      <c r="A41" s="49">
        <v>21</v>
      </c>
      <c r="B41" s="56" t="s">
        <v>49</v>
      </c>
      <c r="C41" s="74" t="s">
        <v>606</v>
      </c>
      <c r="D41" s="56" t="s">
        <v>484</v>
      </c>
      <c r="E41" s="91" t="s">
        <v>485</v>
      </c>
      <c r="F41" s="50" t="s">
        <v>429</v>
      </c>
      <c r="G41" s="51">
        <v>125000</v>
      </c>
      <c r="H41" s="52">
        <v>17986.060000000001</v>
      </c>
      <c r="I41" s="52">
        <f t="shared" si="0"/>
        <v>3587.5</v>
      </c>
      <c r="J41" s="52">
        <f t="shared" si="1"/>
        <v>8875</v>
      </c>
      <c r="K41" s="52">
        <v>686.4</v>
      </c>
      <c r="L41" s="52">
        <f t="shared" si="2"/>
        <v>3800</v>
      </c>
      <c r="M41" s="52">
        <f t="shared" si="3"/>
        <v>8862.5</v>
      </c>
      <c r="N41" s="52">
        <v>0</v>
      </c>
      <c r="O41" s="52">
        <f t="shared" si="7"/>
        <v>25811.4</v>
      </c>
      <c r="P41" s="52">
        <f t="shared" si="5"/>
        <v>7387.5</v>
      </c>
      <c r="Q41" s="52">
        <f t="shared" si="6"/>
        <v>18423.900000000001</v>
      </c>
      <c r="R41" s="52">
        <f t="shared" si="4"/>
        <v>99626.44</v>
      </c>
      <c r="S41" s="53">
        <v>0</v>
      </c>
    </row>
    <row r="42" spans="1:21" s="57" customFormat="1" ht="19.2" customHeight="1" x14ac:dyDescent="0.25">
      <c r="A42" s="49">
        <v>22</v>
      </c>
      <c r="B42" s="56" t="s">
        <v>51</v>
      </c>
      <c r="C42" s="74" t="s">
        <v>606</v>
      </c>
      <c r="D42" s="56" t="s">
        <v>52</v>
      </c>
      <c r="E42" s="91" t="s">
        <v>486</v>
      </c>
      <c r="F42" s="50" t="s">
        <v>429</v>
      </c>
      <c r="G42" s="51">
        <v>96896.8</v>
      </c>
      <c r="H42" s="52">
        <v>11375.49</v>
      </c>
      <c r="I42" s="52">
        <f t="shared" si="0"/>
        <v>2780.9381600000002</v>
      </c>
      <c r="J42" s="52">
        <f t="shared" si="1"/>
        <v>6879.6727999999994</v>
      </c>
      <c r="K42" s="52">
        <v>686.4</v>
      </c>
      <c r="L42" s="52">
        <f t="shared" si="2"/>
        <v>2945.6627199999998</v>
      </c>
      <c r="M42" s="52">
        <f t="shared" si="3"/>
        <v>6869.9831200000008</v>
      </c>
      <c r="N42" s="52">
        <v>0</v>
      </c>
      <c r="O42" s="52">
        <f t="shared" si="7"/>
        <v>20162.656800000001</v>
      </c>
      <c r="P42" s="52">
        <f t="shared" si="5"/>
        <v>5726.60088</v>
      </c>
      <c r="Q42" s="52">
        <f t="shared" si="6"/>
        <v>14436.055920000001</v>
      </c>
      <c r="R42" s="52">
        <f t="shared" si="4"/>
        <v>79794.70912</v>
      </c>
      <c r="S42" s="53">
        <v>0</v>
      </c>
    </row>
    <row r="43" spans="1:21" s="57" customFormat="1" ht="19.2" customHeight="1" x14ac:dyDescent="0.25">
      <c r="A43" s="49">
        <v>23</v>
      </c>
      <c r="B43" s="56" t="s">
        <v>408</v>
      </c>
      <c r="C43" s="74" t="s">
        <v>607</v>
      </c>
      <c r="D43" s="56" t="s">
        <v>482</v>
      </c>
      <c r="E43" s="90" t="s">
        <v>487</v>
      </c>
      <c r="F43" s="50" t="s">
        <v>429</v>
      </c>
      <c r="G43" s="51">
        <v>90000</v>
      </c>
      <c r="H43" s="52">
        <v>9753.19</v>
      </c>
      <c r="I43" s="52">
        <f t="shared" si="0"/>
        <v>2583</v>
      </c>
      <c r="J43" s="52">
        <f t="shared" si="1"/>
        <v>6389.9999999999991</v>
      </c>
      <c r="K43" s="52">
        <v>686.4</v>
      </c>
      <c r="L43" s="52">
        <f t="shared" si="2"/>
        <v>2736</v>
      </c>
      <c r="M43" s="52">
        <f t="shared" si="3"/>
        <v>6381</v>
      </c>
      <c r="N43" s="52">
        <v>0</v>
      </c>
      <c r="O43" s="52">
        <f t="shared" si="7"/>
        <v>18776.399999999998</v>
      </c>
      <c r="P43" s="52">
        <f t="shared" si="5"/>
        <v>5319</v>
      </c>
      <c r="Q43" s="52">
        <f t="shared" si="6"/>
        <v>13457.4</v>
      </c>
      <c r="R43" s="52">
        <f t="shared" si="4"/>
        <v>74927.81</v>
      </c>
      <c r="S43" s="53">
        <v>0</v>
      </c>
    </row>
    <row r="44" spans="1:21" s="55" customFormat="1" ht="19.2" customHeight="1" x14ac:dyDescent="0.25">
      <c r="A44" s="49">
        <v>24</v>
      </c>
      <c r="B44" s="56" t="s">
        <v>29</v>
      </c>
      <c r="C44" s="74" t="s">
        <v>607</v>
      </c>
      <c r="D44" s="50" t="s">
        <v>482</v>
      </c>
      <c r="E44" s="90" t="s">
        <v>488</v>
      </c>
      <c r="F44" s="50" t="s">
        <v>429</v>
      </c>
      <c r="G44" s="51">
        <v>85000</v>
      </c>
      <c r="H44" s="52">
        <v>7982</v>
      </c>
      <c r="I44" s="52">
        <f t="shared" si="0"/>
        <v>2439.5</v>
      </c>
      <c r="J44" s="52">
        <f t="shared" si="1"/>
        <v>6034.9999999999991</v>
      </c>
      <c r="K44" s="52">
        <v>686.4</v>
      </c>
      <c r="L44" s="52">
        <f t="shared" si="2"/>
        <v>2584</v>
      </c>
      <c r="M44" s="52">
        <f t="shared" si="3"/>
        <v>6026.5</v>
      </c>
      <c r="N44" s="52">
        <v>2380.2399999999998</v>
      </c>
      <c r="O44" s="52">
        <f t="shared" si="7"/>
        <v>17771.399999999998</v>
      </c>
      <c r="P44" s="52">
        <f t="shared" si="5"/>
        <v>7403.74</v>
      </c>
      <c r="Q44" s="52">
        <f t="shared" si="6"/>
        <v>12747.9</v>
      </c>
      <c r="R44" s="52">
        <f t="shared" si="4"/>
        <v>69614.259999999995</v>
      </c>
      <c r="S44" s="53"/>
      <c r="T44" s="57"/>
    </row>
    <row r="45" spans="1:21" s="55" customFormat="1" ht="19.2" customHeight="1" x14ac:dyDescent="0.25">
      <c r="A45" s="49">
        <v>25</v>
      </c>
      <c r="B45" s="56" t="s">
        <v>328</v>
      </c>
      <c r="C45" s="74" t="s">
        <v>607</v>
      </c>
      <c r="D45" s="50" t="s">
        <v>484</v>
      </c>
      <c r="E45" s="90" t="s">
        <v>50</v>
      </c>
      <c r="F45" s="50" t="s">
        <v>429</v>
      </c>
      <c r="G45" s="51">
        <v>65496</v>
      </c>
      <c r="H45" s="52">
        <v>4282.8599999999997</v>
      </c>
      <c r="I45" s="52">
        <f t="shared" si="0"/>
        <v>1879.7352000000001</v>
      </c>
      <c r="J45" s="52">
        <f t="shared" si="1"/>
        <v>4650.2159999999994</v>
      </c>
      <c r="K45" s="52">
        <v>686.4</v>
      </c>
      <c r="L45" s="52">
        <f t="shared" si="2"/>
        <v>1991.0783999999999</v>
      </c>
      <c r="M45" s="52">
        <f t="shared" si="3"/>
        <v>4643.6664000000001</v>
      </c>
      <c r="N45" s="52">
        <v>1190.1199999999999</v>
      </c>
      <c r="O45" s="52">
        <f t="shared" si="7"/>
        <v>13851.095999999998</v>
      </c>
      <c r="P45" s="52">
        <f t="shared" si="5"/>
        <v>5060.9336000000003</v>
      </c>
      <c r="Q45" s="52">
        <f t="shared" si="6"/>
        <v>9980.2823999999982</v>
      </c>
      <c r="R45" s="52">
        <f t="shared" si="4"/>
        <v>56152.206399999995</v>
      </c>
      <c r="S45" s="53">
        <v>0</v>
      </c>
      <c r="T45" s="57"/>
    </row>
    <row r="46" spans="1:21" s="55" customFormat="1" ht="19.2" customHeight="1" x14ac:dyDescent="0.25">
      <c r="A46" s="49">
        <v>26</v>
      </c>
      <c r="B46" s="56" t="s">
        <v>257</v>
      </c>
      <c r="C46" s="74" t="s">
        <v>606</v>
      </c>
      <c r="D46" s="56" t="s">
        <v>484</v>
      </c>
      <c r="E46" s="91" t="s">
        <v>50</v>
      </c>
      <c r="F46" s="50" t="s">
        <v>429</v>
      </c>
      <c r="G46" s="51">
        <v>65496</v>
      </c>
      <c r="H46" s="52">
        <v>4282.8599999999997</v>
      </c>
      <c r="I46" s="52">
        <f t="shared" si="0"/>
        <v>1879.7352000000001</v>
      </c>
      <c r="J46" s="52">
        <f t="shared" si="1"/>
        <v>4650.2159999999994</v>
      </c>
      <c r="K46" s="52">
        <v>686.4</v>
      </c>
      <c r="L46" s="52">
        <f t="shared" si="2"/>
        <v>1991.0783999999999</v>
      </c>
      <c r="M46" s="52">
        <f t="shared" si="3"/>
        <v>4643.6664000000001</v>
      </c>
      <c r="N46" s="52">
        <v>1190.1199999999999</v>
      </c>
      <c r="O46" s="52">
        <f>+M46+L46+K46+J46+I46</f>
        <v>13851.095999999998</v>
      </c>
      <c r="P46" s="52">
        <f>+I46+L46+N46</f>
        <v>5060.9336000000003</v>
      </c>
      <c r="Q46" s="52">
        <f>+M46+J46+K46</f>
        <v>9980.2823999999982</v>
      </c>
      <c r="R46" s="52">
        <f t="shared" si="4"/>
        <v>56152.206399999995</v>
      </c>
      <c r="S46" s="53">
        <v>0</v>
      </c>
      <c r="T46" s="57"/>
    </row>
    <row r="47" spans="1:21" s="55" customFormat="1" ht="19.2" customHeight="1" x14ac:dyDescent="0.25">
      <c r="A47" s="49">
        <v>27</v>
      </c>
      <c r="B47" s="56" t="s">
        <v>450</v>
      </c>
      <c r="C47" s="74" t="s">
        <v>607</v>
      </c>
      <c r="D47" s="56" t="s">
        <v>480</v>
      </c>
      <c r="E47" s="91" t="s">
        <v>411</v>
      </c>
      <c r="F47" s="50" t="s">
        <v>429</v>
      </c>
      <c r="G47" s="51">
        <v>46585</v>
      </c>
      <c r="H47" s="52">
        <v>1372.02</v>
      </c>
      <c r="I47" s="52">
        <f t="shared" si="0"/>
        <v>1336.9894999999999</v>
      </c>
      <c r="J47" s="52">
        <f t="shared" si="1"/>
        <v>3307.5349999999999</v>
      </c>
      <c r="K47" s="52">
        <v>512.44000000000005</v>
      </c>
      <c r="L47" s="52">
        <f t="shared" si="2"/>
        <v>1416.184</v>
      </c>
      <c r="M47" s="52">
        <f t="shared" si="3"/>
        <v>3302.8765000000003</v>
      </c>
      <c r="N47" s="52">
        <v>0</v>
      </c>
      <c r="O47" s="52">
        <f>+M47+L47+K47+J47+I47</f>
        <v>9876.0249999999996</v>
      </c>
      <c r="P47" s="52">
        <f>+I47+L47+N47</f>
        <v>2753.1734999999999</v>
      </c>
      <c r="Q47" s="52">
        <f>+M47+J47+K47</f>
        <v>7122.8515000000007</v>
      </c>
      <c r="R47" s="52">
        <f t="shared" si="4"/>
        <v>42459.806500000006</v>
      </c>
      <c r="S47" s="53"/>
      <c r="T47" s="57"/>
    </row>
    <row r="48" spans="1:21" s="55" customFormat="1" ht="19.2" customHeight="1" x14ac:dyDescent="0.25">
      <c r="A48" s="49">
        <v>28</v>
      </c>
      <c r="B48" s="56" t="s">
        <v>410</v>
      </c>
      <c r="C48" s="74" t="s">
        <v>607</v>
      </c>
      <c r="D48" s="50" t="s">
        <v>480</v>
      </c>
      <c r="E48" s="90" t="s">
        <v>411</v>
      </c>
      <c r="F48" s="50" t="s">
        <v>429</v>
      </c>
      <c r="G48" s="51">
        <v>46585</v>
      </c>
      <c r="H48" s="52">
        <v>1372.02</v>
      </c>
      <c r="I48" s="52">
        <f t="shared" si="0"/>
        <v>1336.9894999999999</v>
      </c>
      <c r="J48" s="52">
        <f t="shared" si="1"/>
        <v>3307.5349999999999</v>
      </c>
      <c r="K48" s="52">
        <v>512.44000000000005</v>
      </c>
      <c r="L48" s="52">
        <f t="shared" si="2"/>
        <v>1416.184</v>
      </c>
      <c r="M48" s="52">
        <f t="shared" si="3"/>
        <v>3302.8765000000003</v>
      </c>
      <c r="N48" s="52">
        <v>0</v>
      </c>
      <c r="O48" s="52">
        <f t="shared" si="7"/>
        <v>9876.0249999999996</v>
      </c>
      <c r="P48" s="52">
        <f t="shared" si="5"/>
        <v>2753.1734999999999</v>
      </c>
      <c r="Q48" s="52">
        <f t="shared" si="6"/>
        <v>7122.8515000000007</v>
      </c>
      <c r="R48" s="52">
        <f t="shared" si="4"/>
        <v>42459.806500000006</v>
      </c>
      <c r="S48" s="53">
        <v>0</v>
      </c>
      <c r="T48" s="57"/>
    </row>
    <row r="49" spans="1:20" s="55" customFormat="1" ht="19.2" customHeight="1" x14ac:dyDescent="0.25">
      <c r="A49" s="49">
        <v>29</v>
      </c>
      <c r="B49" s="56" t="s">
        <v>305</v>
      </c>
      <c r="C49" s="74" t="s">
        <v>607</v>
      </c>
      <c r="D49" s="56" t="s">
        <v>52</v>
      </c>
      <c r="E49" s="91" t="s">
        <v>277</v>
      </c>
      <c r="F49" s="50" t="s">
        <v>429</v>
      </c>
      <c r="G49" s="51">
        <v>30000</v>
      </c>
      <c r="H49" s="52">
        <v>0</v>
      </c>
      <c r="I49" s="52">
        <f t="shared" si="0"/>
        <v>861</v>
      </c>
      <c r="J49" s="52">
        <f t="shared" si="1"/>
        <v>2130</v>
      </c>
      <c r="K49" s="52">
        <v>330</v>
      </c>
      <c r="L49" s="52">
        <f t="shared" si="2"/>
        <v>912</v>
      </c>
      <c r="M49" s="52">
        <f t="shared" si="3"/>
        <v>2127</v>
      </c>
      <c r="N49" s="52">
        <v>0</v>
      </c>
      <c r="O49" s="52">
        <f t="shared" si="7"/>
        <v>6360</v>
      </c>
      <c r="P49" s="52">
        <f t="shared" si="5"/>
        <v>1773</v>
      </c>
      <c r="Q49" s="52">
        <f t="shared" si="6"/>
        <v>4587</v>
      </c>
      <c r="R49" s="52">
        <f t="shared" si="4"/>
        <v>28227</v>
      </c>
      <c r="S49" s="53"/>
      <c r="T49" s="57"/>
    </row>
    <row r="50" spans="1:20" s="55" customFormat="1" ht="19.2" customHeight="1" x14ac:dyDescent="0.25">
      <c r="A50" s="49">
        <v>30</v>
      </c>
      <c r="B50" s="56" t="s">
        <v>330</v>
      </c>
      <c r="C50" s="74" t="s">
        <v>606</v>
      </c>
      <c r="D50" s="50" t="s">
        <v>489</v>
      </c>
      <c r="E50" s="90" t="s">
        <v>490</v>
      </c>
      <c r="F50" s="50" t="s">
        <v>429</v>
      </c>
      <c r="G50" s="51">
        <v>250000</v>
      </c>
      <c r="H50" s="52">
        <v>48103.59</v>
      </c>
      <c r="I50" s="52">
        <f t="shared" si="0"/>
        <v>7175</v>
      </c>
      <c r="J50" s="52">
        <f t="shared" si="1"/>
        <v>17750</v>
      </c>
      <c r="K50" s="52">
        <v>686.4</v>
      </c>
      <c r="L50" s="52">
        <f t="shared" si="2"/>
        <v>4742.3999999999996</v>
      </c>
      <c r="M50" s="52">
        <f t="shared" si="3"/>
        <v>11060.400000000001</v>
      </c>
      <c r="N50" s="52">
        <v>0</v>
      </c>
      <c r="O50" s="52">
        <f t="shared" si="7"/>
        <v>41414.199999999997</v>
      </c>
      <c r="P50" s="52">
        <f t="shared" si="5"/>
        <v>11917.4</v>
      </c>
      <c r="Q50" s="52">
        <f t="shared" si="6"/>
        <v>29496.800000000003</v>
      </c>
      <c r="R50" s="52">
        <f t="shared" si="4"/>
        <v>189979.01</v>
      </c>
      <c r="S50" s="53">
        <v>0</v>
      </c>
      <c r="T50" s="57"/>
    </row>
    <row r="51" spans="1:20" s="55" customFormat="1" ht="19.2" customHeight="1" x14ac:dyDescent="0.25">
      <c r="A51" s="49">
        <v>31</v>
      </c>
      <c r="B51" s="56" t="s">
        <v>70</v>
      </c>
      <c r="C51" s="74" t="s">
        <v>606</v>
      </c>
      <c r="D51" s="50" t="s">
        <v>489</v>
      </c>
      <c r="E51" s="90" t="s">
        <v>412</v>
      </c>
      <c r="F51" s="50" t="s">
        <v>429</v>
      </c>
      <c r="G51" s="51">
        <v>60000</v>
      </c>
      <c r="H51" s="52">
        <v>3248.63</v>
      </c>
      <c r="I51" s="52">
        <f t="shared" si="0"/>
        <v>1722</v>
      </c>
      <c r="J51" s="52">
        <f t="shared" si="1"/>
        <v>4260</v>
      </c>
      <c r="K51" s="52">
        <v>660</v>
      </c>
      <c r="L51" s="52">
        <f t="shared" si="2"/>
        <v>1824</v>
      </c>
      <c r="M51" s="52">
        <f t="shared" si="3"/>
        <v>4254</v>
      </c>
      <c r="N51" s="52">
        <v>1190.1199999999999</v>
      </c>
      <c r="O51" s="52">
        <f t="shared" si="7"/>
        <v>12720</v>
      </c>
      <c r="P51" s="52">
        <f t="shared" si="5"/>
        <v>4736.12</v>
      </c>
      <c r="Q51" s="52">
        <f t="shared" si="6"/>
        <v>9174</v>
      </c>
      <c r="R51" s="52">
        <f t="shared" si="4"/>
        <v>52015.25</v>
      </c>
      <c r="S51" s="53">
        <v>0</v>
      </c>
      <c r="T51" s="57"/>
    </row>
    <row r="52" spans="1:20" s="55" customFormat="1" ht="19.2" customHeight="1" x14ac:dyDescent="0.25">
      <c r="A52" s="49">
        <v>32</v>
      </c>
      <c r="B52" s="56" t="s">
        <v>451</v>
      </c>
      <c r="C52" s="74" t="s">
        <v>607</v>
      </c>
      <c r="D52" s="56" t="s">
        <v>489</v>
      </c>
      <c r="E52" s="91" t="s">
        <v>28</v>
      </c>
      <c r="F52" s="50" t="s">
        <v>429</v>
      </c>
      <c r="G52" s="51">
        <v>25000</v>
      </c>
      <c r="H52" s="52">
        <v>0</v>
      </c>
      <c r="I52" s="52">
        <f t="shared" si="0"/>
        <v>717.5</v>
      </c>
      <c r="J52" s="52">
        <f t="shared" si="1"/>
        <v>1774.9999999999998</v>
      </c>
      <c r="K52" s="52">
        <v>275</v>
      </c>
      <c r="L52" s="52">
        <f t="shared" si="2"/>
        <v>760</v>
      </c>
      <c r="M52" s="52">
        <f t="shared" si="3"/>
        <v>1772.5000000000002</v>
      </c>
      <c r="N52" s="52">
        <v>0</v>
      </c>
      <c r="O52" s="52">
        <f>+M52+L52+K52+J52+I52</f>
        <v>5300</v>
      </c>
      <c r="P52" s="52">
        <f>+I52+L52+N52</f>
        <v>1477.5</v>
      </c>
      <c r="Q52" s="52">
        <f>+M52+J52+K52</f>
        <v>3822.5</v>
      </c>
      <c r="R52" s="52">
        <f t="shared" si="4"/>
        <v>23522.5</v>
      </c>
      <c r="S52" s="53"/>
      <c r="T52" s="57"/>
    </row>
    <row r="53" spans="1:20" s="55" customFormat="1" ht="19.2" customHeight="1" x14ac:dyDescent="0.25">
      <c r="A53" s="49">
        <v>33</v>
      </c>
      <c r="B53" s="56" t="s">
        <v>362</v>
      </c>
      <c r="C53" s="74" t="s">
        <v>607</v>
      </c>
      <c r="D53" s="56" t="s">
        <v>491</v>
      </c>
      <c r="E53" s="91" t="s">
        <v>492</v>
      </c>
      <c r="F53" s="50" t="s">
        <v>429</v>
      </c>
      <c r="G53" s="51">
        <v>125000</v>
      </c>
      <c r="H53" s="52">
        <v>17986.060000000001</v>
      </c>
      <c r="I53" s="52">
        <f t="shared" si="0"/>
        <v>3587.5</v>
      </c>
      <c r="J53" s="52">
        <f t="shared" si="1"/>
        <v>8875</v>
      </c>
      <c r="K53" s="52">
        <v>686.4</v>
      </c>
      <c r="L53" s="52">
        <f t="shared" si="2"/>
        <v>3800</v>
      </c>
      <c r="M53" s="52">
        <f t="shared" si="3"/>
        <v>8862.5</v>
      </c>
      <c r="N53" s="52">
        <v>0</v>
      </c>
      <c r="O53" s="52">
        <f>+M53+L53+K53+J53+I53</f>
        <v>25811.4</v>
      </c>
      <c r="P53" s="52">
        <f>+I53+L53+N53</f>
        <v>7387.5</v>
      </c>
      <c r="Q53" s="52">
        <f>+M53+J53+K53</f>
        <v>18423.900000000001</v>
      </c>
      <c r="R53" s="52">
        <f t="shared" si="4"/>
        <v>99626.44</v>
      </c>
      <c r="S53" s="53"/>
      <c r="T53" s="57"/>
    </row>
    <row r="54" spans="1:20" s="55" customFormat="1" ht="19.2" customHeight="1" x14ac:dyDescent="0.25">
      <c r="A54" s="49">
        <v>34</v>
      </c>
      <c r="B54" s="56" t="s">
        <v>56</v>
      </c>
      <c r="C54" s="74" t="s">
        <v>607</v>
      </c>
      <c r="D54" s="50" t="s">
        <v>491</v>
      </c>
      <c r="E54" s="90" t="s">
        <v>493</v>
      </c>
      <c r="F54" s="50" t="s">
        <v>429</v>
      </c>
      <c r="G54" s="51">
        <v>46585</v>
      </c>
      <c r="H54" s="52">
        <v>1372.02</v>
      </c>
      <c r="I54" s="52">
        <f t="shared" si="0"/>
        <v>1336.9894999999999</v>
      </c>
      <c r="J54" s="52">
        <f t="shared" si="1"/>
        <v>3307.5349999999999</v>
      </c>
      <c r="K54" s="52">
        <v>512.44000000000005</v>
      </c>
      <c r="L54" s="52">
        <f t="shared" si="2"/>
        <v>1416.184</v>
      </c>
      <c r="M54" s="52">
        <f t="shared" si="3"/>
        <v>3302.8765000000003</v>
      </c>
      <c r="N54" s="52">
        <v>0</v>
      </c>
      <c r="O54" s="52">
        <f t="shared" si="7"/>
        <v>9876.0249999999996</v>
      </c>
      <c r="P54" s="52">
        <f t="shared" si="5"/>
        <v>2753.1734999999999</v>
      </c>
      <c r="Q54" s="52">
        <f t="shared" si="6"/>
        <v>7122.8515000000007</v>
      </c>
      <c r="R54" s="52">
        <f t="shared" si="4"/>
        <v>42459.806500000006</v>
      </c>
      <c r="S54" s="53">
        <v>0</v>
      </c>
      <c r="T54" s="57"/>
    </row>
    <row r="55" spans="1:20" s="55" customFormat="1" ht="19.2" customHeight="1" x14ac:dyDescent="0.25">
      <c r="A55" s="49">
        <v>35</v>
      </c>
      <c r="B55" s="56" t="s">
        <v>310</v>
      </c>
      <c r="C55" s="74" t="s">
        <v>606</v>
      </c>
      <c r="D55" s="50" t="s">
        <v>494</v>
      </c>
      <c r="E55" s="90" t="s">
        <v>495</v>
      </c>
      <c r="F55" s="50" t="s">
        <v>429</v>
      </c>
      <c r="G55" s="51">
        <v>125000</v>
      </c>
      <c r="H55" s="52">
        <v>17986.060000000001</v>
      </c>
      <c r="I55" s="52">
        <f t="shared" si="0"/>
        <v>3587.5</v>
      </c>
      <c r="J55" s="52">
        <f t="shared" si="1"/>
        <v>8875</v>
      </c>
      <c r="K55" s="52">
        <v>686.4</v>
      </c>
      <c r="L55" s="52">
        <f t="shared" si="2"/>
        <v>3800</v>
      </c>
      <c r="M55" s="52">
        <f t="shared" si="3"/>
        <v>8862.5</v>
      </c>
      <c r="N55" s="52">
        <v>0</v>
      </c>
      <c r="O55" s="52">
        <f t="shared" si="7"/>
        <v>25811.4</v>
      </c>
      <c r="P55" s="52">
        <f t="shared" si="5"/>
        <v>7387.5</v>
      </c>
      <c r="Q55" s="52">
        <f t="shared" si="6"/>
        <v>18423.900000000001</v>
      </c>
      <c r="R55" s="52">
        <f t="shared" si="4"/>
        <v>99626.44</v>
      </c>
      <c r="S55" s="53">
        <v>0</v>
      </c>
      <c r="T55" s="57"/>
    </row>
    <row r="56" spans="1:20" s="55" customFormat="1" ht="19.2" customHeight="1" x14ac:dyDescent="0.25">
      <c r="A56" s="49">
        <v>36</v>
      </c>
      <c r="B56" s="56" t="s">
        <v>311</v>
      </c>
      <c r="C56" s="74" t="s">
        <v>607</v>
      </c>
      <c r="D56" s="50" t="s">
        <v>496</v>
      </c>
      <c r="E56" s="90" t="s">
        <v>497</v>
      </c>
      <c r="F56" s="50" t="s">
        <v>429</v>
      </c>
      <c r="G56" s="51">
        <v>125000</v>
      </c>
      <c r="H56" s="52">
        <v>17986.060000000001</v>
      </c>
      <c r="I56" s="52">
        <f t="shared" si="0"/>
        <v>3587.5</v>
      </c>
      <c r="J56" s="52">
        <f t="shared" si="1"/>
        <v>8875</v>
      </c>
      <c r="K56" s="52">
        <v>686.4</v>
      </c>
      <c r="L56" s="52">
        <f t="shared" si="2"/>
        <v>3800</v>
      </c>
      <c r="M56" s="52">
        <f t="shared" si="3"/>
        <v>8862.5</v>
      </c>
      <c r="N56" s="52">
        <v>0</v>
      </c>
      <c r="O56" s="52">
        <f t="shared" si="7"/>
        <v>25811.4</v>
      </c>
      <c r="P56" s="52">
        <f t="shared" si="5"/>
        <v>7387.5</v>
      </c>
      <c r="Q56" s="52">
        <f t="shared" si="6"/>
        <v>18423.900000000001</v>
      </c>
      <c r="R56" s="52">
        <f t="shared" si="4"/>
        <v>99626.44</v>
      </c>
      <c r="S56" s="53">
        <v>0</v>
      </c>
      <c r="T56" s="57"/>
    </row>
    <row r="57" spans="1:20" s="55" customFormat="1" ht="19.2" customHeight="1" x14ac:dyDescent="0.25">
      <c r="A57" s="49">
        <v>37</v>
      </c>
      <c r="B57" s="56" t="s">
        <v>252</v>
      </c>
      <c r="C57" s="74" t="s">
        <v>607</v>
      </c>
      <c r="D57" s="50" t="s">
        <v>498</v>
      </c>
      <c r="E57" s="90" t="s">
        <v>499</v>
      </c>
      <c r="F57" s="50" t="s">
        <v>429</v>
      </c>
      <c r="G57" s="51">
        <v>125000</v>
      </c>
      <c r="H57" s="52">
        <v>17986.060000000001</v>
      </c>
      <c r="I57" s="52">
        <f t="shared" si="0"/>
        <v>3587.5</v>
      </c>
      <c r="J57" s="52">
        <f t="shared" si="1"/>
        <v>8875</v>
      </c>
      <c r="K57" s="52">
        <v>686.4</v>
      </c>
      <c r="L57" s="52">
        <f t="shared" si="2"/>
        <v>3800</v>
      </c>
      <c r="M57" s="52">
        <f t="shared" si="3"/>
        <v>8862.5</v>
      </c>
      <c r="N57" s="52">
        <v>0</v>
      </c>
      <c r="O57" s="52">
        <f t="shared" si="7"/>
        <v>25811.4</v>
      </c>
      <c r="P57" s="52">
        <f t="shared" si="5"/>
        <v>7387.5</v>
      </c>
      <c r="Q57" s="52">
        <f t="shared" si="6"/>
        <v>18423.900000000001</v>
      </c>
      <c r="R57" s="52">
        <f t="shared" si="4"/>
        <v>99626.44</v>
      </c>
      <c r="S57" s="53">
        <v>0</v>
      </c>
      <c r="T57" s="57"/>
    </row>
    <row r="58" spans="1:20" s="55" customFormat="1" ht="19.2" customHeight="1" x14ac:dyDescent="0.25">
      <c r="A58" s="49">
        <v>38</v>
      </c>
      <c r="B58" s="56" t="s">
        <v>436</v>
      </c>
      <c r="C58" s="74" t="s">
        <v>606</v>
      </c>
      <c r="D58" s="50" t="s">
        <v>500</v>
      </c>
      <c r="E58" s="90" t="s">
        <v>501</v>
      </c>
      <c r="F58" s="50" t="s">
        <v>429</v>
      </c>
      <c r="G58" s="51">
        <v>125000</v>
      </c>
      <c r="H58" s="52">
        <v>17986.060000000001</v>
      </c>
      <c r="I58" s="52">
        <f t="shared" si="0"/>
        <v>3587.5</v>
      </c>
      <c r="J58" s="52">
        <f t="shared" si="1"/>
        <v>8875</v>
      </c>
      <c r="K58" s="52">
        <v>686.4</v>
      </c>
      <c r="L58" s="52">
        <f t="shared" si="2"/>
        <v>3800</v>
      </c>
      <c r="M58" s="52">
        <f t="shared" si="3"/>
        <v>8862.5</v>
      </c>
      <c r="N58" s="52">
        <v>0</v>
      </c>
      <c r="O58" s="52">
        <f t="shared" si="7"/>
        <v>25811.4</v>
      </c>
      <c r="P58" s="52">
        <f t="shared" si="5"/>
        <v>7387.5</v>
      </c>
      <c r="Q58" s="52">
        <f t="shared" si="6"/>
        <v>18423.900000000001</v>
      </c>
      <c r="R58" s="52">
        <f t="shared" si="4"/>
        <v>99626.44</v>
      </c>
      <c r="S58" s="53"/>
      <c r="T58" s="57"/>
    </row>
    <row r="59" spans="1:20" s="55" customFormat="1" ht="19.2" customHeight="1" x14ac:dyDescent="0.25">
      <c r="A59" s="49">
        <v>39</v>
      </c>
      <c r="B59" s="56" t="s">
        <v>420</v>
      </c>
      <c r="C59" s="74" t="s">
        <v>606</v>
      </c>
      <c r="D59" s="50" t="s">
        <v>498</v>
      </c>
      <c r="E59" s="90" t="s">
        <v>96</v>
      </c>
      <c r="F59" s="50" t="s">
        <v>429</v>
      </c>
      <c r="G59" s="51">
        <v>60000</v>
      </c>
      <c r="H59" s="52">
        <v>3486.65</v>
      </c>
      <c r="I59" s="52">
        <f t="shared" si="0"/>
        <v>1722</v>
      </c>
      <c r="J59" s="52">
        <f t="shared" si="1"/>
        <v>4260</v>
      </c>
      <c r="K59" s="52">
        <v>660</v>
      </c>
      <c r="L59" s="52">
        <f t="shared" si="2"/>
        <v>1824</v>
      </c>
      <c r="M59" s="52">
        <f t="shared" si="3"/>
        <v>4254</v>
      </c>
      <c r="N59" s="52">
        <v>0</v>
      </c>
      <c r="O59" s="52">
        <f t="shared" si="7"/>
        <v>12720</v>
      </c>
      <c r="P59" s="52">
        <f t="shared" si="5"/>
        <v>3546</v>
      </c>
      <c r="Q59" s="52">
        <f t="shared" si="6"/>
        <v>9174</v>
      </c>
      <c r="R59" s="52">
        <f t="shared" si="4"/>
        <v>52967.35</v>
      </c>
      <c r="S59" s="53">
        <v>0</v>
      </c>
      <c r="T59" s="57"/>
    </row>
    <row r="60" spans="1:20" s="55" customFormat="1" ht="19.2" customHeight="1" x14ac:dyDescent="0.25">
      <c r="A60" s="49">
        <v>40</v>
      </c>
      <c r="B60" s="56" t="s">
        <v>55</v>
      </c>
      <c r="C60" s="74" t="s">
        <v>607</v>
      </c>
      <c r="D60" s="56" t="s">
        <v>500</v>
      </c>
      <c r="E60" s="91" t="s">
        <v>286</v>
      </c>
      <c r="F60" s="50" t="s">
        <v>429</v>
      </c>
      <c r="G60" s="51">
        <v>46585</v>
      </c>
      <c r="H60" s="52">
        <v>1193.51</v>
      </c>
      <c r="I60" s="52">
        <f t="shared" si="0"/>
        <v>1336.9894999999999</v>
      </c>
      <c r="J60" s="52">
        <f t="shared" si="1"/>
        <v>3307.5349999999999</v>
      </c>
      <c r="K60" s="52">
        <v>512.44000000000005</v>
      </c>
      <c r="L60" s="52">
        <f t="shared" si="2"/>
        <v>1416.184</v>
      </c>
      <c r="M60" s="52">
        <f t="shared" si="3"/>
        <v>3302.8765000000003</v>
      </c>
      <c r="N60" s="52">
        <v>1190.1199999999999</v>
      </c>
      <c r="O60" s="52">
        <f t="shared" si="7"/>
        <v>9876.0249999999996</v>
      </c>
      <c r="P60" s="52">
        <f t="shared" si="5"/>
        <v>3943.2934999999998</v>
      </c>
      <c r="Q60" s="52">
        <f t="shared" si="6"/>
        <v>7122.8515000000007</v>
      </c>
      <c r="R60" s="52">
        <f t="shared" si="4"/>
        <v>41448.196499999998</v>
      </c>
      <c r="S60" s="53"/>
      <c r="T60" s="54"/>
    </row>
    <row r="61" spans="1:20" s="55" customFormat="1" ht="19.2" customHeight="1" x14ac:dyDescent="0.25">
      <c r="A61" s="49">
        <v>41</v>
      </c>
      <c r="B61" s="56" t="s">
        <v>72</v>
      </c>
      <c r="C61" s="74" t="s">
        <v>607</v>
      </c>
      <c r="D61" s="50" t="s">
        <v>500</v>
      </c>
      <c r="E61" s="90" t="s">
        <v>286</v>
      </c>
      <c r="F61" s="50" t="s">
        <v>429</v>
      </c>
      <c r="G61" s="51">
        <v>46585</v>
      </c>
      <c r="H61" s="52">
        <v>1193.51</v>
      </c>
      <c r="I61" s="52">
        <f t="shared" si="0"/>
        <v>1336.9894999999999</v>
      </c>
      <c r="J61" s="52">
        <f t="shared" si="1"/>
        <v>3307.5349999999999</v>
      </c>
      <c r="K61" s="52">
        <v>512.44000000000005</v>
      </c>
      <c r="L61" s="52">
        <f t="shared" si="2"/>
        <v>1416.184</v>
      </c>
      <c r="M61" s="52">
        <f t="shared" si="3"/>
        <v>3302.8765000000003</v>
      </c>
      <c r="N61" s="52">
        <v>1190.1199999999999</v>
      </c>
      <c r="O61" s="52">
        <f t="shared" si="7"/>
        <v>9876.0249999999996</v>
      </c>
      <c r="P61" s="52">
        <f t="shared" si="5"/>
        <v>3943.2934999999998</v>
      </c>
      <c r="Q61" s="52">
        <f t="shared" si="6"/>
        <v>7122.8515000000007</v>
      </c>
      <c r="R61" s="52">
        <f t="shared" si="4"/>
        <v>41448.196499999998</v>
      </c>
      <c r="S61" s="53">
        <v>0</v>
      </c>
      <c r="T61" s="57"/>
    </row>
    <row r="62" spans="1:20" s="55" customFormat="1" ht="19.2" customHeight="1" x14ac:dyDescent="0.25">
      <c r="A62" s="49">
        <v>42</v>
      </c>
      <c r="B62" s="56" t="s">
        <v>595</v>
      </c>
      <c r="C62" s="74" t="s">
        <v>607</v>
      </c>
      <c r="D62" s="50" t="s">
        <v>500</v>
      </c>
      <c r="E62" s="90" t="s">
        <v>284</v>
      </c>
      <c r="F62" s="50" t="s">
        <v>429</v>
      </c>
      <c r="G62" s="51">
        <v>46585</v>
      </c>
      <c r="H62" s="52">
        <v>1372.02</v>
      </c>
      <c r="I62" s="52">
        <f t="shared" si="0"/>
        <v>1336.9894999999999</v>
      </c>
      <c r="J62" s="52">
        <f t="shared" si="1"/>
        <v>3307.5349999999999</v>
      </c>
      <c r="K62" s="52">
        <v>512.44000000000005</v>
      </c>
      <c r="L62" s="52">
        <f t="shared" si="2"/>
        <v>1416.184</v>
      </c>
      <c r="M62" s="52">
        <f t="shared" si="3"/>
        <v>3302.8765000000003</v>
      </c>
      <c r="N62" s="52">
        <v>0</v>
      </c>
      <c r="O62" s="52">
        <f t="shared" si="7"/>
        <v>9876.0249999999996</v>
      </c>
      <c r="P62" s="52">
        <f t="shared" si="5"/>
        <v>2753.1734999999999</v>
      </c>
      <c r="Q62" s="52">
        <f t="shared" si="6"/>
        <v>7122.8515000000007</v>
      </c>
      <c r="R62" s="52">
        <f t="shared" si="4"/>
        <v>42459.806500000006</v>
      </c>
      <c r="S62" s="53">
        <v>0</v>
      </c>
      <c r="T62" s="57"/>
    </row>
    <row r="63" spans="1:20" s="55" customFormat="1" ht="19.2" customHeight="1" x14ac:dyDescent="0.25">
      <c r="A63" s="49">
        <v>43</v>
      </c>
      <c r="B63" s="56" t="s">
        <v>57</v>
      </c>
      <c r="C63" s="74" t="s">
        <v>607</v>
      </c>
      <c r="D63" s="50" t="s">
        <v>500</v>
      </c>
      <c r="E63" s="90" t="s">
        <v>286</v>
      </c>
      <c r="F63" s="50" t="s">
        <v>429</v>
      </c>
      <c r="G63" s="51">
        <v>46585</v>
      </c>
      <c r="H63" s="52">
        <v>1193.51</v>
      </c>
      <c r="I63" s="52">
        <f t="shared" si="0"/>
        <v>1336.9894999999999</v>
      </c>
      <c r="J63" s="52">
        <f t="shared" si="1"/>
        <v>3307.5349999999999</v>
      </c>
      <c r="K63" s="52">
        <v>512.44000000000005</v>
      </c>
      <c r="L63" s="52">
        <f t="shared" si="2"/>
        <v>1416.184</v>
      </c>
      <c r="M63" s="52">
        <f t="shared" si="3"/>
        <v>3302.8765000000003</v>
      </c>
      <c r="N63" s="52">
        <v>1190.1199999999999</v>
      </c>
      <c r="O63" s="52">
        <f t="shared" si="7"/>
        <v>9876.0249999999996</v>
      </c>
      <c r="P63" s="52">
        <f t="shared" si="5"/>
        <v>3943.2934999999998</v>
      </c>
      <c r="Q63" s="52">
        <f t="shared" si="6"/>
        <v>7122.8515000000007</v>
      </c>
      <c r="R63" s="52">
        <f t="shared" si="4"/>
        <v>41448.196499999998</v>
      </c>
      <c r="S63" s="53">
        <v>0</v>
      </c>
      <c r="T63" s="57"/>
    </row>
    <row r="64" spans="1:20" s="55" customFormat="1" ht="19.2" customHeight="1" x14ac:dyDescent="0.25">
      <c r="A64" s="49">
        <v>44</v>
      </c>
      <c r="B64" s="56" t="s">
        <v>71</v>
      </c>
      <c r="C64" s="74" t="s">
        <v>606</v>
      </c>
      <c r="D64" s="50" t="s">
        <v>500</v>
      </c>
      <c r="E64" s="90" t="s">
        <v>285</v>
      </c>
      <c r="F64" s="50" t="s">
        <v>429</v>
      </c>
      <c r="G64" s="51">
        <v>46585</v>
      </c>
      <c r="H64" s="52">
        <v>1372.02</v>
      </c>
      <c r="I64" s="52">
        <f t="shared" si="0"/>
        <v>1336.9894999999999</v>
      </c>
      <c r="J64" s="52">
        <f t="shared" si="1"/>
        <v>3307.5349999999999</v>
      </c>
      <c r="K64" s="52">
        <v>512.44000000000005</v>
      </c>
      <c r="L64" s="52">
        <f t="shared" si="2"/>
        <v>1416.184</v>
      </c>
      <c r="M64" s="52">
        <f t="shared" si="3"/>
        <v>3302.8765000000003</v>
      </c>
      <c r="N64" s="52">
        <v>0</v>
      </c>
      <c r="O64" s="52">
        <f t="shared" si="7"/>
        <v>9876.0249999999996</v>
      </c>
      <c r="P64" s="52">
        <f t="shared" si="5"/>
        <v>2753.1734999999999</v>
      </c>
      <c r="Q64" s="52">
        <f t="shared" si="6"/>
        <v>7122.8515000000007</v>
      </c>
      <c r="R64" s="52">
        <f t="shared" si="4"/>
        <v>42459.806500000006</v>
      </c>
      <c r="S64" s="53">
        <v>0</v>
      </c>
      <c r="T64" s="57"/>
    </row>
    <row r="65" spans="1:20" s="55" customFormat="1" ht="19.2" customHeight="1" x14ac:dyDescent="0.25">
      <c r="A65" s="49">
        <v>45</v>
      </c>
      <c r="B65" s="56" t="s">
        <v>73</v>
      </c>
      <c r="C65" s="74" t="s">
        <v>607</v>
      </c>
      <c r="D65" s="50" t="s">
        <v>500</v>
      </c>
      <c r="E65" s="90" t="s">
        <v>286</v>
      </c>
      <c r="F65" s="50" t="s">
        <v>429</v>
      </c>
      <c r="G65" s="51">
        <v>46585</v>
      </c>
      <c r="H65" s="52">
        <v>1372.02</v>
      </c>
      <c r="I65" s="52">
        <f t="shared" si="0"/>
        <v>1336.9894999999999</v>
      </c>
      <c r="J65" s="52">
        <f t="shared" si="1"/>
        <v>3307.5349999999999</v>
      </c>
      <c r="K65" s="52">
        <v>512.44000000000005</v>
      </c>
      <c r="L65" s="52">
        <f t="shared" si="2"/>
        <v>1416.184</v>
      </c>
      <c r="M65" s="52">
        <f t="shared" si="3"/>
        <v>3302.8765000000003</v>
      </c>
      <c r="N65" s="52">
        <v>0</v>
      </c>
      <c r="O65" s="52">
        <f t="shared" si="7"/>
        <v>9876.0249999999996</v>
      </c>
      <c r="P65" s="52">
        <f t="shared" si="5"/>
        <v>2753.1734999999999</v>
      </c>
      <c r="Q65" s="52">
        <f t="shared" si="6"/>
        <v>7122.8515000000007</v>
      </c>
      <c r="R65" s="52">
        <f t="shared" si="4"/>
        <v>42459.806500000006</v>
      </c>
      <c r="S65" s="53">
        <v>0</v>
      </c>
      <c r="T65" s="57"/>
    </row>
    <row r="66" spans="1:20" s="55" customFormat="1" ht="19.2" customHeight="1" x14ac:dyDescent="0.25">
      <c r="A66" s="49">
        <v>46</v>
      </c>
      <c r="B66" s="56" t="s">
        <v>53</v>
      </c>
      <c r="C66" s="74" t="s">
        <v>607</v>
      </c>
      <c r="D66" s="50" t="s">
        <v>500</v>
      </c>
      <c r="E66" s="90" t="s">
        <v>284</v>
      </c>
      <c r="F66" s="50" t="s">
        <v>429</v>
      </c>
      <c r="G66" s="51">
        <v>46585</v>
      </c>
      <c r="H66" s="52">
        <v>1372.02</v>
      </c>
      <c r="I66" s="52">
        <f t="shared" si="0"/>
        <v>1336.9894999999999</v>
      </c>
      <c r="J66" s="52">
        <f t="shared" si="1"/>
        <v>3307.5349999999999</v>
      </c>
      <c r="K66" s="52">
        <v>512.44000000000005</v>
      </c>
      <c r="L66" s="52">
        <f t="shared" si="2"/>
        <v>1416.184</v>
      </c>
      <c r="M66" s="52">
        <f t="shared" si="3"/>
        <v>3302.8765000000003</v>
      </c>
      <c r="N66" s="52">
        <v>0</v>
      </c>
      <c r="O66" s="52">
        <f t="shared" si="7"/>
        <v>9876.0249999999996</v>
      </c>
      <c r="P66" s="52">
        <f t="shared" si="5"/>
        <v>2753.1734999999999</v>
      </c>
      <c r="Q66" s="52">
        <f t="shared" si="6"/>
        <v>7122.8515000000007</v>
      </c>
      <c r="R66" s="52">
        <f t="shared" si="4"/>
        <v>42459.806500000006</v>
      </c>
      <c r="S66" s="53">
        <v>0</v>
      </c>
      <c r="T66" s="57"/>
    </row>
    <row r="67" spans="1:20" s="55" customFormat="1" ht="19.2" customHeight="1" x14ac:dyDescent="0.25">
      <c r="A67" s="49">
        <v>47</v>
      </c>
      <c r="B67" s="56" t="s">
        <v>54</v>
      </c>
      <c r="C67" s="74" t="s">
        <v>606</v>
      </c>
      <c r="D67" s="56" t="s">
        <v>500</v>
      </c>
      <c r="E67" s="91" t="s">
        <v>286</v>
      </c>
      <c r="F67" s="50" t="s">
        <v>429</v>
      </c>
      <c r="G67" s="51">
        <v>46585</v>
      </c>
      <c r="H67" s="52">
        <v>1372.02</v>
      </c>
      <c r="I67" s="52">
        <f t="shared" si="0"/>
        <v>1336.9894999999999</v>
      </c>
      <c r="J67" s="52">
        <f t="shared" si="1"/>
        <v>3307.5349999999999</v>
      </c>
      <c r="K67" s="52">
        <v>512.44000000000005</v>
      </c>
      <c r="L67" s="52">
        <f t="shared" si="2"/>
        <v>1416.184</v>
      </c>
      <c r="M67" s="52">
        <f t="shared" si="3"/>
        <v>3302.8765000000003</v>
      </c>
      <c r="N67" s="52">
        <v>0</v>
      </c>
      <c r="O67" s="52">
        <f>+M67+L67+K67+J67+I67</f>
        <v>9876.0249999999996</v>
      </c>
      <c r="P67" s="52">
        <f>+I67+L67+N67</f>
        <v>2753.1734999999999</v>
      </c>
      <c r="Q67" s="52">
        <f>+M67+J67+K67</f>
        <v>7122.8515000000007</v>
      </c>
      <c r="R67" s="52">
        <f t="shared" si="4"/>
        <v>42459.806500000006</v>
      </c>
      <c r="S67" s="53">
        <v>0</v>
      </c>
      <c r="T67" s="57"/>
    </row>
    <row r="68" spans="1:20" s="55" customFormat="1" ht="19.2" customHeight="1" x14ac:dyDescent="0.25">
      <c r="A68" s="49">
        <v>48</v>
      </c>
      <c r="B68" s="56" t="s">
        <v>58</v>
      </c>
      <c r="C68" s="74" t="s">
        <v>607</v>
      </c>
      <c r="D68" s="50" t="s">
        <v>500</v>
      </c>
      <c r="E68" s="90" t="s">
        <v>286</v>
      </c>
      <c r="F68" s="50" t="s">
        <v>429</v>
      </c>
      <c r="G68" s="51">
        <v>46585</v>
      </c>
      <c r="H68" s="52">
        <v>1372.02</v>
      </c>
      <c r="I68" s="52">
        <f t="shared" si="0"/>
        <v>1336.9894999999999</v>
      </c>
      <c r="J68" s="52">
        <f t="shared" si="1"/>
        <v>3307.5349999999999</v>
      </c>
      <c r="K68" s="52">
        <v>512.44000000000005</v>
      </c>
      <c r="L68" s="52">
        <f t="shared" si="2"/>
        <v>1416.184</v>
      </c>
      <c r="M68" s="52">
        <f t="shared" si="3"/>
        <v>3302.8765000000003</v>
      </c>
      <c r="N68" s="52">
        <v>0</v>
      </c>
      <c r="O68" s="52">
        <f t="shared" si="7"/>
        <v>9876.0249999999996</v>
      </c>
      <c r="P68" s="52">
        <f t="shared" si="5"/>
        <v>2753.1734999999999</v>
      </c>
      <c r="Q68" s="52">
        <f t="shared" si="6"/>
        <v>7122.8515000000007</v>
      </c>
      <c r="R68" s="52">
        <f t="shared" si="4"/>
        <v>42459.806500000006</v>
      </c>
      <c r="S68" s="53">
        <v>0</v>
      </c>
      <c r="T68" s="57"/>
    </row>
    <row r="69" spans="1:20" s="55" customFormat="1" ht="19.2" customHeight="1" x14ac:dyDescent="0.25">
      <c r="A69" s="49">
        <v>49</v>
      </c>
      <c r="B69" s="56" t="s">
        <v>307</v>
      </c>
      <c r="C69" s="74" t="s">
        <v>607</v>
      </c>
      <c r="D69" s="50" t="s">
        <v>494</v>
      </c>
      <c r="E69" s="90" t="s">
        <v>278</v>
      </c>
      <c r="F69" s="50" t="s">
        <v>429</v>
      </c>
      <c r="G69" s="51">
        <v>45000</v>
      </c>
      <c r="H69" s="52">
        <v>1148.32</v>
      </c>
      <c r="I69" s="52">
        <f t="shared" si="0"/>
        <v>1291.5</v>
      </c>
      <c r="J69" s="52">
        <f t="shared" si="1"/>
        <v>3194.9999999999995</v>
      </c>
      <c r="K69" s="52">
        <v>495</v>
      </c>
      <c r="L69" s="52">
        <f t="shared" si="2"/>
        <v>1368</v>
      </c>
      <c r="M69" s="52">
        <f t="shared" si="3"/>
        <v>3190.5</v>
      </c>
      <c r="N69" s="52">
        <v>0</v>
      </c>
      <c r="O69" s="52">
        <f t="shared" si="7"/>
        <v>9540</v>
      </c>
      <c r="P69" s="52">
        <f t="shared" si="5"/>
        <v>2659.5</v>
      </c>
      <c r="Q69" s="52">
        <f t="shared" si="6"/>
        <v>6880.5</v>
      </c>
      <c r="R69" s="52">
        <f t="shared" si="4"/>
        <v>41192.18</v>
      </c>
      <c r="S69" s="53">
        <v>0</v>
      </c>
      <c r="T69" s="57"/>
    </row>
    <row r="70" spans="1:20" s="55" customFormat="1" ht="19.2" customHeight="1" x14ac:dyDescent="0.25">
      <c r="A70" s="49">
        <v>50</v>
      </c>
      <c r="B70" s="56" t="s">
        <v>339</v>
      </c>
      <c r="C70" s="74" t="s">
        <v>606</v>
      </c>
      <c r="D70" s="50" t="s">
        <v>498</v>
      </c>
      <c r="E70" s="90" t="s">
        <v>96</v>
      </c>
      <c r="F70" s="50" t="s">
        <v>429</v>
      </c>
      <c r="G70" s="51">
        <v>45000</v>
      </c>
      <c r="H70" s="52">
        <v>1148.32</v>
      </c>
      <c r="I70" s="52">
        <f t="shared" si="0"/>
        <v>1291.5</v>
      </c>
      <c r="J70" s="52">
        <f t="shared" si="1"/>
        <v>3194.9999999999995</v>
      </c>
      <c r="K70" s="52">
        <v>495</v>
      </c>
      <c r="L70" s="52">
        <f t="shared" si="2"/>
        <v>1368</v>
      </c>
      <c r="M70" s="52">
        <f t="shared" si="3"/>
        <v>3190.5</v>
      </c>
      <c r="N70" s="52">
        <v>0</v>
      </c>
      <c r="O70" s="52">
        <f t="shared" si="7"/>
        <v>9540</v>
      </c>
      <c r="P70" s="52">
        <f t="shared" si="5"/>
        <v>2659.5</v>
      </c>
      <c r="Q70" s="52">
        <f t="shared" si="6"/>
        <v>6880.5</v>
      </c>
      <c r="R70" s="52">
        <f t="shared" si="4"/>
        <v>41192.18</v>
      </c>
      <c r="S70" s="53">
        <v>0</v>
      </c>
      <c r="T70" s="57"/>
    </row>
    <row r="71" spans="1:20" s="55" customFormat="1" ht="19.2" customHeight="1" x14ac:dyDescent="0.25">
      <c r="A71" s="49">
        <v>51</v>
      </c>
      <c r="B71" s="56" t="s">
        <v>452</v>
      </c>
      <c r="C71" s="74" t="s">
        <v>606</v>
      </c>
      <c r="D71" s="50" t="s">
        <v>498</v>
      </c>
      <c r="E71" s="90" t="s">
        <v>502</v>
      </c>
      <c r="F71" s="50" t="s">
        <v>429</v>
      </c>
      <c r="G71" s="51">
        <v>45000</v>
      </c>
      <c r="H71" s="52">
        <v>1148.32</v>
      </c>
      <c r="I71" s="52">
        <f t="shared" si="0"/>
        <v>1291.5</v>
      </c>
      <c r="J71" s="52">
        <f t="shared" si="1"/>
        <v>3194.9999999999995</v>
      </c>
      <c r="K71" s="52">
        <v>495</v>
      </c>
      <c r="L71" s="52">
        <f t="shared" si="2"/>
        <v>1368</v>
      </c>
      <c r="M71" s="52">
        <f t="shared" si="3"/>
        <v>3190.5</v>
      </c>
      <c r="N71" s="52">
        <v>0</v>
      </c>
      <c r="O71" s="52">
        <f t="shared" si="7"/>
        <v>9540</v>
      </c>
      <c r="P71" s="52">
        <f t="shared" si="5"/>
        <v>2659.5</v>
      </c>
      <c r="Q71" s="52">
        <f t="shared" si="6"/>
        <v>6880.5</v>
      </c>
      <c r="R71" s="52">
        <f t="shared" si="4"/>
        <v>41192.18</v>
      </c>
      <c r="S71" s="53">
        <v>0</v>
      </c>
      <c r="T71" s="57"/>
    </row>
    <row r="72" spans="1:20" s="55" customFormat="1" ht="19.2" customHeight="1" x14ac:dyDescent="0.25">
      <c r="A72" s="49">
        <v>52</v>
      </c>
      <c r="B72" s="56" t="s">
        <v>95</v>
      </c>
      <c r="C72" s="74" t="s">
        <v>606</v>
      </c>
      <c r="D72" s="50" t="s">
        <v>498</v>
      </c>
      <c r="E72" s="90" t="s">
        <v>96</v>
      </c>
      <c r="F72" s="50" t="s">
        <v>429</v>
      </c>
      <c r="G72" s="51">
        <v>42350</v>
      </c>
      <c r="H72" s="52">
        <v>774.32</v>
      </c>
      <c r="I72" s="52">
        <f t="shared" si="0"/>
        <v>1215.4449999999999</v>
      </c>
      <c r="J72" s="52">
        <f t="shared" si="1"/>
        <v>3006.85</v>
      </c>
      <c r="K72" s="52">
        <v>465.85</v>
      </c>
      <c r="L72" s="52">
        <f t="shared" si="2"/>
        <v>1287.44</v>
      </c>
      <c r="M72" s="52">
        <f t="shared" si="3"/>
        <v>3002.6150000000002</v>
      </c>
      <c r="N72" s="52">
        <v>0</v>
      </c>
      <c r="O72" s="52">
        <f t="shared" si="7"/>
        <v>8978.2000000000007</v>
      </c>
      <c r="P72" s="52">
        <f t="shared" si="5"/>
        <v>2502.8850000000002</v>
      </c>
      <c r="Q72" s="52">
        <f t="shared" si="6"/>
        <v>6475.3150000000005</v>
      </c>
      <c r="R72" s="52">
        <f t="shared" si="4"/>
        <v>39072.794999999998</v>
      </c>
      <c r="S72" s="53">
        <v>0</v>
      </c>
      <c r="T72" s="57"/>
    </row>
    <row r="73" spans="1:20" s="55" customFormat="1" ht="19.2" customHeight="1" x14ac:dyDescent="0.25">
      <c r="A73" s="49">
        <v>53</v>
      </c>
      <c r="B73" s="56" t="s">
        <v>203</v>
      </c>
      <c r="C73" s="74" t="s">
        <v>607</v>
      </c>
      <c r="D73" s="50" t="s">
        <v>494</v>
      </c>
      <c r="E73" s="90" t="s">
        <v>331</v>
      </c>
      <c r="F73" s="50" t="s">
        <v>429</v>
      </c>
      <c r="G73" s="51">
        <v>38500</v>
      </c>
      <c r="H73" s="52">
        <v>230.95</v>
      </c>
      <c r="I73" s="52">
        <f t="shared" si="0"/>
        <v>1104.95</v>
      </c>
      <c r="J73" s="52">
        <f t="shared" si="1"/>
        <v>2733.4999999999995</v>
      </c>
      <c r="K73" s="52">
        <v>423.5</v>
      </c>
      <c r="L73" s="52">
        <f t="shared" si="2"/>
        <v>1170.4000000000001</v>
      </c>
      <c r="M73" s="52">
        <f t="shared" si="3"/>
        <v>2729.65</v>
      </c>
      <c r="N73" s="52">
        <v>0</v>
      </c>
      <c r="O73" s="52">
        <f t="shared" si="7"/>
        <v>8161.9999999999991</v>
      </c>
      <c r="P73" s="52">
        <f t="shared" si="5"/>
        <v>2275.3500000000004</v>
      </c>
      <c r="Q73" s="52">
        <f t="shared" si="6"/>
        <v>5886.65</v>
      </c>
      <c r="R73" s="52">
        <f t="shared" si="4"/>
        <v>35993.700000000004</v>
      </c>
      <c r="S73" s="53">
        <v>0</v>
      </c>
      <c r="T73" s="57"/>
    </row>
    <row r="74" spans="1:20" s="55" customFormat="1" ht="19.2" customHeight="1" x14ac:dyDescent="0.25">
      <c r="A74" s="49">
        <v>54</v>
      </c>
      <c r="B74" s="56" t="s">
        <v>63</v>
      </c>
      <c r="C74" s="74" t="s">
        <v>607</v>
      </c>
      <c r="D74" s="50" t="s">
        <v>494</v>
      </c>
      <c r="E74" s="90" t="s">
        <v>278</v>
      </c>
      <c r="F74" s="50" t="s">
        <v>429</v>
      </c>
      <c r="G74" s="51">
        <v>38500</v>
      </c>
      <c r="H74" s="52">
        <v>230.95</v>
      </c>
      <c r="I74" s="52">
        <f t="shared" si="0"/>
        <v>1104.95</v>
      </c>
      <c r="J74" s="52">
        <f t="shared" si="1"/>
        <v>2733.4999999999995</v>
      </c>
      <c r="K74" s="52">
        <v>423.5</v>
      </c>
      <c r="L74" s="52">
        <f t="shared" si="2"/>
        <v>1170.4000000000001</v>
      </c>
      <c r="M74" s="52">
        <f t="shared" si="3"/>
        <v>2729.65</v>
      </c>
      <c r="N74" s="52">
        <v>0</v>
      </c>
      <c r="O74" s="52">
        <f t="shared" si="7"/>
        <v>8161.9999999999991</v>
      </c>
      <c r="P74" s="52">
        <f t="shared" si="5"/>
        <v>2275.3500000000004</v>
      </c>
      <c r="Q74" s="52">
        <f t="shared" si="6"/>
        <v>5886.65</v>
      </c>
      <c r="R74" s="52">
        <f t="shared" si="4"/>
        <v>35993.700000000004</v>
      </c>
      <c r="S74" s="53">
        <v>0</v>
      </c>
      <c r="T74" s="57"/>
    </row>
    <row r="75" spans="1:20" s="55" customFormat="1" ht="19.2" customHeight="1" x14ac:dyDescent="0.25">
      <c r="A75" s="49">
        <v>55</v>
      </c>
      <c r="B75" s="56" t="s">
        <v>65</v>
      </c>
      <c r="C75" s="74" t="s">
        <v>607</v>
      </c>
      <c r="D75" s="50" t="s">
        <v>494</v>
      </c>
      <c r="E75" s="90" t="s">
        <v>278</v>
      </c>
      <c r="F75" s="50" t="s">
        <v>429</v>
      </c>
      <c r="G75" s="51">
        <v>38500</v>
      </c>
      <c r="H75" s="52">
        <v>230.95</v>
      </c>
      <c r="I75" s="52">
        <f t="shared" si="0"/>
        <v>1104.95</v>
      </c>
      <c r="J75" s="52">
        <f t="shared" si="1"/>
        <v>2733.4999999999995</v>
      </c>
      <c r="K75" s="52">
        <v>423.5</v>
      </c>
      <c r="L75" s="52">
        <f t="shared" si="2"/>
        <v>1170.4000000000001</v>
      </c>
      <c r="M75" s="52">
        <f t="shared" si="3"/>
        <v>2729.65</v>
      </c>
      <c r="N75" s="52">
        <v>0</v>
      </c>
      <c r="O75" s="52">
        <f t="shared" si="7"/>
        <v>8161.9999999999991</v>
      </c>
      <c r="P75" s="52">
        <f t="shared" si="5"/>
        <v>2275.3500000000004</v>
      </c>
      <c r="Q75" s="52">
        <f t="shared" si="6"/>
        <v>5886.65</v>
      </c>
      <c r="R75" s="52">
        <f t="shared" si="4"/>
        <v>35993.700000000004</v>
      </c>
      <c r="S75" s="53">
        <v>0</v>
      </c>
      <c r="T75" s="57"/>
    </row>
    <row r="76" spans="1:20" s="55" customFormat="1" ht="19.2" customHeight="1" x14ac:dyDescent="0.25">
      <c r="A76" s="49">
        <v>56</v>
      </c>
      <c r="B76" s="56" t="s">
        <v>438</v>
      </c>
      <c r="C76" s="74" t="s">
        <v>607</v>
      </c>
      <c r="D76" s="50" t="s">
        <v>494</v>
      </c>
      <c r="E76" s="91" t="s">
        <v>278</v>
      </c>
      <c r="F76" s="50" t="s">
        <v>429</v>
      </c>
      <c r="G76" s="51">
        <v>38500</v>
      </c>
      <c r="H76" s="52">
        <v>230.95</v>
      </c>
      <c r="I76" s="52">
        <f t="shared" si="0"/>
        <v>1104.95</v>
      </c>
      <c r="J76" s="52">
        <f t="shared" si="1"/>
        <v>2733.4999999999995</v>
      </c>
      <c r="K76" s="52">
        <v>423.5</v>
      </c>
      <c r="L76" s="52">
        <f t="shared" si="2"/>
        <v>1170.4000000000001</v>
      </c>
      <c r="M76" s="52">
        <f t="shared" si="3"/>
        <v>2729.65</v>
      </c>
      <c r="N76" s="52">
        <v>0</v>
      </c>
      <c r="O76" s="52">
        <f>+M76+L76+K76+J76+I76</f>
        <v>8161.9999999999991</v>
      </c>
      <c r="P76" s="52">
        <f>+I76+L76+N76</f>
        <v>2275.3500000000004</v>
      </c>
      <c r="Q76" s="52">
        <f>+M76+J76+K76</f>
        <v>5886.65</v>
      </c>
      <c r="R76" s="52">
        <f t="shared" si="4"/>
        <v>35993.700000000004</v>
      </c>
      <c r="S76" s="53"/>
      <c r="T76" s="57"/>
    </row>
    <row r="77" spans="1:20" s="55" customFormat="1" ht="19.2" customHeight="1" x14ac:dyDescent="0.25">
      <c r="A77" s="49">
        <v>57</v>
      </c>
      <c r="B77" s="56" t="s">
        <v>59</v>
      </c>
      <c r="C77" s="74" t="s">
        <v>607</v>
      </c>
      <c r="D77" s="50" t="s">
        <v>494</v>
      </c>
      <c r="E77" s="90" t="s">
        <v>278</v>
      </c>
      <c r="F77" s="50" t="s">
        <v>429</v>
      </c>
      <c r="G77" s="51">
        <v>38500</v>
      </c>
      <c r="H77" s="52">
        <v>230.95</v>
      </c>
      <c r="I77" s="52">
        <f t="shared" si="0"/>
        <v>1104.95</v>
      </c>
      <c r="J77" s="52">
        <f t="shared" si="1"/>
        <v>2733.4999999999995</v>
      </c>
      <c r="K77" s="52">
        <v>423.5</v>
      </c>
      <c r="L77" s="52">
        <f t="shared" si="2"/>
        <v>1170.4000000000001</v>
      </c>
      <c r="M77" s="52">
        <f t="shared" si="3"/>
        <v>2729.65</v>
      </c>
      <c r="N77" s="52">
        <v>0</v>
      </c>
      <c r="O77" s="52">
        <f>+M77+L77+K77+J77+I77</f>
        <v>8161.9999999999991</v>
      </c>
      <c r="P77" s="52">
        <f>+I77+L77+N77</f>
        <v>2275.3500000000004</v>
      </c>
      <c r="Q77" s="52">
        <f>+M77+J77+K77</f>
        <v>5886.65</v>
      </c>
      <c r="R77" s="52">
        <f t="shared" si="4"/>
        <v>35993.700000000004</v>
      </c>
      <c r="S77" s="53"/>
      <c r="T77" s="57"/>
    </row>
    <row r="78" spans="1:20" s="55" customFormat="1" ht="19.2" customHeight="1" x14ac:dyDescent="0.25">
      <c r="A78" s="49">
        <v>58</v>
      </c>
      <c r="B78" s="56" t="s">
        <v>202</v>
      </c>
      <c r="C78" s="74" t="s">
        <v>607</v>
      </c>
      <c r="D78" s="50" t="s">
        <v>494</v>
      </c>
      <c r="E78" s="90" t="s">
        <v>503</v>
      </c>
      <c r="F78" s="50" t="s">
        <v>429</v>
      </c>
      <c r="G78" s="51">
        <v>38500</v>
      </c>
      <c r="H78" s="52">
        <v>52.43</v>
      </c>
      <c r="I78" s="52">
        <f t="shared" si="0"/>
        <v>1104.95</v>
      </c>
      <c r="J78" s="52">
        <f t="shared" si="1"/>
        <v>2733.4999999999995</v>
      </c>
      <c r="K78" s="52">
        <v>423.5</v>
      </c>
      <c r="L78" s="52">
        <f t="shared" si="2"/>
        <v>1170.4000000000001</v>
      </c>
      <c r="M78" s="52">
        <f t="shared" si="3"/>
        <v>2729.65</v>
      </c>
      <c r="N78" s="52">
        <v>1190.1199999999999</v>
      </c>
      <c r="O78" s="52">
        <f t="shared" si="7"/>
        <v>8161.9999999999991</v>
      </c>
      <c r="P78" s="52">
        <f t="shared" si="5"/>
        <v>3465.4700000000003</v>
      </c>
      <c r="Q78" s="52">
        <f t="shared" si="6"/>
        <v>5886.65</v>
      </c>
      <c r="R78" s="52">
        <f t="shared" si="4"/>
        <v>34982.1</v>
      </c>
      <c r="S78" s="53">
        <v>0</v>
      </c>
      <c r="T78" s="57"/>
    </row>
    <row r="79" spans="1:20" s="55" customFormat="1" ht="19.2" customHeight="1" x14ac:dyDescent="0.25">
      <c r="A79" s="49">
        <v>59</v>
      </c>
      <c r="B79" s="56" t="s">
        <v>329</v>
      </c>
      <c r="C79" s="74" t="s">
        <v>607</v>
      </c>
      <c r="D79" s="50" t="s">
        <v>498</v>
      </c>
      <c r="E79" s="90" t="s">
        <v>96</v>
      </c>
      <c r="F79" s="50" t="s">
        <v>429</v>
      </c>
      <c r="G79" s="51">
        <v>35000</v>
      </c>
      <c r="H79" s="52">
        <v>0</v>
      </c>
      <c r="I79" s="52">
        <f t="shared" si="0"/>
        <v>1004.5</v>
      </c>
      <c r="J79" s="52">
        <f t="shared" si="1"/>
        <v>2485</v>
      </c>
      <c r="K79" s="52">
        <v>385</v>
      </c>
      <c r="L79" s="52">
        <f t="shared" si="2"/>
        <v>1064</v>
      </c>
      <c r="M79" s="52">
        <f t="shared" si="3"/>
        <v>2481.5</v>
      </c>
      <c r="N79" s="52">
        <v>0</v>
      </c>
      <c r="O79" s="52">
        <f t="shared" si="7"/>
        <v>7420</v>
      </c>
      <c r="P79" s="52">
        <f t="shared" si="5"/>
        <v>2068.5</v>
      </c>
      <c r="Q79" s="52">
        <f t="shared" si="6"/>
        <v>5351.5</v>
      </c>
      <c r="R79" s="52">
        <f t="shared" si="4"/>
        <v>32931.5</v>
      </c>
      <c r="S79" s="53">
        <v>0</v>
      </c>
      <c r="T79" s="57"/>
    </row>
    <row r="80" spans="1:20" s="55" customFormat="1" ht="19.2" customHeight="1" x14ac:dyDescent="0.25">
      <c r="A80" s="49">
        <v>60</v>
      </c>
      <c r="B80" s="56" t="s">
        <v>457</v>
      </c>
      <c r="C80" s="74" t="s">
        <v>606</v>
      </c>
      <c r="D80" s="56" t="s">
        <v>494</v>
      </c>
      <c r="E80" s="91" t="s">
        <v>278</v>
      </c>
      <c r="F80" s="50" t="s">
        <v>429</v>
      </c>
      <c r="G80" s="51">
        <v>35000</v>
      </c>
      <c r="H80" s="52">
        <v>0</v>
      </c>
      <c r="I80" s="52">
        <f t="shared" si="0"/>
        <v>1004.5</v>
      </c>
      <c r="J80" s="52">
        <f t="shared" si="1"/>
        <v>2485</v>
      </c>
      <c r="K80" s="52">
        <v>385</v>
      </c>
      <c r="L80" s="52">
        <f t="shared" si="2"/>
        <v>1064</v>
      </c>
      <c r="M80" s="52">
        <f t="shared" si="3"/>
        <v>2481.5</v>
      </c>
      <c r="N80" s="52">
        <v>0</v>
      </c>
      <c r="O80" s="52">
        <f t="shared" si="7"/>
        <v>7420</v>
      </c>
      <c r="P80" s="52">
        <f t="shared" si="5"/>
        <v>2068.5</v>
      </c>
      <c r="Q80" s="52">
        <f t="shared" si="6"/>
        <v>5351.5</v>
      </c>
      <c r="R80" s="52">
        <f t="shared" si="4"/>
        <v>32931.5</v>
      </c>
      <c r="S80" s="53">
        <v>0</v>
      </c>
      <c r="T80" s="57"/>
    </row>
    <row r="81" spans="1:20" s="55" customFormat="1" ht="19.2" customHeight="1" x14ac:dyDescent="0.25">
      <c r="A81" s="49">
        <v>61</v>
      </c>
      <c r="B81" s="56" t="s">
        <v>335</v>
      </c>
      <c r="C81" s="74" t="s">
        <v>606</v>
      </c>
      <c r="D81" s="56" t="s">
        <v>494</v>
      </c>
      <c r="E81" s="91" t="s">
        <v>278</v>
      </c>
      <c r="F81" s="50" t="s">
        <v>429</v>
      </c>
      <c r="G81" s="51">
        <v>35000</v>
      </c>
      <c r="H81" s="52">
        <v>0</v>
      </c>
      <c r="I81" s="52">
        <f t="shared" si="0"/>
        <v>1004.5</v>
      </c>
      <c r="J81" s="52">
        <f t="shared" si="1"/>
        <v>2485</v>
      </c>
      <c r="K81" s="52">
        <v>385</v>
      </c>
      <c r="L81" s="52">
        <f t="shared" si="2"/>
        <v>1064</v>
      </c>
      <c r="M81" s="52">
        <f t="shared" si="3"/>
        <v>2481.5</v>
      </c>
      <c r="N81" s="52">
        <v>2380.2399999999998</v>
      </c>
      <c r="O81" s="52">
        <f t="shared" si="7"/>
        <v>7420</v>
      </c>
      <c r="P81" s="52">
        <f t="shared" si="5"/>
        <v>4448.74</v>
      </c>
      <c r="Q81" s="52">
        <f t="shared" si="6"/>
        <v>5351.5</v>
      </c>
      <c r="R81" s="52">
        <f t="shared" si="4"/>
        <v>30551.260000000002</v>
      </c>
      <c r="S81" s="53">
        <v>0</v>
      </c>
      <c r="T81" s="54"/>
    </row>
    <row r="82" spans="1:20" s="55" customFormat="1" ht="19.2" customHeight="1" x14ac:dyDescent="0.25">
      <c r="A82" s="49">
        <v>62</v>
      </c>
      <c r="B82" s="56" t="s">
        <v>66</v>
      </c>
      <c r="C82" s="74" t="s">
        <v>607</v>
      </c>
      <c r="D82" s="50" t="s">
        <v>494</v>
      </c>
      <c r="E82" s="90" t="s">
        <v>278</v>
      </c>
      <c r="F82" s="50" t="s">
        <v>429</v>
      </c>
      <c r="G82" s="51">
        <v>35000</v>
      </c>
      <c r="H82" s="52">
        <v>0</v>
      </c>
      <c r="I82" s="52">
        <f t="shared" si="0"/>
        <v>1004.5</v>
      </c>
      <c r="J82" s="52">
        <f t="shared" si="1"/>
        <v>2485</v>
      </c>
      <c r="K82" s="52">
        <v>385</v>
      </c>
      <c r="L82" s="52">
        <f t="shared" si="2"/>
        <v>1064</v>
      </c>
      <c r="M82" s="52">
        <f t="shared" si="3"/>
        <v>2481.5</v>
      </c>
      <c r="N82" s="52">
        <v>0</v>
      </c>
      <c r="O82" s="52">
        <f t="shared" si="7"/>
        <v>7420</v>
      </c>
      <c r="P82" s="52">
        <f t="shared" si="5"/>
        <v>2068.5</v>
      </c>
      <c r="Q82" s="52">
        <f t="shared" si="6"/>
        <v>5351.5</v>
      </c>
      <c r="R82" s="52">
        <f t="shared" si="4"/>
        <v>32931.5</v>
      </c>
      <c r="S82" s="53">
        <v>0</v>
      </c>
      <c r="T82" s="57"/>
    </row>
    <row r="83" spans="1:20" s="55" customFormat="1" ht="19.2" customHeight="1" x14ac:dyDescent="0.25">
      <c r="A83" s="49">
        <v>63</v>
      </c>
      <c r="B83" s="56" t="s">
        <v>437</v>
      </c>
      <c r="C83" s="74" t="s">
        <v>607</v>
      </c>
      <c r="D83" s="50" t="s">
        <v>494</v>
      </c>
      <c r="E83" s="90" t="s">
        <v>278</v>
      </c>
      <c r="F83" s="50" t="s">
        <v>429</v>
      </c>
      <c r="G83" s="51">
        <v>35000</v>
      </c>
      <c r="H83" s="52">
        <v>0</v>
      </c>
      <c r="I83" s="52">
        <f t="shared" si="0"/>
        <v>1004.5</v>
      </c>
      <c r="J83" s="52">
        <f t="shared" si="1"/>
        <v>2485</v>
      </c>
      <c r="K83" s="52">
        <v>385</v>
      </c>
      <c r="L83" s="52">
        <f t="shared" si="2"/>
        <v>1064</v>
      </c>
      <c r="M83" s="52">
        <f t="shared" si="3"/>
        <v>2481.5</v>
      </c>
      <c r="N83" s="52">
        <v>0</v>
      </c>
      <c r="O83" s="52">
        <f t="shared" si="7"/>
        <v>7420</v>
      </c>
      <c r="P83" s="52">
        <f t="shared" si="5"/>
        <v>2068.5</v>
      </c>
      <c r="Q83" s="52">
        <f t="shared" si="6"/>
        <v>5351.5</v>
      </c>
      <c r="R83" s="52">
        <f t="shared" si="4"/>
        <v>32931.5</v>
      </c>
      <c r="S83" s="53">
        <v>0</v>
      </c>
      <c r="T83" s="57"/>
    </row>
    <row r="84" spans="1:20" s="55" customFormat="1" ht="19.2" customHeight="1" x14ac:dyDescent="0.25">
      <c r="A84" s="49">
        <v>64</v>
      </c>
      <c r="B84" s="56" t="s">
        <v>332</v>
      </c>
      <c r="C84" s="74" t="s">
        <v>607</v>
      </c>
      <c r="D84" s="50" t="s">
        <v>494</v>
      </c>
      <c r="E84" s="90" t="s">
        <v>278</v>
      </c>
      <c r="F84" s="50" t="s">
        <v>429</v>
      </c>
      <c r="G84" s="51">
        <v>35000</v>
      </c>
      <c r="H84" s="52">
        <v>0</v>
      </c>
      <c r="I84" s="52">
        <f t="shared" si="0"/>
        <v>1004.5</v>
      </c>
      <c r="J84" s="52">
        <f t="shared" si="1"/>
        <v>2485</v>
      </c>
      <c r="K84" s="52">
        <v>385</v>
      </c>
      <c r="L84" s="52">
        <f t="shared" si="2"/>
        <v>1064</v>
      </c>
      <c r="M84" s="52">
        <f t="shared" si="3"/>
        <v>2481.5</v>
      </c>
      <c r="N84" s="52">
        <v>0</v>
      </c>
      <c r="O84" s="52">
        <f t="shared" si="7"/>
        <v>7420</v>
      </c>
      <c r="P84" s="52">
        <f t="shared" si="5"/>
        <v>2068.5</v>
      </c>
      <c r="Q84" s="52">
        <f t="shared" si="6"/>
        <v>5351.5</v>
      </c>
      <c r="R84" s="52">
        <f t="shared" si="4"/>
        <v>32931.5</v>
      </c>
      <c r="S84" s="53">
        <v>0</v>
      </c>
      <c r="T84" s="57"/>
    </row>
    <row r="85" spans="1:20" s="55" customFormat="1" ht="19.2" customHeight="1" x14ac:dyDescent="0.25">
      <c r="A85" s="49">
        <v>65</v>
      </c>
      <c r="B85" s="56" t="s">
        <v>60</v>
      </c>
      <c r="C85" s="74" t="s">
        <v>607</v>
      </c>
      <c r="D85" s="50" t="s">
        <v>494</v>
      </c>
      <c r="E85" s="90" t="s">
        <v>278</v>
      </c>
      <c r="F85" s="50" t="s">
        <v>429</v>
      </c>
      <c r="G85" s="51">
        <v>35000</v>
      </c>
      <c r="H85" s="52">
        <v>0</v>
      </c>
      <c r="I85" s="52">
        <f t="shared" ref="I85:I148" si="8">IF(G85&gt;312000,312000*2.87%,G85*2.87%)</f>
        <v>1004.5</v>
      </c>
      <c r="J85" s="52">
        <f t="shared" ref="J85:J148" si="9">IF(G85&gt;312000,312000*7.1%,G85*7.1%)</f>
        <v>2485</v>
      </c>
      <c r="K85" s="52">
        <v>385</v>
      </c>
      <c r="L85" s="52">
        <f t="shared" ref="L85:L148" si="10">IF(G85&gt;156000,156000*3.04/100,G85*3.04/100)</f>
        <v>1064</v>
      </c>
      <c r="M85" s="52">
        <f t="shared" ref="M85:M148" si="11">IF(G85&gt;156000,156000*7.09%,G85*7.09%)</f>
        <v>2481.5</v>
      </c>
      <c r="N85" s="52">
        <v>0</v>
      </c>
      <c r="O85" s="52">
        <f t="shared" si="7"/>
        <v>7420</v>
      </c>
      <c r="P85" s="52">
        <f t="shared" si="5"/>
        <v>2068.5</v>
      </c>
      <c r="Q85" s="52">
        <f t="shared" si="6"/>
        <v>5351.5</v>
      </c>
      <c r="R85" s="52">
        <f t="shared" ref="R85:R148" si="12">+G85-P85-H85</f>
        <v>32931.5</v>
      </c>
      <c r="S85" s="53">
        <v>0</v>
      </c>
      <c r="T85" s="57"/>
    </row>
    <row r="86" spans="1:20" s="55" customFormat="1" ht="19.2" customHeight="1" x14ac:dyDescent="0.25">
      <c r="A86" s="49">
        <v>66</v>
      </c>
      <c r="B86" s="56" t="s">
        <v>64</v>
      </c>
      <c r="C86" s="74" t="s">
        <v>607</v>
      </c>
      <c r="D86" s="50" t="s">
        <v>496</v>
      </c>
      <c r="E86" s="90" t="s">
        <v>279</v>
      </c>
      <c r="F86" s="50" t="s">
        <v>429</v>
      </c>
      <c r="G86" s="51">
        <v>30250</v>
      </c>
      <c r="H86" s="52">
        <v>0</v>
      </c>
      <c r="I86" s="52">
        <f t="shared" si="8"/>
        <v>868.17499999999995</v>
      </c>
      <c r="J86" s="52">
        <f t="shared" si="9"/>
        <v>2147.75</v>
      </c>
      <c r="K86" s="52">
        <v>332.75</v>
      </c>
      <c r="L86" s="52">
        <f t="shared" si="10"/>
        <v>919.6</v>
      </c>
      <c r="M86" s="52">
        <f t="shared" si="11"/>
        <v>2144.7250000000004</v>
      </c>
      <c r="N86" s="52">
        <v>2380.2399999999998</v>
      </c>
      <c r="O86" s="52">
        <f t="shared" si="7"/>
        <v>6413.0000000000009</v>
      </c>
      <c r="P86" s="52">
        <f t="shared" si="5"/>
        <v>4168.0149999999994</v>
      </c>
      <c r="Q86" s="52">
        <f t="shared" si="6"/>
        <v>4625.2250000000004</v>
      </c>
      <c r="R86" s="52">
        <f t="shared" si="12"/>
        <v>26081.985000000001</v>
      </c>
      <c r="S86" s="53">
        <v>0</v>
      </c>
      <c r="T86" s="57"/>
    </row>
    <row r="87" spans="1:20" s="55" customFormat="1" ht="19.2" customHeight="1" x14ac:dyDescent="0.25">
      <c r="A87" s="49">
        <v>67</v>
      </c>
      <c r="B87" s="56" t="s">
        <v>68</v>
      </c>
      <c r="C87" s="74" t="s">
        <v>607</v>
      </c>
      <c r="D87" s="50" t="s">
        <v>496</v>
      </c>
      <c r="E87" s="90" t="s">
        <v>279</v>
      </c>
      <c r="F87" s="50" t="s">
        <v>429</v>
      </c>
      <c r="G87" s="51">
        <v>30250</v>
      </c>
      <c r="H87" s="52">
        <v>0</v>
      </c>
      <c r="I87" s="52">
        <f t="shared" si="8"/>
        <v>868.17499999999995</v>
      </c>
      <c r="J87" s="52">
        <f t="shared" si="9"/>
        <v>2147.75</v>
      </c>
      <c r="K87" s="52">
        <v>332.75</v>
      </c>
      <c r="L87" s="52">
        <f t="shared" si="10"/>
        <v>919.6</v>
      </c>
      <c r="M87" s="52">
        <f t="shared" si="11"/>
        <v>2144.7250000000004</v>
      </c>
      <c r="N87" s="52">
        <v>1190.1199999999999</v>
      </c>
      <c r="O87" s="52">
        <f t="shared" si="7"/>
        <v>6413.0000000000009</v>
      </c>
      <c r="P87" s="52">
        <f t="shared" si="5"/>
        <v>2977.895</v>
      </c>
      <c r="Q87" s="52">
        <f t="shared" si="6"/>
        <v>4625.2250000000004</v>
      </c>
      <c r="R87" s="52">
        <f t="shared" si="12"/>
        <v>27272.105</v>
      </c>
      <c r="S87" s="53">
        <v>0</v>
      </c>
      <c r="T87" s="57"/>
    </row>
    <row r="88" spans="1:20" s="55" customFormat="1" ht="19.2" customHeight="1" x14ac:dyDescent="0.25">
      <c r="A88" s="49">
        <v>68</v>
      </c>
      <c r="B88" s="56" t="s">
        <v>67</v>
      </c>
      <c r="C88" s="74" t="s">
        <v>607</v>
      </c>
      <c r="D88" s="50" t="s">
        <v>496</v>
      </c>
      <c r="E88" s="90" t="s">
        <v>279</v>
      </c>
      <c r="F88" s="50" t="s">
        <v>429</v>
      </c>
      <c r="G88" s="51">
        <v>30250</v>
      </c>
      <c r="H88" s="52">
        <v>0</v>
      </c>
      <c r="I88" s="52">
        <f t="shared" si="8"/>
        <v>868.17499999999995</v>
      </c>
      <c r="J88" s="52">
        <f t="shared" si="9"/>
        <v>2147.75</v>
      </c>
      <c r="K88" s="52">
        <v>332.75</v>
      </c>
      <c r="L88" s="52">
        <f t="shared" si="10"/>
        <v>919.6</v>
      </c>
      <c r="M88" s="52">
        <f t="shared" si="11"/>
        <v>2144.7250000000004</v>
      </c>
      <c r="N88" s="52">
        <v>0</v>
      </c>
      <c r="O88" s="52">
        <f t="shared" ref="O88:O151" si="13">+M88+L88+K88+J88+I88</f>
        <v>6413.0000000000009</v>
      </c>
      <c r="P88" s="52">
        <f t="shared" ref="P88:P151" si="14">+I88+L88+N88</f>
        <v>1787.7750000000001</v>
      </c>
      <c r="Q88" s="52">
        <f t="shared" ref="Q88:Q151" si="15">+M88+J88+K88</f>
        <v>4625.2250000000004</v>
      </c>
      <c r="R88" s="52">
        <f t="shared" si="12"/>
        <v>28462.224999999999</v>
      </c>
      <c r="S88" s="53">
        <v>0</v>
      </c>
      <c r="T88" s="57"/>
    </row>
    <row r="89" spans="1:20" s="55" customFormat="1" ht="19.2" customHeight="1" x14ac:dyDescent="0.25">
      <c r="A89" s="49">
        <v>69</v>
      </c>
      <c r="B89" s="56" t="s">
        <v>62</v>
      </c>
      <c r="C89" s="74" t="s">
        <v>607</v>
      </c>
      <c r="D89" s="50" t="s">
        <v>496</v>
      </c>
      <c r="E89" s="90" t="s">
        <v>279</v>
      </c>
      <c r="F89" s="50" t="s">
        <v>429</v>
      </c>
      <c r="G89" s="51">
        <v>30250</v>
      </c>
      <c r="H89" s="52">
        <v>0</v>
      </c>
      <c r="I89" s="52">
        <f t="shared" si="8"/>
        <v>868.17499999999995</v>
      </c>
      <c r="J89" s="52">
        <f t="shared" si="9"/>
        <v>2147.75</v>
      </c>
      <c r="K89" s="52">
        <v>332.75</v>
      </c>
      <c r="L89" s="52">
        <f t="shared" si="10"/>
        <v>919.6</v>
      </c>
      <c r="M89" s="52">
        <f t="shared" si="11"/>
        <v>2144.7250000000004</v>
      </c>
      <c r="N89" s="52">
        <v>0</v>
      </c>
      <c r="O89" s="52">
        <f t="shared" si="13"/>
        <v>6413.0000000000009</v>
      </c>
      <c r="P89" s="52">
        <f t="shared" si="14"/>
        <v>1787.7750000000001</v>
      </c>
      <c r="Q89" s="52">
        <f t="shared" si="15"/>
        <v>4625.2250000000004</v>
      </c>
      <c r="R89" s="52">
        <f t="shared" si="12"/>
        <v>28462.224999999999</v>
      </c>
      <c r="S89" s="53">
        <v>0</v>
      </c>
      <c r="T89" s="57"/>
    </row>
    <row r="90" spans="1:20" s="55" customFormat="1" ht="19.2" customHeight="1" x14ac:dyDescent="0.25">
      <c r="A90" s="49">
        <v>70</v>
      </c>
      <c r="B90" s="56" t="s">
        <v>69</v>
      </c>
      <c r="C90" s="74" t="s">
        <v>606</v>
      </c>
      <c r="D90" s="50" t="s">
        <v>496</v>
      </c>
      <c r="E90" s="90" t="s">
        <v>279</v>
      </c>
      <c r="F90" s="50" t="s">
        <v>429</v>
      </c>
      <c r="G90" s="51">
        <v>30250</v>
      </c>
      <c r="H90" s="52">
        <v>0</v>
      </c>
      <c r="I90" s="52">
        <f t="shared" si="8"/>
        <v>868.17499999999995</v>
      </c>
      <c r="J90" s="52">
        <f t="shared" si="9"/>
        <v>2147.75</v>
      </c>
      <c r="K90" s="52">
        <v>332.75</v>
      </c>
      <c r="L90" s="52">
        <f t="shared" si="10"/>
        <v>919.6</v>
      </c>
      <c r="M90" s="52">
        <f t="shared" si="11"/>
        <v>2144.7250000000004</v>
      </c>
      <c r="N90" s="52">
        <v>0</v>
      </c>
      <c r="O90" s="52">
        <f t="shared" si="13"/>
        <v>6413.0000000000009</v>
      </c>
      <c r="P90" s="52">
        <f t="shared" si="14"/>
        <v>1787.7750000000001</v>
      </c>
      <c r="Q90" s="52">
        <f t="shared" si="15"/>
        <v>4625.2250000000004</v>
      </c>
      <c r="R90" s="52">
        <f t="shared" si="12"/>
        <v>28462.224999999999</v>
      </c>
      <c r="S90" s="53">
        <v>0</v>
      </c>
      <c r="T90" s="57"/>
    </row>
    <row r="91" spans="1:20" s="55" customFormat="1" ht="19.2" customHeight="1" x14ac:dyDescent="0.25">
      <c r="A91" s="49">
        <v>71</v>
      </c>
      <c r="B91" s="56" t="s">
        <v>334</v>
      </c>
      <c r="C91" s="74" t="s">
        <v>606</v>
      </c>
      <c r="D91" s="50" t="s">
        <v>496</v>
      </c>
      <c r="E91" s="90" t="s">
        <v>279</v>
      </c>
      <c r="F91" s="50" t="s">
        <v>429</v>
      </c>
      <c r="G91" s="51">
        <v>30000</v>
      </c>
      <c r="H91" s="52">
        <v>0</v>
      </c>
      <c r="I91" s="52">
        <f t="shared" si="8"/>
        <v>861</v>
      </c>
      <c r="J91" s="52">
        <f t="shared" si="9"/>
        <v>2130</v>
      </c>
      <c r="K91" s="52">
        <v>330</v>
      </c>
      <c r="L91" s="52">
        <f t="shared" si="10"/>
        <v>912</v>
      </c>
      <c r="M91" s="52">
        <f t="shared" si="11"/>
        <v>2127</v>
      </c>
      <c r="N91" s="52">
        <v>0</v>
      </c>
      <c r="O91" s="52">
        <f t="shared" si="13"/>
        <v>6360</v>
      </c>
      <c r="P91" s="52">
        <f t="shared" si="14"/>
        <v>1773</v>
      </c>
      <c r="Q91" s="52">
        <f t="shared" si="15"/>
        <v>4587</v>
      </c>
      <c r="R91" s="52">
        <f t="shared" si="12"/>
        <v>28227</v>
      </c>
      <c r="S91" s="53">
        <v>0</v>
      </c>
      <c r="T91" s="57"/>
    </row>
    <row r="92" spans="1:20" s="55" customFormat="1" ht="19.2" customHeight="1" x14ac:dyDescent="0.25">
      <c r="A92" s="49">
        <v>72</v>
      </c>
      <c r="B92" s="56" t="s">
        <v>337</v>
      </c>
      <c r="C92" s="74" t="s">
        <v>607</v>
      </c>
      <c r="D92" s="50" t="s">
        <v>496</v>
      </c>
      <c r="E92" s="90" t="s">
        <v>338</v>
      </c>
      <c r="F92" s="50" t="s">
        <v>429</v>
      </c>
      <c r="G92" s="51">
        <v>25000</v>
      </c>
      <c r="H92" s="52">
        <v>0</v>
      </c>
      <c r="I92" s="52">
        <f t="shared" si="8"/>
        <v>717.5</v>
      </c>
      <c r="J92" s="52">
        <f t="shared" si="9"/>
        <v>1774.9999999999998</v>
      </c>
      <c r="K92" s="52">
        <v>275</v>
      </c>
      <c r="L92" s="52">
        <f t="shared" si="10"/>
        <v>760</v>
      </c>
      <c r="M92" s="52">
        <f t="shared" si="11"/>
        <v>1772.5000000000002</v>
      </c>
      <c r="N92" s="52">
        <v>0</v>
      </c>
      <c r="O92" s="52">
        <f t="shared" si="13"/>
        <v>5300</v>
      </c>
      <c r="P92" s="52">
        <f t="shared" si="14"/>
        <v>1477.5</v>
      </c>
      <c r="Q92" s="52">
        <f t="shared" si="15"/>
        <v>3822.5</v>
      </c>
      <c r="R92" s="52">
        <f t="shared" si="12"/>
        <v>23522.5</v>
      </c>
      <c r="S92" s="53">
        <v>0</v>
      </c>
      <c r="T92" s="57"/>
    </row>
    <row r="93" spans="1:20" s="55" customFormat="1" ht="19.2" customHeight="1" x14ac:dyDescent="0.25">
      <c r="A93" s="49">
        <v>73</v>
      </c>
      <c r="B93" s="56" t="s">
        <v>416</v>
      </c>
      <c r="C93" s="74" t="s">
        <v>606</v>
      </c>
      <c r="D93" s="50" t="s">
        <v>496</v>
      </c>
      <c r="E93" s="90" t="s">
        <v>279</v>
      </c>
      <c r="F93" s="50" t="s">
        <v>429</v>
      </c>
      <c r="G93" s="51">
        <v>25000</v>
      </c>
      <c r="H93" s="52">
        <v>0</v>
      </c>
      <c r="I93" s="52">
        <f t="shared" si="8"/>
        <v>717.5</v>
      </c>
      <c r="J93" s="52">
        <f t="shared" si="9"/>
        <v>1774.9999999999998</v>
      </c>
      <c r="K93" s="52">
        <v>275</v>
      </c>
      <c r="L93" s="52">
        <f t="shared" si="10"/>
        <v>760</v>
      </c>
      <c r="M93" s="52">
        <f t="shared" si="11"/>
        <v>1772.5000000000002</v>
      </c>
      <c r="N93" s="52">
        <v>0</v>
      </c>
      <c r="O93" s="52">
        <f t="shared" si="13"/>
        <v>5300</v>
      </c>
      <c r="P93" s="52">
        <f t="shared" si="14"/>
        <v>1477.5</v>
      </c>
      <c r="Q93" s="52">
        <f t="shared" si="15"/>
        <v>3822.5</v>
      </c>
      <c r="R93" s="52">
        <f t="shared" si="12"/>
        <v>23522.5</v>
      </c>
      <c r="S93" s="53">
        <v>0</v>
      </c>
      <c r="T93" s="57"/>
    </row>
    <row r="94" spans="1:20" s="55" customFormat="1" ht="19.2" customHeight="1" x14ac:dyDescent="0.25">
      <c r="A94" s="49">
        <v>74</v>
      </c>
      <c r="B94" s="56" t="s">
        <v>455</v>
      </c>
      <c r="C94" s="74" t="s">
        <v>607</v>
      </c>
      <c r="D94" s="50" t="s">
        <v>496</v>
      </c>
      <c r="E94" s="90" t="s">
        <v>279</v>
      </c>
      <c r="F94" s="50" t="s">
        <v>429</v>
      </c>
      <c r="G94" s="51">
        <v>25000</v>
      </c>
      <c r="H94" s="52">
        <v>0</v>
      </c>
      <c r="I94" s="52">
        <f t="shared" si="8"/>
        <v>717.5</v>
      </c>
      <c r="J94" s="52">
        <f t="shared" si="9"/>
        <v>1774.9999999999998</v>
      </c>
      <c r="K94" s="52">
        <v>275</v>
      </c>
      <c r="L94" s="52">
        <f t="shared" si="10"/>
        <v>760</v>
      </c>
      <c r="M94" s="52">
        <f t="shared" si="11"/>
        <v>1772.5000000000002</v>
      </c>
      <c r="N94" s="52">
        <v>0</v>
      </c>
      <c r="O94" s="52">
        <f t="shared" si="13"/>
        <v>5300</v>
      </c>
      <c r="P94" s="52">
        <f t="shared" si="14"/>
        <v>1477.5</v>
      </c>
      <c r="Q94" s="52">
        <f t="shared" si="15"/>
        <v>3822.5</v>
      </c>
      <c r="R94" s="52">
        <f t="shared" si="12"/>
        <v>23522.5</v>
      </c>
      <c r="S94" s="53">
        <v>0</v>
      </c>
      <c r="T94" s="57"/>
    </row>
    <row r="95" spans="1:20" s="55" customFormat="1" ht="19.2" customHeight="1" x14ac:dyDescent="0.25">
      <c r="A95" s="49">
        <v>75</v>
      </c>
      <c r="B95" s="56" t="s">
        <v>418</v>
      </c>
      <c r="C95" s="74" t="s">
        <v>606</v>
      </c>
      <c r="D95" s="56" t="s">
        <v>496</v>
      </c>
      <c r="E95" s="91" t="s">
        <v>279</v>
      </c>
      <c r="F95" s="50" t="s">
        <v>429</v>
      </c>
      <c r="G95" s="51">
        <v>25000</v>
      </c>
      <c r="H95" s="52">
        <v>0</v>
      </c>
      <c r="I95" s="52">
        <f t="shared" si="8"/>
        <v>717.5</v>
      </c>
      <c r="J95" s="52">
        <f t="shared" si="9"/>
        <v>1774.9999999999998</v>
      </c>
      <c r="K95" s="52">
        <v>275</v>
      </c>
      <c r="L95" s="52">
        <f t="shared" si="10"/>
        <v>760</v>
      </c>
      <c r="M95" s="52">
        <f t="shared" si="11"/>
        <v>1772.5000000000002</v>
      </c>
      <c r="N95" s="52">
        <v>0</v>
      </c>
      <c r="O95" s="52">
        <f t="shared" si="13"/>
        <v>5300</v>
      </c>
      <c r="P95" s="52">
        <f t="shared" si="14"/>
        <v>1477.5</v>
      </c>
      <c r="Q95" s="52">
        <f t="shared" si="15"/>
        <v>3822.5</v>
      </c>
      <c r="R95" s="52">
        <f t="shared" si="12"/>
        <v>23522.5</v>
      </c>
      <c r="S95" s="53"/>
      <c r="T95" s="57"/>
    </row>
    <row r="96" spans="1:20" s="55" customFormat="1" ht="19.2" customHeight="1" x14ac:dyDescent="0.25">
      <c r="A96" s="49">
        <v>76</v>
      </c>
      <c r="B96" s="56" t="s">
        <v>414</v>
      </c>
      <c r="C96" s="74" t="s">
        <v>607</v>
      </c>
      <c r="D96" s="50" t="s">
        <v>496</v>
      </c>
      <c r="E96" s="90" t="s">
        <v>279</v>
      </c>
      <c r="F96" s="50" t="s">
        <v>429</v>
      </c>
      <c r="G96" s="51">
        <v>25000</v>
      </c>
      <c r="H96" s="52">
        <v>0</v>
      </c>
      <c r="I96" s="52">
        <f t="shared" si="8"/>
        <v>717.5</v>
      </c>
      <c r="J96" s="52">
        <f t="shared" si="9"/>
        <v>1774.9999999999998</v>
      </c>
      <c r="K96" s="52">
        <v>275</v>
      </c>
      <c r="L96" s="52">
        <f t="shared" si="10"/>
        <v>760</v>
      </c>
      <c r="M96" s="52">
        <f t="shared" si="11"/>
        <v>1772.5000000000002</v>
      </c>
      <c r="N96" s="52">
        <v>0</v>
      </c>
      <c r="O96" s="52">
        <f t="shared" si="13"/>
        <v>5300</v>
      </c>
      <c r="P96" s="52">
        <f t="shared" si="14"/>
        <v>1477.5</v>
      </c>
      <c r="Q96" s="52">
        <f t="shared" si="15"/>
        <v>3822.5</v>
      </c>
      <c r="R96" s="52">
        <f t="shared" si="12"/>
        <v>23522.5</v>
      </c>
      <c r="S96" s="53">
        <v>0</v>
      </c>
      <c r="T96" s="57"/>
    </row>
    <row r="97" spans="1:20" s="55" customFormat="1" ht="19.2" customHeight="1" x14ac:dyDescent="0.25">
      <c r="A97" s="49">
        <v>77</v>
      </c>
      <c r="B97" s="56" t="s">
        <v>456</v>
      </c>
      <c r="C97" s="74" t="s">
        <v>607</v>
      </c>
      <c r="D97" s="50" t="s">
        <v>494</v>
      </c>
      <c r="E97" s="90" t="s">
        <v>446</v>
      </c>
      <c r="F97" s="50" t="s">
        <v>429</v>
      </c>
      <c r="G97" s="51">
        <v>25000</v>
      </c>
      <c r="H97" s="52">
        <v>0</v>
      </c>
      <c r="I97" s="52">
        <f t="shared" si="8"/>
        <v>717.5</v>
      </c>
      <c r="J97" s="52">
        <f t="shared" si="9"/>
        <v>1774.9999999999998</v>
      </c>
      <c r="K97" s="52">
        <v>275</v>
      </c>
      <c r="L97" s="52">
        <f t="shared" si="10"/>
        <v>760</v>
      </c>
      <c r="M97" s="52">
        <f t="shared" si="11"/>
        <v>1772.5000000000002</v>
      </c>
      <c r="N97" s="52">
        <v>0</v>
      </c>
      <c r="O97" s="52">
        <f t="shared" si="13"/>
        <v>5300</v>
      </c>
      <c r="P97" s="52">
        <f t="shared" si="14"/>
        <v>1477.5</v>
      </c>
      <c r="Q97" s="52">
        <f t="shared" si="15"/>
        <v>3822.5</v>
      </c>
      <c r="R97" s="52">
        <f t="shared" si="12"/>
        <v>23522.5</v>
      </c>
      <c r="S97" s="53">
        <v>0</v>
      </c>
      <c r="T97" s="57"/>
    </row>
    <row r="98" spans="1:20" s="55" customFormat="1" ht="19.2" customHeight="1" x14ac:dyDescent="0.25">
      <c r="A98" s="49">
        <v>78</v>
      </c>
      <c r="B98" s="56" t="s">
        <v>419</v>
      </c>
      <c r="C98" s="74" t="s">
        <v>607</v>
      </c>
      <c r="D98" s="56" t="s">
        <v>496</v>
      </c>
      <c r="E98" s="91" t="s">
        <v>279</v>
      </c>
      <c r="F98" s="50" t="s">
        <v>429</v>
      </c>
      <c r="G98" s="51">
        <v>25000</v>
      </c>
      <c r="H98" s="52">
        <v>0</v>
      </c>
      <c r="I98" s="52">
        <f t="shared" si="8"/>
        <v>717.5</v>
      </c>
      <c r="J98" s="52">
        <f t="shared" si="9"/>
        <v>1774.9999999999998</v>
      </c>
      <c r="K98" s="52">
        <v>275</v>
      </c>
      <c r="L98" s="52">
        <f t="shared" si="10"/>
        <v>760</v>
      </c>
      <c r="M98" s="52">
        <f t="shared" si="11"/>
        <v>1772.5000000000002</v>
      </c>
      <c r="N98" s="52">
        <v>0</v>
      </c>
      <c r="O98" s="52">
        <f t="shared" si="13"/>
        <v>5300</v>
      </c>
      <c r="P98" s="52">
        <f t="shared" si="14"/>
        <v>1477.5</v>
      </c>
      <c r="Q98" s="52">
        <f t="shared" si="15"/>
        <v>3822.5</v>
      </c>
      <c r="R98" s="52">
        <f t="shared" si="12"/>
        <v>23522.5</v>
      </c>
      <c r="S98" s="53">
        <v>0</v>
      </c>
      <c r="T98" s="57"/>
    </row>
    <row r="99" spans="1:20" s="55" customFormat="1" ht="19.2" customHeight="1" x14ac:dyDescent="0.25">
      <c r="A99" s="49">
        <v>79</v>
      </c>
      <c r="B99" s="56" t="s">
        <v>453</v>
      </c>
      <c r="C99" s="74" t="s">
        <v>607</v>
      </c>
      <c r="D99" s="50" t="s">
        <v>496</v>
      </c>
      <c r="E99" s="90" t="s">
        <v>279</v>
      </c>
      <c r="F99" s="50" t="s">
        <v>429</v>
      </c>
      <c r="G99" s="51">
        <v>25000</v>
      </c>
      <c r="H99" s="52">
        <v>0</v>
      </c>
      <c r="I99" s="52">
        <f t="shared" si="8"/>
        <v>717.5</v>
      </c>
      <c r="J99" s="52">
        <f t="shared" si="9"/>
        <v>1774.9999999999998</v>
      </c>
      <c r="K99" s="52">
        <v>275</v>
      </c>
      <c r="L99" s="52">
        <f t="shared" si="10"/>
        <v>760</v>
      </c>
      <c r="M99" s="52">
        <f t="shared" si="11"/>
        <v>1772.5000000000002</v>
      </c>
      <c r="N99" s="52">
        <v>0</v>
      </c>
      <c r="O99" s="52">
        <f t="shared" si="13"/>
        <v>5300</v>
      </c>
      <c r="P99" s="52">
        <f t="shared" si="14"/>
        <v>1477.5</v>
      </c>
      <c r="Q99" s="52">
        <f t="shared" si="15"/>
        <v>3822.5</v>
      </c>
      <c r="R99" s="52">
        <f t="shared" si="12"/>
        <v>23522.5</v>
      </c>
      <c r="S99" s="53">
        <v>0</v>
      </c>
      <c r="T99" s="57"/>
    </row>
    <row r="100" spans="1:20" s="55" customFormat="1" ht="19.2" customHeight="1" x14ac:dyDescent="0.25">
      <c r="A100" s="49">
        <v>80</v>
      </c>
      <c r="B100" s="56" t="s">
        <v>417</v>
      </c>
      <c r="C100" s="74" t="s">
        <v>606</v>
      </c>
      <c r="D100" s="50" t="s">
        <v>496</v>
      </c>
      <c r="E100" s="90" t="s">
        <v>279</v>
      </c>
      <c r="F100" s="50" t="s">
        <v>429</v>
      </c>
      <c r="G100" s="51">
        <v>25000</v>
      </c>
      <c r="H100" s="52">
        <v>0</v>
      </c>
      <c r="I100" s="52">
        <f t="shared" si="8"/>
        <v>717.5</v>
      </c>
      <c r="J100" s="52">
        <f t="shared" si="9"/>
        <v>1774.9999999999998</v>
      </c>
      <c r="K100" s="52">
        <v>275</v>
      </c>
      <c r="L100" s="52">
        <f t="shared" si="10"/>
        <v>760</v>
      </c>
      <c r="M100" s="52">
        <f t="shared" si="11"/>
        <v>1772.5000000000002</v>
      </c>
      <c r="N100" s="52">
        <v>0</v>
      </c>
      <c r="O100" s="52">
        <f t="shared" si="13"/>
        <v>5300</v>
      </c>
      <c r="P100" s="52">
        <f t="shared" si="14"/>
        <v>1477.5</v>
      </c>
      <c r="Q100" s="52">
        <f t="shared" si="15"/>
        <v>3822.5</v>
      </c>
      <c r="R100" s="52">
        <f t="shared" si="12"/>
        <v>23522.5</v>
      </c>
      <c r="S100" s="53">
        <v>0</v>
      </c>
      <c r="T100" s="57"/>
    </row>
    <row r="101" spans="1:20" s="55" customFormat="1" ht="19.2" customHeight="1" x14ac:dyDescent="0.25">
      <c r="A101" s="49">
        <v>81</v>
      </c>
      <c r="B101" s="56" t="s">
        <v>336</v>
      </c>
      <c r="C101" s="74" t="s">
        <v>606</v>
      </c>
      <c r="D101" s="50" t="s">
        <v>496</v>
      </c>
      <c r="E101" s="90" t="s">
        <v>333</v>
      </c>
      <c r="F101" s="50" t="s">
        <v>429</v>
      </c>
      <c r="G101" s="51">
        <v>25000</v>
      </c>
      <c r="H101" s="52">
        <v>0</v>
      </c>
      <c r="I101" s="52">
        <f t="shared" si="8"/>
        <v>717.5</v>
      </c>
      <c r="J101" s="52">
        <f t="shared" si="9"/>
        <v>1774.9999999999998</v>
      </c>
      <c r="K101" s="52">
        <v>275</v>
      </c>
      <c r="L101" s="52">
        <f t="shared" si="10"/>
        <v>760</v>
      </c>
      <c r="M101" s="52">
        <f t="shared" si="11"/>
        <v>1772.5000000000002</v>
      </c>
      <c r="N101" s="52">
        <v>0</v>
      </c>
      <c r="O101" s="52">
        <f t="shared" si="13"/>
        <v>5300</v>
      </c>
      <c r="P101" s="52">
        <f t="shared" si="14"/>
        <v>1477.5</v>
      </c>
      <c r="Q101" s="52">
        <f t="shared" si="15"/>
        <v>3822.5</v>
      </c>
      <c r="R101" s="52">
        <f t="shared" si="12"/>
        <v>23522.5</v>
      </c>
      <c r="S101" s="53">
        <v>0</v>
      </c>
      <c r="T101" s="57"/>
    </row>
    <row r="102" spans="1:20" s="55" customFormat="1" ht="19.2" customHeight="1" x14ac:dyDescent="0.25">
      <c r="A102" s="49">
        <v>82</v>
      </c>
      <c r="B102" s="56" t="s">
        <v>415</v>
      </c>
      <c r="C102" s="74" t="s">
        <v>607</v>
      </c>
      <c r="D102" s="50" t="s">
        <v>496</v>
      </c>
      <c r="E102" s="90" t="s">
        <v>279</v>
      </c>
      <c r="F102" s="50" t="s">
        <v>429</v>
      </c>
      <c r="G102" s="51">
        <v>25000</v>
      </c>
      <c r="H102" s="52">
        <v>0</v>
      </c>
      <c r="I102" s="52">
        <f t="shared" si="8"/>
        <v>717.5</v>
      </c>
      <c r="J102" s="52">
        <f t="shared" si="9"/>
        <v>1774.9999999999998</v>
      </c>
      <c r="K102" s="52">
        <v>275</v>
      </c>
      <c r="L102" s="52">
        <f t="shared" si="10"/>
        <v>760</v>
      </c>
      <c r="M102" s="52">
        <f t="shared" si="11"/>
        <v>1772.5000000000002</v>
      </c>
      <c r="N102" s="52">
        <v>0</v>
      </c>
      <c r="O102" s="52">
        <f t="shared" si="13"/>
        <v>5300</v>
      </c>
      <c r="P102" s="52">
        <f t="shared" si="14"/>
        <v>1477.5</v>
      </c>
      <c r="Q102" s="52">
        <f t="shared" si="15"/>
        <v>3822.5</v>
      </c>
      <c r="R102" s="52">
        <f t="shared" si="12"/>
        <v>23522.5</v>
      </c>
      <c r="S102" s="53">
        <v>0</v>
      </c>
      <c r="T102" s="57"/>
    </row>
    <row r="103" spans="1:20" s="55" customFormat="1" ht="19.2" customHeight="1" x14ac:dyDescent="0.25">
      <c r="A103" s="49">
        <v>83</v>
      </c>
      <c r="B103" s="56" t="s">
        <v>454</v>
      </c>
      <c r="C103" s="74" t="s">
        <v>607</v>
      </c>
      <c r="D103" s="50" t="s">
        <v>496</v>
      </c>
      <c r="E103" s="90" t="s">
        <v>279</v>
      </c>
      <c r="F103" s="50" t="s">
        <v>429</v>
      </c>
      <c r="G103" s="51">
        <v>25000</v>
      </c>
      <c r="H103" s="52">
        <v>0</v>
      </c>
      <c r="I103" s="52">
        <f t="shared" si="8"/>
        <v>717.5</v>
      </c>
      <c r="J103" s="52">
        <f t="shared" si="9"/>
        <v>1774.9999999999998</v>
      </c>
      <c r="K103" s="52">
        <v>275</v>
      </c>
      <c r="L103" s="52">
        <f t="shared" si="10"/>
        <v>760</v>
      </c>
      <c r="M103" s="52">
        <f t="shared" si="11"/>
        <v>1772.5000000000002</v>
      </c>
      <c r="N103" s="52">
        <v>0</v>
      </c>
      <c r="O103" s="52">
        <f t="shared" si="13"/>
        <v>5300</v>
      </c>
      <c r="P103" s="52">
        <f t="shared" si="14"/>
        <v>1477.5</v>
      </c>
      <c r="Q103" s="52">
        <f t="shared" si="15"/>
        <v>3822.5</v>
      </c>
      <c r="R103" s="52">
        <f t="shared" si="12"/>
        <v>23522.5</v>
      </c>
      <c r="S103" s="53">
        <v>0</v>
      </c>
      <c r="T103" s="57"/>
    </row>
    <row r="104" spans="1:20" s="55" customFormat="1" ht="19.2" customHeight="1" x14ac:dyDescent="0.25">
      <c r="A104" s="49">
        <v>84</v>
      </c>
      <c r="B104" s="56" t="s">
        <v>413</v>
      </c>
      <c r="C104" s="74" t="s">
        <v>607</v>
      </c>
      <c r="D104" s="50" t="s">
        <v>496</v>
      </c>
      <c r="E104" s="90" t="s">
        <v>279</v>
      </c>
      <c r="F104" s="50" t="s">
        <v>429</v>
      </c>
      <c r="G104" s="51">
        <v>25000</v>
      </c>
      <c r="H104" s="52">
        <v>0</v>
      </c>
      <c r="I104" s="52">
        <f t="shared" si="8"/>
        <v>717.5</v>
      </c>
      <c r="J104" s="52">
        <f t="shared" si="9"/>
        <v>1774.9999999999998</v>
      </c>
      <c r="K104" s="52">
        <v>275</v>
      </c>
      <c r="L104" s="52">
        <f t="shared" si="10"/>
        <v>760</v>
      </c>
      <c r="M104" s="52">
        <f t="shared" si="11"/>
        <v>1772.5000000000002</v>
      </c>
      <c r="N104" s="52">
        <v>0</v>
      </c>
      <c r="O104" s="52">
        <f t="shared" si="13"/>
        <v>5300</v>
      </c>
      <c r="P104" s="52">
        <f t="shared" si="14"/>
        <v>1477.5</v>
      </c>
      <c r="Q104" s="52">
        <f t="shared" si="15"/>
        <v>3822.5</v>
      </c>
      <c r="R104" s="52">
        <f t="shared" si="12"/>
        <v>23522.5</v>
      </c>
      <c r="S104" s="53">
        <v>0</v>
      </c>
      <c r="T104" s="57"/>
    </row>
    <row r="105" spans="1:20" s="55" customFormat="1" ht="19.2" customHeight="1" x14ac:dyDescent="0.25">
      <c r="A105" s="49">
        <v>85</v>
      </c>
      <c r="B105" s="56" t="s">
        <v>596</v>
      </c>
      <c r="C105" s="74" t="s">
        <v>607</v>
      </c>
      <c r="D105" s="50" t="s">
        <v>494</v>
      </c>
      <c r="E105" s="90" t="s">
        <v>278</v>
      </c>
      <c r="F105" s="50" t="s">
        <v>429</v>
      </c>
      <c r="G105" s="51">
        <v>17500</v>
      </c>
      <c r="H105" s="52">
        <v>0</v>
      </c>
      <c r="I105" s="52">
        <f t="shared" si="8"/>
        <v>502.25</v>
      </c>
      <c r="J105" s="52">
        <f t="shared" si="9"/>
        <v>1242.5</v>
      </c>
      <c r="K105" s="52">
        <v>192.5</v>
      </c>
      <c r="L105" s="52">
        <f t="shared" si="10"/>
        <v>532</v>
      </c>
      <c r="M105" s="52">
        <f t="shared" si="11"/>
        <v>1240.75</v>
      </c>
      <c r="N105" s="52">
        <v>0</v>
      </c>
      <c r="O105" s="52">
        <f t="shared" si="13"/>
        <v>3710</v>
      </c>
      <c r="P105" s="52">
        <f t="shared" si="14"/>
        <v>1034.25</v>
      </c>
      <c r="Q105" s="52">
        <f t="shared" si="15"/>
        <v>2675.75</v>
      </c>
      <c r="R105" s="52">
        <f t="shared" si="12"/>
        <v>16465.75</v>
      </c>
      <c r="S105" s="53">
        <v>0</v>
      </c>
      <c r="T105" s="57"/>
    </row>
    <row r="106" spans="1:20" s="55" customFormat="1" ht="19.2" customHeight="1" x14ac:dyDescent="0.25">
      <c r="A106" s="49">
        <v>86</v>
      </c>
      <c r="B106" s="56" t="s">
        <v>302</v>
      </c>
      <c r="C106" s="74" t="s">
        <v>606</v>
      </c>
      <c r="D106" s="50" t="s">
        <v>78</v>
      </c>
      <c r="E106" s="90" t="s">
        <v>79</v>
      </c>
      <c r="F106" s="50" t="s">
        <v>429</v>
      </c>
      <c r="G106" s="51">
        <v>250000</v>
      </c>
      <c r="H106" s="52">
        <v>48103.59</v>
      </c>
      <c r="I106" s="52">
        <f t="shared" si="8"/>
        <v>7175</v>
      </c>
      <c r="J106" s="52">
        <f t="shared" si="9"/>
        <v>17750</v>
      </c>
      <c r="K106" s="52">
        <v>686.4</v>
      </c>
      <c r="L106" s="52">
        <f t="shared" si="10"/>
        <v>4742.3999999999996</v>
      </c>
      <c r="M106" s="52">
        <f t="shared" si="11"/>
        <v>11060.400000000001</v>
      </c>
      <c r="N106" s="52">
        <v>0</v>
      </c>
      <c r="O106" s="52">
        <f t="shared" si="13"/>
        <v>41414.199999999997</v>
      </c>
      <c r="P106" s="52">
        <f t="shared" si="14"/>
        <v>11917.4</v>
      </c>
      <c r="Q106" s="52">
        <f t="shared" si="15"/>
        <v>29496.800000000003</v>
      </c>
      <c r="R106" s="52">
        <f t="shared" si="12"/>
        <v>189979.01</v>
      </c>
      <c r="S106" s="53">
        <v>0</v>
      </c>
      <c r="T106" s="57"/>
    </row>
    <row r="107" spans="1:20" s="55" customFormat="1" ht="19.2" customHeight="1" x14ac:dyDescent="0.25">
      <c r="A107" s="49">
        <v>87</v>
      </c>
      <c r="B107" s="56" t="s">
        <v>86</v>
      </c>
      <c r="C107" s="74" t="s">
        <v>607</v>
      </c>
      <c r="D107" s="50" t="s">
        <v>78</v>
      </c>
      <c r="E107" s="90" t="s">
        <v>504</v>
      </c>
      <c r="F107" s="50" t="s">
        <v>429</v>
      </c>
      <c r="G107" s="51">
        <v>82852</v>
      </c>
      <c r="H107" s="52">
        <v>7476.74</v>
      </c>
      <c r="I107" s="52">
        <f t="shared" si="8"/>
        <v>2377.8523999999998</v>
      </c>
      <c r="J107" s="52">
        <f t="shared" si="9"/>
        <v>5882.4919999999993</v>
      </c>
      <c r="K107" s="52">
        <v>686.4</v>
      </c>
      <c r="L107" s="52">
        <f t="shared" si="10"/>
        <v>2518.7008000000001</v>
      </c>
      <c r="M107" s="52">
        <f t="shared" si="11"/>
        <v>5874.2068000000008</v>
      </c>
      <c r="N107" s="52">
        <v>2380.2399999999998</v>
      </c>
      <c r="O107" s="52">
        <f t="shared" si="13"/>
        <v>17339.651999999998</v>
      </c>
      <c r="P107" s="52">
        <f t="shared" si="14"/>
        <v>7276.7932000000001</v>
      </c>
      <c r="Q107" s="52">
        <f t="shared" si="15"/>
        <v>12443.0988</v>
      </c>
      <c r="R107" s="52">
        <f t="shared" si="12"/>
        <v>68098.466799999995</v>
      </c>
      <c r="S107" s="53">
        <v>0</v>
      </c>
      <c r="T107" s="57"/>
    </row>
    <row r="108" spans="1:20" s="55" customFormat="1" ht="19.2" customHeight="1" x14ac:dyDescent="0.25">
      <c r="A108" s="49">
        <v>88</v>
      </c>
      <c r="B108" s="56" t="s">
        <v>340</v>
      </c>
      <c r="C108" s="74" t="s">
        <v>606</v>
      </c>
      <c r="D108" s="50" t="s">
        <v>78</v>
      </c>
      <c r="E108" s="90" t="s">
        <v>597</v>
      </c>
      <c r="F108" s="50" t="s">
        <v>429</v>
      </c>
      <c r="G108" s="51">
        <v>80000</v>
      </c>
      <c r="H108" s="52">
        <v>7400.94</v>
      </c>
      <c r="I108" s="52">
        <f t="shared" si="8"/>
        <v>2296</v>
      </c>
      <c r="J108" s="52">
        <f t="shared" si="9"/>
        <v>5679.9999999999991</v>
      </c>
      <c r="K108" s="52">
        <v>686.4</v>
      </c>
      <c r="L108" s="52">
        <f t="shared" si="10"/>
        <v>2432</v>
      </c>
      <c r="M108" s="52">
        <f t="shared" si="11"/>
        <v>5672</v>
      </c>
      <c r="N108" s="52">
        <v>0</v>
      </c>
      <c r="O108" s="52">
        <f t="shared" si="13"/>
        <v>16766.399999999998</v>
      </c>
      <c r="P108" s="52">
        <f t="shared" si="14"/>
        <v>4728</v>
      </c>
      <c r="Q108" s="52">
        <f t="shared" si="15"/>
        <v>12038.4</v>
      </c>
      <c r="R108" s="52">
        <f t="shared" si="12"/>
        <v>67871.06</v>
      </c>
      <c r="S108" s="53">
        <v>0</v>
      </c>
      <c r="T108" s="57"/>
    </row>
    <row r="109" spans="1:20" s="55" customFormat="1" ht="19.2" customHeight="1" x14ac:dyDescent="0.25">
      <c r="A109" s="49">
        <v>89</v>
      </c>
      <c r="B109" s="56" t="s">
        <v>76</v>
      </c>
      <c r="C109" s="74" t="s">
        <v>607</v>
      </c>
      <c r="D109" s="50" t="s">
        <v>78</v>
      </c>
      <c r="E109" s="90" t="s">
        <v>289</v>
      </c>
      <c r="F109" s="50" t="s">
        <v>429</v>
      </c>
      <c r="G109" s="51">
        <v>46585</v>
      </c>
      <c r="H109" s="52">
        <v>1372.02</v>
      </c>
      <c r="I109" s="52">
        <f t="shared" si="8"/>
        <v>1336.9894999999999</v>
      </c>
      <c r="J109" s="52">
        <f t="shared" si="9"/>
        <v>3307.5349999999999</v>
      </c>
      <c r="K109" s="52">
        <v>512.44000000000005</v>
      </c>
      <c r="L109" s="52">
        <f t="shared" si="10"/>
        <v>1416.184</v>
      </c>
      <c r="M109" s="52">
        <f t="shared" si="11"/>
        <v>3302.8765000000003</v>
      </c>
      <c r="N109" s="52">
        <v>0</v>
      </c>
      <c r="O109" s="52">
        <f t="shared" si="13"/>
        <v>9876.0249999999996</v>
      </c>
      <c r="P109" s="52">
        <f t="shared" si="14"/>
        <v>2753.1734999999999</v>
      </c>
      <c r="Q109" s="52">
        <f t="shared" si="15"/>
        <v>7122.8515000000007</v>
      </c>
      <c r="R109" s="52">
        <f t="shared" si="12"/>
        <v>42459.806500000006</v>
      </c>
      <c r="S109" s="53">
        <v>0</v>
      </c>
      <c r="T109" s="57"/>
    </row>
    <row r="110" spans="1:20" s="55" customFormat="1" ht="19.2" customHeight="1" x14ac:dyDescent="0.25">
      <c r="A110" s="49">
        <v>90</v>
      </c>
      <c r="B110" s="56" t="s">
        <v>80</v>
      </c>
      <c r="C110" s="74" t="s">
        <v>607</v>
      </c>
      <c r="D110" s="50" t="s">
        <v>78</v>
      </c>
      <c r="E110" s="90" t="s">
        <v>290</v>
      </c>
      <c r="F110" s="50" t="s">
        <v>429</v>
      </c>
      <c r="G110" s="51">
        <v>46585</v>
      </c>
      <c r="H110" s="52">
        <v>1193.51</v>
      </c>
      <c r="I110" s="52">
        <f t="shared" si="8"/>
        <v>1336.9894999999999</v>
      </c>
      <c r="J110" s="52">
        <f t="shared" si="9"/>
        <v>3307.5349999999999</v>
      </c>
      <c r="K110" s="52">
        <v>512.44000000000005</v>
      </c>
      <c r="L110" s="52">
        <f t="shared" si="10"/>
        <v>1416.184</v>
      </c>
      <c r="M110" s="52">
        <f t="shared" si="11"/>
        <v>3302.8765000000003</v>
      </c>
      <c r="N110" s="52">
        <v>1190.1199999999999</v>
      </c>
      <c r="O110" s="52">
        <f t="shared" si="13"/>
        <v>9876.0249999999996</v>
      </c>
      <c r="P110" s="52">
        <f t="shared" si="14"/>
        <v>3943.2934999999998</v>
      </c>
      <c r="Q110" s="52">
        <f t="shared" si="15"/>
        <v>7122.8515000000007</v>
      </c>
      <c r="R110" s="52">
        <f t="shared" si="12"/>
        <v>41448.196499999998</v>
      </c>
      <c r="S110" s="53">
        <v>0</v>
      </c>
      <c r="T110" s="57"/>
    </row>
    <row r="111" spans="1:20" s="55" customFormat="1" ht="19.2" customHeight="1" x14ac:dyDescent="0.25">
      <c r="A111" s="49">
        <v>91</v>
      </c>
      <c r="B111" s="56" t="s">
        <v>77</v>
      </c>
      <c r="C111" s="74" t="s">
        <v>607</v>
      </c>
      <c r="D111" s="50" t="s">
        <v>78</v>
      </c>
      <c r="E111" s="90" t="s">
        <v>289</v>
      </c>
      <c r="F111" s="50" t="s">
        <v>429</v>
      </c>
      <c r="G111" s="51">
        <v>46585</v>
      </c>
      <c r="H111" s="52">
        <v>1014.99</v>
      </c>
      <c r="I111" s="52">
        <f t="shared" si="8"/>
        <v>1336.9894999999999</v>
      </c>
      <c r="J111" s="52">
        <f t="shared" si="9"/>
        <v>3307.5349999999999</v>
      </c>
      <c r="K111" s="52">
        <v>512.44000000000005</v>
      </c>
      <c r="L111" s="52">
        <f t="shared" si="10"/>
        <v>1416.184</v>
      </c>
      <c r="M111" s="52">
        <f t="shared" si="11"/>
        <v>3302.8765000000003</v>
      </c>
      <c r="N111" s="52">
        <v>2380.2399999999998</v>
      </c>
      <c r="O111" s="52">
        <f t="shared" si="13"/>
        <v>9876.0249999999996</v>
      </c>
      <c r="P111" s="52">
        <f t="shared" si="14"/>
        <v>5133.4134999999997</v>
      </c>
      <c r="Q111" s="52">
        <f t="shared" si="15"/>
        <v>7122.8515000000007</v>
      </c>
      <c r="R111" s="52">
        <f t="shared" si="12"/>
        <v>40436.5965</v>
      </c>
      <c r="S111" s="53">
        <v>0</v>
      </c>
      <c r="T111" s="57"/>
    </row>
    <row r="112" spans="1:20" s="55" customFormat="1" ht="19.2" customHeight="1" x14ac:dyDescent="0.25">
      <c r="A112" s="49">
        <v>92</v>
      </c>
      <c r="B112" s="56" t="s">
        <v>89</v>
      </c>
      <c r="C112" s="74" t="s">
        <v>607</v>
      </c>
      <c r="D112" s="50" t="s">
        <v>78</v>
      </c>
      <c r="E112" s="90" t="s">
        <v>278</v>
      </c>
      <c r="F112" s="50" t="s">
        <v>429</v>
      </c>
      <c r="G112" s="51">
        <v>38500</v>
      </c>
      <c r="H112" s="52">
        <v>230.95</v>
      </c>
      <c r="I112" s="52">
        <f t="shared" si="8"/>
        <v>1104.95</v>
      </c>
      <c r="J112" s="52">
        <f t="shared" si="9"/>
        <v>2733.4999999999995</v>
      </c>
      <c r="K112" s="52">
        <v>423.5</v>
      </c>
      <c r="L112" s="52">
        <f t="shared" si="10"/>
        <v>1170.4000000000001</v>
      </c>
      <c r="M112" s="52">
        <f t="shared" si="11"/>
        <v>2729.65</v>
      </c>
      <c r="N112" s="52">
        <v>0</v>
      </c>
      <c r="O112" s="52">
        <f t="shared" si="13"/>
        <v>8161.9999999999991</v>
      </c>
      <c r="P112" s="52">
        <f t="shared" si="14"/>
        <v>2275.3500000000004</v>
      </c>
      <c r="Q112" s="52">
        <f t="shared" si="15"/>
        <v>5886.65</v>
      </c>
      <c r="R112" s="52">
        <f t="shared" si="12"/>
        <v>35993.700000000004</v>
      </c>
      <c r="S112" s="53">
        <v>0</v>
      </c>
      <c r="T112" s="57"/>
    </row>
    <row r="113" spans="1:20" s="55" customFormat="1" ht="19.2" customHeight="1" x14ac:dyDescent="0.25">
      <c r="A113" s="49">
        <v>93</v>
      </c>
      <c r="B113" s="56" t="s">
        <v>87</v>
      </c>
      <c r="C113" s="74" t="s">
        <v>607</v>
      </c>
      <c r="D113" s="50" t="s">
        <v>78</v>
      </c>
      <c r="E113" s="90" t="s">
        <v>278</v>
      </c>
      <c r="F113" s="50" t="s">
        <v>429</v>
      </c>
      <c r="G113" s="51">
        <v>38500</v>
      </c>
      <c r="H113" s="52">
        <v>230.95</v>
      </c>
      <c r="I113" s="52">
        <f t="shared" si="8"/>
        <v>1104.95</v>
      </c>
      <c r="J113" s="52">
        <f t="shared" si="9"/>
        <v>2733.4999999999995</v>
      </c>
      <c r="K113" s="52">
        <v>423.5</v>
      </c>
      <c r="L113" s="52">
        <f t="shared" si="10"/>
        <v>1170.4000000000001</v>
      </c>
      <c r="M113" s="52">
        <f t="shared" si="11"/>
        <v>2729.65</v>
      </c>
      <c r="N113" s="52">
        <v>0</v>
      </c>
      <c r="O113" s="52">
        <f t="shared" si="13"/>
        <v>8161.9999999999991</v>
      </c>
      <c r="P113" s="52">
        <f t="shared" si="14"/>
        <v>2275.3500000000004</v>
      </c>
      <c r="Q113" s="52">
        <f t="shared" si="15"/>
        <v>5886.65</v>
      </c>
      <c r="R113" s="52">
        <f t="shared" si="12"/>
        <v>35993.700000000004</v>
      </c>
      <c r="S113" s="53">
        <v>0</v>
      </c>
      <c r="T113" s="57"/>
    </row>
    <row r="114" spans="1:20" s="55" customFormat="1" ht="19.2" customHeight="1" x14ac:dyDescent="0.25">
      <c r="A114" s="49">
        <v>94</v>
      </c>
      <c r="B114" s="56" t="s">
        <v>88</v>
      </c>
      <c r="C114" s="74" t="s">
        <v>607</v>
      </c>
      <c r="D114" s="50" t="s">
        <v>78</v>
      </c>
      <c r="E114" s="90" t="s">
        <v>278</v>
      </c>
      <c r="F114" s="50" t="s">
        <v>429</v>
      </c>
      <c r="G114" s="51">
        <v>38500</v>
      </c>
      <c r="H114" s="52">
        <v>52.43</v>
      </c>
      <c r="I114" s="52">
        <f t="shared" si="8"/>
        <v>1104.95</v>
      </c>
      <c r="J114" s="52">
        <f t="shared" si="9"/>
        <v>2733.4999999999995</v>
      </c>
      <c r="K114" s="52">
        <v>423.5</v>
      </c>
      <c r="L114" s="52">
        <f t="shared" si="10"/>
        <v>1170.4000000000001</v>
      </c>
      <c r="M114" s="52">
        <f t="shared" si="11"/>
        <v>2729.65</v>
      </c>
      <c r="N114" s="52">
        <v>1190.1199999999999</v>
      </c>
      <c r="O114" s="52">
        <f t="shared" si="13"/>
        <v>8161.9999999999991</v>
      </c>
      <c r="P114" s="52">
        <f t="shared" si="14"/>
        <v>3465.4700000000003</v>
      </c>
      <c r="Q114" s="52">
        <f t="shared" si="15"/>
        <v>5886.65</v>
      </c>
      <c r="R114" s="52">
        <f t="shared" si="12"/>
        <v>34982.1</v>
      </c>
      <c r="S114" s="53">
        <v>0</v>
      </c>
      <c r="T114" s="57"/>
    </row>
    <row r="115" spans="1:20" s="55" customFormat="1" ht="19.2" customHeight="1" x14ac:dyDescent="0.25">
      <c r="A115" s="49">
        <v>95</v>
      </c>
      <c r="B115" s="56" t="s">
        <v>90</v>
      </c>
      <c r="C115" s="74" t="s">
        <v>606</v>
      </c>
      <c r="D115" s="50" t="s">
        <v>78</v>
      </c>
      <c r="E115" s="90" t="s">
        <v>278</v>
      </c>
      <c r="F115" s="50" t="s">
        <v>429</v>
      </c>
      <c r="G115" s="51">
        <v>38500</v>
      </c>
      <c r="H115" s="52">
        <v>230.95</v>
      </c>
      <c r="I115" s="52">
        <f t="shared" si="8"/>
        <v>1104.95</v>
      </c>
      <c r="J115" s="52">
        <f t="shared" si="9"/>
        <v>2733.4999999999995</v>
      </c>
      <c r="K115" s="52">
        <v>423.5</v>
      </c>
      <c r="L115" s="52">
        <f t="shared" si="10"/>
        <v>1170.4000000000001</v>
      </c>
      <c r="M115" s="52">
        <f t="shared" si="11"/>
        <v>2729.65</v>
      </c>
      <c r="N115" s="52">
        <v>0</v>
      </c>
      <c r="O115" s="52">
        <f t="shared" si="13"/>
        <v>8161.9999999999991</v>
      </c>
      <c r="P115" s="52">
        <f t="shared" si="14"/>
        <v>2275.3500000000004</v>
      </c>
      <c r="Q115" s="52">
        <f t="shared" si="15"/>
        <v>5886.65</v>
      </c>
      <c r="R115" s="52">
        <f t="shared" si="12"/>
        <v>35993.700000000004</v>
      </c>
      <c r="S115" s="53">
        <v>0</v>
      </c>
      <c r="T115" s="57"/>
    </row>
    <row r="116" spans="1:20" s="55" customFormat="1" ht="19.2" customHeight="1" x14ac:dyDescent="0.25">
      <c r="A116" s="49">
        <v>96</v>
      </c>
      <c r="B116" s="56" t="s">
        <v>458</v>
      </c>
      <c r="C116" s="74" t="s">
        <v>606</v>
      </c>
      <c r="D116" s="50" t="s">
        <v>78</v>
      </c>
      <c r="E116" s="90" t="s">
        <v>278</v>
      </c>
      <c r="F116" s="50" t="s">
        <v>429</v>
      </c>
      <c r="G116" s="51">
        <v>35000</v>
      </c>
      <c r="H116" s="52">
        <v>0</v>
      </c>
      <c r="I116" s="52">
        <f t="shared" si="8"/>
        <v>1004.5</v>
      </c>
      <c r="J116" s="52">
        <f t="shared" si="9"/>
        <v>2485</v>
      </c>
      <c r="K116" s="52">
        <v>385</v>
      </c>
      <c r="L116" s="52">
        <f t="shared" si="10"/>
        <v>1064</v>
      </c>
      <c r="M116" s="52">
        <f t="shared" si="11"/>
        <v>2481.5</v>
      </c>
      <c r="N116" s="52">
        <v>1190.1199999999999</v>
      </c>
      <c r="O116" s="52">
        <f t="shared" si="13"/>
        <v>7420</v>
      </c>
      <c r="P116" s="52">
        <f t="shared" si="14"/>
        <v>3258.62</v>
      </c>
      <c r="Q116" s="52">
        <f t="shared" si="15"/>
        <v>5351.5</v>
      </c>
      <c r="R116" s="52">
        <f t="shared" si="12"/>
        <v>31741.38</v>
      </c>
      <c r="S116" s="53">
        <v>0</v>
      </c>
      <c r="T116" s="57"/>
    </row>
    <row r="117" spans="1:20" s="55" customFormat="1" ht="19.2" customHeight="1" x14ac:dyDescent="0.25">
      <c r="A117" s="49">
        <v>97</v>
      </c>
      <c r="B117" s="56" t="s">
        <v>91</v>
      </c>
      <c r="C117" s="74" t="s">
        <v>607</v>
      </c>
      <c r="D117" s="50" t="s">
        <v>78</v>
      </c>
      <c r="E117" s="90" t="s">
        <v>61</v>
      </c>
      <c r="F117" s="50" t="s">
        <v>429</v>
      </c>
      <c r="G117" s="51">
        <v>26250</v>
      </c>
      <c r="H117" s="52">
        <v>0</v>
      </c>
      <c r="I117" s="52">
        <f t="shared" si="8"/>
        <v>753.375</v>
      </c>
      <c r="J117" s="52">
        <f t="shared" si="9"/>
        <v>1863.7499999999998</v>
      </c>
      <c r="K117" s="52">
        <v>288.75</v>
      </c>
      <c r="L117" s="52">
        <f t="shared" si="10"/>
        <v>798</v>
      </c>
      <c r="M117" s="52">
        <f t="shared" si="11"/>
        <v>1861.1250000000002</v>
      </c>
      <c r="N117" s="52">
        <v>0</v>
      </c>
      <c r="O117" s="52">
        <f t="shared" si="13"/>
        <v>5565</v>
      </c>
      <c r="P117" s="52">
        <f t="shared" si="14"/>
        <v>1551.375</v>
      </c>
      <c r="Q117" s="52">
        <f t="shared" si="15"/>
        <v>4013.625</v>
      </c>
      <c r="R117" s="52">
        <f t="shared" si="12"/>
        <v>24698.625</v>
      </c>
      <c r="S117" s="53">
        <v>0</v>
      </c>
      <c r="T117" s="57"/>
    </row>
    <row r="118" spans="1:20" s="55" customFormat="1" ht="19.2" customHeight="1" x14ac:dyDescent="0.25">
      <c r="A118" s="49">
        <v>98</v>
      </c>
      <c r="B118" s="56" t="s">
        <v>81</v>
      </c>
      <c r="C118" s="74" t="s">
        <v>606</v>
      </c>
      <c r="D118" s="50" t="s">
        <v>78</v>
      </c>
      <c r="E118" s="90" t="s">
        <v>30</v>
      </c>
      <c r="F118" s="50" t="s">
        <v>429</v>
      </c>
      <c r="G118" s="51">
        <v>23625</v>
      </c>
      <c r="H118" s="52">
        <v>0</v>
      </c>
      <c r="I118" s="52">
        <f t="shared" si="8"/>
        <v>678.03750000000002</v>
      </c>
      <c r="J118" s="52">
        <f t="shared" si="9"/>
        <v>1677.3749999999998</v>
      </c>
      <c r="K118" s="52">
        <v>259.88</v>
      </c>
      <c r="L118" s="52">
        <f t="shared" si="10"/>
        <v>718.2</v>
      </c>
      <c r="M118" s="52">
        <f t="shared" si="11"/>
        <v>1675.0125</v>
      </c>
      <c r="N118" s="52">
        <v>0</v>
      </c>
      <c r="O118" s="52">
        <f t="shared" si="13"/>
        <v>5008.5050000000001</v>
      </c>
      <c r="P118" s="52">
        <f t="shared" si="14"/>
        <v>1396.2375000000002</v>
      </c>
      <c r="Q118" s="52">
        <f t="shared" si="15"/>
        <v>3612.2674999999999</v>
      </c>
      <c r="R118" s="52">
        <f t="shared" si="12"/>
        <v>22228.762500000001</v>
      </c>
      <c r="S118" s="53">
        <v>0</v>
      </c>
      <c r="T118" s="57"/>
    </row>
    <row r="119" spans="1:20" s="55" customFormat="1" ht="19.2" customHeight="1" x14ac:dyDescent="0.25">
      <c r="A119" s="49">
        <v>99</v>
      </c>
      <c r="B119" s="56" t="s">
        <v>82</v>
      </c>
      <c r="C119" s="74" t="s">
        <v>607</v>
      </c>
      <c r="D119" s="50" t="s">
        <v>78</v>
      </c>
      <c r="E119" s="90" t="s">
        <v>83</v>
      </c>
      <c r="F119" s="50" t="s">
        <v>429</v>
      </c>
      <c r="G119" s="51">
        <v>18000</v>
      </c>
      <c r="H119" s="52">
        <v>0</v>
      </c>
      <c r="I119" s="52">
        <f t="shared" si="8"/>
        <v>516.6</v>
      </c>
      <c r="J119" s="52">
        <f t="shared" si="9"/>
        <v>1277.9999999999998</v>
      </c>
      <c r="K119" s="52">
        <v>198</v>
      </c>
      <c r="L119" s="52">
        <f t="shared" si="10"/>
        <v>547.20000000000005</v>
      </c>
      <c r="M119" s="52">
        <f t="shared" si="11"/>
        <v>1276.2</v>
      </c>
      <c r="N119" s="52">
        <v>0</v>
      </c>
      <c r="O119" s="52">
        <f t="shared" si="13"/>
        <v>3815.9999999999995</v>
      </c>
      <c r="P119" s="52">
        <f t="shared" si="14"/>
        <v>1063.8000000000002</v>
      </c>
      <c r="Q119" s="52">
        <f t="shared" si="15"/>
        <v>2752.2</v>
      </c>
      <c r="R119" s="52">
        <f t="shared" si="12"/>
        <v>16936.2</v>
      </c>
      <c r="S119" s="53">
        <v>0</v>
      </c>
      <c r="T119" s="57"/>
    </row>
    <row r="120" spans="1:20" s="55" customFormat="1" ht="19.2" customHeight="1" x14ac:dyDescent="0.25">
      <c r="A120" s="49">
        <v>100</v>
      </c>
      <c r="B120" s="56" t="s">
        <v>84</v>
      </c>
      <c r="C120" s="74" t="s">
        <v>606</v>
      </c>
      <c r="D120" s="56" t="s">
        <v>78</v>
      </c>
      <c r="E120" s="91" t="s">
        <v>85</v>
      </c>
      <c r="F120" s="50" t="s">
        <v>429</v>
      </c>
      <c r="G120" s="51">
        <v>18000</v>
      </c>
      <c r="H120" s="52">
        <v>0</v>
      </c>
      <c r="I120" s="52">
        <f t="shared" si="8"/>
        <v>516.6</v>
      </c>
      <c r="J120" s="52">
        <f t="shared" si="9"/>
        <v>1277.9999999999998</v>
      </c>
      <c r="K120" s="52">
        <v>198</v>
      </c>
      <c r="L120" s="52">
        <f t="shared" si="10"/>
        <v>547.20000000000005</v>
      </c>
      <c r="M120" s="52">
        <f t="shared" si="11"/>
        <v>1276.2</v>
      </c>
      <c r="N120" s="52">
        <v>1190.1199999999999</v>
      </c>
      <c r="O120" s="52">
        <f t="shared" si="13"/>
        <v>3815.9999999999995</v>
      </c>
      <c r="P120" s="52">
        <f t="shared" si="14"/>
        <v>2253.92</v>
      </c>
      <c r="Q120" s="52">
        <f t="shared" si="15"/>
        <v>2752.2</v>
      </c>
      <c r="R120" s="52">
        <f t="shared" si="12"/>
        <v>15746.08</v>
      </c>
      <c r="S120" s="53">
        <v>0</v>
      </c>
      <c r="T120" s="54"/>
    </row>
    <row r="121" spans="1:20" s="55" customFormat="1" ht="19.2" customHeight="1" x14ac:dyDescent="0.25">
      <c r="A121" s="49">
        <v>101</v>
      </c>
      <c r="B121" s="56" t="s">
        <v>341</v>
      </c>
      <c r="C121" s="74" t="s">
        <v>606</v>
      </c>
      <c r="D121" s="50" t="s">
        <v>505</v>
      </c>
      <c r="E121" s="90" t="s">
        <v>506</v>
      </c>
      <c r="F121" s="50" t="s">
        <v>429</v>
      </c>
      <c r="G121" s="51">
        <v>225000</v>
      </c>
      <c r="H121" s="52">
        <v>42032.959999999999</v>
      </c>
      <c r="I121" s="52">
        <f t="shared" si="8"/>
        <v>6457.5</v>
      </c>
      <c r="J121" s="52">
        <f t="shared" si="9"/>
        <v>15974.999999999998</v>
      </c>
      <c r="K121" s="52">
        <v>686.4</v>
      </c>
      <c r="L121" s="52">
        <f t="shared" si="10"/>
        <v>4742.3999999999996</v>
      </c>
      <c r="M121" s="52">
        <f t="shared" si="11"/>
        <v>11060.400000000001</v>
      </c>
      <c r="N121" s="52">
        <v>0</v>
      </c>
      <c r="O121" s="52">
        <f t="shared" si="13"/>
        <v>38921.699999999997</v>
      </c>
      <c r="P121" s="52">
        <f t="shared" si="14"/>
        <v>11199.9</v>
      </c>
      <c r="Q121" s="52">
        <f t="shared" si="15"/>
        <v>27721.800000000003</v>
      </c>
      <c r="R121" s="52">
        <f t="shared" si="12"/>
        <v>171767.14</v>
      </c>
      <c r="S121" s="53">
        <v>0</v>
      </c>
      <c r="T121" s="57"/>
    </row>
    <row r="122" spans="1:20" s="55" customFormat="1" ht="19.2" customHeight="1" x14ac:dyDescent="0.25">
      <c r="A122" s="49">
        <v>102</v>
      </c>
      <c r="B122" s="56" t="s">
        <v>34</v>
      </c>
      <c r="C122" s="74" t="s">
        <v>607</v>
      </c>
      <c r="D122" s="50" t="s">
        <v>507</v>
      </c>
      <c r="E122" s="90" t="s">
        <v>508</v>
      </c>
      <c r="F122" s="50" t="s">
        <v>429</v>
      </c>
      <c r="G122" s="51">
        <v>125000</v>
      </c>
      <c r="H122" s="52">
        <v>17986.060000000001</v>
      </c>
      <c r="I122" s="52">
        <f t="shared" si="8"/>
        <v>3587.5</v>
      </c>
      <c r="J122" s="52">
        <f t="shared" si="9"/>
        <v>8875</v>
      </c>
      <c r="K122" s="52">
        <v>686.4</v>
      </c>
      <c r="L122" s="52">
        <f t="shared" si="10"/>
        <v>3800</v>
      </c>
      <c r="M122" s="52">
        <f t="shared" si="11"/>
        <v>8862.5</v>
      </c>
      <c r="N122" s="52">
        <v>0</v>
      </c>
      <c r="O122" s="52">
        <f t="shared" si="13"/>
        <v>25811.4</v>
      </c>
      <c r="P122" s="52">
        <f t="shared" si="14"/>
        <v>7387.5</v>
      </c>
      <c r="Q122" s="52">
        <f t="shared" si="15"/>
        <v>18423.900000000001</v>
      </c>
      <c r="R122" s="52">
        <f t="shared" si="12"/>
        <v>99626.44</v>
      </c>
      <c r="S122" s="53">
        <v>0</v>
      </c>
      <c r="T122" s="57"/>
    </row>
    <row r="123" spans="1:20" s="55" customFormat="1" ht="19.2" customHeight="1" x14ac:dyDescent="0.25">
      <c r="A123" s="49">
        <v>103</v>
      </c>
      <c r="B123" s="56" t="s">
        <v>93</v>
      </c>
      <c r="C123" s="74" t="s">
        <v>607</v>
      </c>
      <c r="D123" s="56" t="s">
        <v>509</v>
      </c>
      <c r="E123" s="91" t="s">
        <v>510</v>
      </c>
      <c r="F123" s="50" t="s">
        <v>429</v>
      </c>
      <c r="G123" s="51">
        <v>125000</v>
      </c>
      <c r="H123" s="52">
        <v>17986.060000000001</v>
      </c>
      <c r="I123" s="52">
        <f t="shared" si="8"/>
        <v>3587.5</v>
      </c>
      <c r="J123" s="52">
        <f t="shared" si="9"/>
        <v>8875</v>
      </c>
      <c r="K123" s="52">
        <v>686.4</v>
      </c>
      <c r="L123" s="52">
        <f t="shared" si="10"/>
        <v>3800</v>
      </c>
      <c r="M123" s="52">
        <f t="shared" si="11"/>
        <v>8862.5</v>
      </c>
      <c r="N123" s="52">
        <v>0</v>
      </c>
      <c r="O123" s="52">
        <f t="shared" si="13"/>
        <v>25811.4</v>
      </c>
      <c r="P123" s="52">
        <f t="shared" si="14"/>
        <v>7387.5</v>
      </c>
      <c r="Q123" s="52">
        <f t="shared" si="15"/>
        <v>18423.900000000001</v>
      </c>
      <c r="R123" s="52">
        <f t="shared" si="12"/>
        <v>99626.44</v>
      </c>
      <c r="S123" s="53">
        <v>0</v>
      </c>
      <c r="T123" s="57"/>
    </row>
    <row r="124" spans="1:20" s="55" customFormat="1" ht="19.2" customHeight="1" x14ac:dyDescent="0.25">
      <c r="A124" s="49">
        <v>104</v>
      </c>
      <c r="B124" s="56" t="s">
        <v>92</v>
      </c>
      <c r="C124" s="74" t="s">
        <v>606</v>
      </c>
      <c r="D124" s="50" t="s">
        <v>511</v>
      </c>
      <c r="E124" s="90" t="s">
        <v>512</v>
      </c>
      <c r="F124" s="50" t="s">
        <v>429</v>
      </c>
      <c r="G124" s="51">
        <v>125000</v>
      </c>
      <c r="H124" s="52">
        <v>17986.060000000001</v>
      </c>
      <c r="I124" s="52">
        <f t="shared" si="8"/>
        <v>3587.5</v>
      </c>
      <c r="J124" s="52">
        <f t="shared" si="9"/>
        <v>8875</v>
      </c>
      <c r="K124" s="52">
        <v>686.4</v>
      </c>
      <c r="L124" s="52">
        <f t="shared" si="10"/>
        <v>3800</v>
      </c>
      <c r="M124" s="52">
        <f t="shared" si="11"/>
        <v>8862.5</v>
      </c>
      <c r="N124" s="52">
        <v>0</v>
      </c>
      <c r="O124" s="52">
        <f t="shared" si="13"/>
        <v>25811.4</v>
      </c>
      <c r="P124" s="52">
        <f t="shared" si="14"/>
        <v>7387.5</v>
      </c>
      <c r="Q124" s="52">
        <f t="shared" si="15"/>
        <v>18423.900000000001</v>
      </c>
      <c r="R124" s="52">
        <f t="shared" si="12"/>
        <v>99626.44</v>
      </c>
      <c r="S124" s="53">
        <v>0</v>
      </c>
      <c r="T124" s="57"/>
    </row>
    <row r="125" spans="1:20" s="55" customFormat="1" ht="19.2" customHeight="1" x14ac:dyDescent="0.25">
      <c r="A125" s="49">
        <v>105</v>
      </c>
      <c r="B125" s="56" t="s">
        <v>274</v>
      </c>
      <c r="C125" s="74" t="s">
        <v>606</v>
      </c>
      <c r="D125" s="50" t="s">
        <v>511</v>
      </c>
      <c r="E125" s="90" t="s">
        <v>598</v>
      </c>
      <c r="F125" s="50" t="s">
        <v>429</v>
      </c>
      <c r="G125" s="51">
        <v>82852</v>
      </c>
      <c r="H125" s="52">
        <v>8071.8</v>
      </c>
      <c r="I125" s="52">
        <f t="shared" si="8"/>
        <v>2377.8523999999998</v>
      </c>
      <c r="J125" s="52">
        <f t="shared" si="9"/>
        <v>5882.4919999999993</v>
      </c>
      <c r="K125" s="52">
        <v>686.4</v>
      </c>
      <c r="L125" s="52">
        <f t="shared" si="10"/>
        <v>2518.7008000000001</v>
      </c>
      <c r="M125" s="52">
        <f t="shared" si="11"/>
        <v>5874.2068000000008</v>
      </c>
      <c r="N125" s="52">
        <v>0</v>
      </c>
      <c r="O125" s="52">
        <f t="shared" si="13"/>
        <v>17339.651999999998</v>
      </c>
      <c r="P125" s="52">
        <f t="shared" si="14"/>
        <v>4896.5532000000003</v>
      </c>
      <c r="Q125" s="52">
        <f t="shared" si="15"/>
        <v>12443.0988</v>
      </c>
      <c r="R125" s="52">
        <f t="shared" si="12"/>
        <v>69883.646800000002</v>
      </c>
      <c r="S125" s="53">
        <v>0</v>
      </c>
      <c r="T125" s="57"/>
    </row>
    <row r="126" spans="1:20" s="55" customFormat="1" ht="19.2" customHeight="1" x14ac:dyDescent="0.25">
      <c r="A126" s="49">
        <v>106</v>
      </c>
      <c r="B126" s="56" t="s">
        <v>35</v>
      </c>
      <c r="C126" s="74" t="s">
        <v>606</v>
      </c>
      <c r="D126" s="50" t="s">
        <v>507</v>
      </c>
      <c r="E126" s="90" t="s">
        <v>36</v>
      </c>
      <c r="F126" s="50" t="s">
        <v>429</v>
      </c>
      <c r="G126" s="51">
        <v>46585</v>
      </c>
      <c r="H126" s="52">
        <v>1193.51</v>
      </c>
      <c r="I126" s="52">
        <f t="shared" si="8"/>
        <v>1336.9894999999999</v>
      </c>
      <c r="J126" s="52">
        <f t="shared" si="9"/>
        <v>3307.5349999999999</v>
      </c>
      <c r="K126" s="52">
        <v>512.44000000000005</v>
      </c>
      <c r="L126" s="52">
        <f t="shared" si="10"/>
        <v>1416.184</v>
      </c>
      <c r="M126" s="52">
        <f t="shared" si="11"/>
        <v>3302.8765000000003</v>
      </c>
      <c r="N126" s="52">
        <v>1190.1199999999999</v>
      </c>
      <c r="O126" s="52">
        <f t="shared" si="13"/>
        <v>9876.0249999999996</v>
      </c>
      <c r="P126" s="52">
        <f t="shared" si="14"/>
        <v>3943.2934999999998</v>
      </c>
      <c r="Q126" s="52">
        <f t="shared" si="15"/>
        <v>7122.8515000000007</v>
      </c>
      <c r="R126" s="52">
        <f t="shared" si="12"/>
        <v>41448.196499999998</v>
      </c>
      <c r="S126" s="53">
        <v>0</v>
      </c>
      <c r="T126" s="57"/>
    </row>
    <row r="127" spans="1:20" s="55" customFormat="1" ht="19.2" customHeight="1" x14ac:dyDescent="0.25">
      <c r="A127" s="49">
        <v>107</v>
      </c>
      <c r="B127" s="56" t="s">
        <v>248</v>
      </c>
      <c r="C127" s="74" t="s">
        <v>606</v>
      </c>
      <c r="D127" s="56" t="s">
        <v>507</v>
      </c>
      <c r="E127" s="91" t="s">
        <v>249</v>
      </c>
      <c r="F127" s="50" t="s">
        <v>429</v>
      </c>
      <c r="G127" s="51">
        <v>35000</v>
      </c>
      <c r="H127" s="52">
        <v>0</v>
      </c>
      <c r="I127" s="52">
        <f t="shared" si="8"/>
        <v>1004.5</v>
      </c>
      <c r="J127" s="52">
        <f t="shared" si="9"/>
        <v>2485</v>
      </c>
      <c r="K127" s="52">
        <v>385</v>
      </c>
      <c r="L127" s="52">
        <f t="shared" si="10"/>
        <v>1064</v>
      </c>
      <c r="M127" s="52">
        <f t="shared" si="11"/>
        <v>2481.5</v>
      </c>
      <c r="N127" s="52">
        <v>0</v>
      </c>
      <c r="O127" s="52">
        <f t="shared" si="13"/>
        <v>7420</v>
      </c>
      <c r="P127" s="52">
        <f t="shared" si="14"/>
        <v>2068.5</v>
      </c>
      <c r="Q127" s="52">
        <f t="shared" si="15"/>
        <v>5351.5</v>
      </c>
      <c r="R127" s="52">
        <f t="shared" si="12"/>
        <v>32931.5</v>
      </c>
      <c r="S127" s="53"/>
      <c r="T127" s="57"/>
    </row>
    <row r="128" spans="1:20" s="55" customFormat="1" ht="19.2" customHeight="1" x14ac:dyDescent="0.25">
      <c r="A128" s="49">
        <v>108</v>
      </c>
      <c r="B128" s="56" t="s">
        <v>97</v>
      </c>
      <c r="C128" s="74" t="s">
        <v>606</v>
      </c>
      <c r="D128" s="50" t="s">
        <v>513</v>
      </c>
      <c r="E128" s="90" t="s">
        <v>98</v>
      </c>
      <c r="F128" s="50" t="s">
        <v>429</v>
      </c>
      <c r="G128" s="51">
        <v>280000</v>
      </c>
      <c r="H128" s="52">
        <v>54793.279999999999</v>
      </c>
      <c r="I128" s="52">
        <f t="shared" si="8"/>
        <v>8036</v>
      </c>
      <c r="J128" s="52">
        <f t="shared" si="9"/>
        <v>19880</v>
      </c>
      <c r="K128" s="52">
        <v>686.4</v>
      </c>
      <c r="L128" s="52">
        <f t="shared" si="10"/>
        <v>4742.3999999999996</v>
      </c>
      <c r="M128" s="52">
        <f t="shared" si="11"/>
        <v>11060.400000000001</v>
      </c>
      <c r="N128" s="52">
        <v>2380.2399999999998</v>
      </c>
      <c r="O128" s="52">
        <f t="shared" si="13"/>
        <v>44405.2</v>
      </c>
      <c r="P128" s="52">
        <f t="shared" si="14"/>
        <v>15158.64</v>
      </c>
      <c r="Q128" s="52">
        <f t="shared" si="15"/>
        <v>31626.800000000003</v>
      </c>
      <c r="R128" s="52">
        <f t="shared" si="12"/>
        <v>210048.08</v>
      </c>
      <c r="S128" s="53">
        <v>0</v>
      </c>
      <c r="T128" s="57"/>
    </row>
    <row r="129" spans="1:20" s="55" customFormat="1" ht="19.2" customHeight="1" x14ac:dyDescent="0.25">
      <c r="A129" s="49">
        <v>109</v>
      </c>
      <c r="B129" s="56" t="s">
        <v>99</v>
      </c>
      <c r="C129" s="74" t="s">
        <v>606</v>
      </c>
      <c r="D129" s="56" t="s">
        <v>513</v>
      </c>
      <c r="E129" s="91" t="s">
        <v>100</v>
      </c>
      <c r="F129" s="50" t="s">
        <v>429</v>
      </c>
      <c r="G129" s="51">
        <v>65496</v>
      </c>
      <c r="H129" s="52">
        <v>4282.8599999999997</v>
      </c>
      <c r="I129" s="52">
        <f t="shared" si="8"/>
        <v>1879.7352000000001</v>
      </c>
      <c r="J129" s="52">
        <f t="shared" si="9"/>
        <v>4650.2159999999994</v>
      </c>
      <c r="K129" s="52">
        <v>686.4</v>
      </c>
      <c r="L129" s="52">
        <f t="shared" si="10"/>
        <v>1991.0783999999999</v>
      </c>
      <c r="M129" s="52">
        <f t="shared" si="11"/>
        <v>4643.6664000000001</v>
      </c>
      <c r="N129" s="52">
        <v>1190.1199999999999</v>
      </c>
      <c r="O129" s="52">
        <f t="shared" si="13"/>
        <v>13851.095999999998</v>
      </c>
      <c r="P129" s="52">
        <f t="shared" si="14"/>
        <v>5060.9336000000003</v>
      </c>
      <c r="Q129" s="52">
        <f t="shared" si="15"/>
        <v>9980.2823999999982</v>
      </c>
      <c r="R129" s="52">
        <f t="shared" si="12"/>
        <v>56152.206399999995</v>
      </c>
      <c r="S129" s="53">
        <v>0</v>
      </c>
      <c r="T129" s="57"/>
    </row>
    <row r="130" spans="1:20" s="55" customFormat="1" ht="19.2" customHeight="1" x14ac:dyDescent="0.25">
      <c r="A130" s="49">
        <v>110</v>
      </c>
      <c r="B130" s="56" t="s">
        <v>101</v>
      </c>
      <c r="C130" s="74" t="s">
        <v>606</v>
      </c>
      <c r="D130" s="50" t="s">
        <v>513</v>
      </c>
      <c r="E130" s="90" t="s">
        <v>102</v>
      </c>
      <c r="F130" s="50" t="s">
        <v>429</v>
      </c>
      <c r="G130" s="51">
        <v>65496</v>
      </c>
      <c r="H130" s="52">
        <v>4520.8900000000003</v>
      </c>
      <c r="I130" s="52">
        <f t="shared" si="8"/>
        <v>1879.7352000000001</v>
      </c>
      <c r="J130" s="52">
        <f t="shared" si="9"/>
        <v>4650.2159999999994</v>
      </c>
      <c r="K130" s="52">
        <v>686.4</v>
      </c>
      <c r="L130" s="52">
        <f t="shared" si="10"/>
        <v>1991.0783999999999</v>
      </c>
      <c r="M130" s="52">
        <f t="shared" si="11"/>
        <v>4643.6664000000001</v>
      </c>
      <c r="N130" s="52">
        <v>0</v>
      </c>
      <c r="O130" s="52">
        <f t="shared" si="13"/>
        <v>13851.095999999998</v>
      </c>
      <c r="P130" s="52">
        <f t="shared" si="14"/>
        <v>3870.8136</v>
      </c>
      <c r="Q130" s="52">
        <f t="shared" si="15"/>
        <v>9980.2823999999982</v>
      </c>
      <c r="R130" s="52">
        <f t="shared" si="12"/>
        <v>57104.296399999999</v>
      </c>
      <c r="S130" s="53">
        <v>0</v>
      </c>
      <c r="T130" s="57"/>
    </row>
    <row r="131" spans="1:20" s="55" customFormat="1" ht="19.2" customHeight="1" x14ac:dyDescent="0.25">
      <c r="A131" s="49">
        <v>111</v>
      </c>
      <c r="B131" s="56" t="s">
        <v>342</v>
      </c>
      <c r="C131" s="74" t="s">
        <v>606</v>
      </c>
      <c r="D131" s="56" t="s">
        <v>514</v>
      </c>
      <c r="E131" s="91" t="s">
        <v>515</v>
      </c>
      <c r="F131" s="50" t="s">
        <v>429</v>
      </c>
      <c r="G131" s="51">
        <v>125000</v>
      </c>
      <c r="H131" s="52">
        <v>17986.060000000001</v>
      </c>
      <c r="I131" s="52">
        <f t="shared" si="8"/>
        <v>3587.5</v>
      </c>
      <c r="J131" s="52">
        <f t="shared" si="9"/>
        <v>8875</v>
      </c>
      <c r="K131" s="52">
        <v>686.4</v>
      </c>
      <c r="L131" s="52">
        <f t="shared" si="10"/>
        <v>3800</v>
      </c>
      <c r="M131" s="52">
        <f t="shared" si="11"/>
        <v>8862.5</v>
      </c>
      <c r="N131" s="52">
        <v>0</v>
      </c>
      <c r="O131" s="52">
        <f t="shared" si="13"/>
        <v>25811.4</v>
      </c>
      <c r="P131" s="52">
        <f t="shared" si="14"/>
        <v>7387.5</v>
      </c>
      <c r="Q131" s="52">
        <f t="shared" si="15"/>
        <v>18423.900000000001</v>
      </c>
      <c r="R131" s="52">
        <f t="shared" si="12"/>
        <v>99626.44</v>
      </c>
      <c r="S131" s="53">
        <v>0</v>
      </c>
      <c r="T131" s="57"/>
    </row>
    <row r="132" spans="1:20" s="55" customFormat="1" ht="19.2" customHeight="1" x14ac:dyDescent="0.25">
      <c r="A132" s="49">
        <v>112</v>
      </c>
      <c r="B132" s="56" t="s">
        <v>105</v>
      </c>
      <c r="C132" s="74" t="s">
        <v>606</v>
      </c>
      <c r="D132" s="56" t="s">
        <v>516</v>
      </c>
      <c r="E132" s="91" t="s">
        <v>517</v>
      </c>
      <c r="F132" s="50" t="s">
        <v>429</v>
      </c>
      <c r="G132" s="51">
        <v>125000</v>
      </c>
      <c r="H132" s="52">
        <v>17391</v>
      </c>
      <c r="I132" s="52">
        <f t="shared" si="8"/>
        <v>3587.5</v>
      </c>
      <c r="J132" s="52">
        <f t="shared" si="9"/>
        <v>8875</v>
      </c>
      <c r="K132" s="52">
        <v>686.4</v>
      </c>
      <c r="L132" s="52">
        <f t="shared" si="10"/>
        <v>3800</v>
      </c>
      <c r="M132" s="52">
        <f t="shared" si="11"/>
        <v>8862.5</v>
      </c>
      <c r="N132" s="52">
        <v>2380.2399999999998</v>
      </c>
      <c r="O132" s="52">
        <f t="shared" si="13"/>
        <v>25811.4</v>
      </c>
      <c r="P132" s="52">
        <f t="shared" si="14"/>
        <v>9767.74</v>
      </c>
      <c r="Q132" s="52">
        <f t="shared" si="15"/>
        <v>18423.900000000001</v>
      </c>
      <c r="R132" s="52">
        <f t="shared" si="12"/>
        <v>97841.26</v>
      </c>
      <c r="S132" s="53"/>
      <c r="T132" s="57"/>
    </row>
    <row r="133" spans="1:20" s="55" customFormat="1" ht="19.2" customHeight="1" x14ac:dyDescent="0.25">
      <c r="A133" s="49">
        <v>113</v>
      </c>
      <c r="B133" s="56" t="s">
        <v>115</v>
      </c>
      <c r="C133" s="74" t="s">
        <v>606</v>
      </c>
      <c r="D133" s="50" t="s">
        <v>518</v>
      </c>
      <c r="E133" s="90" t="s">
        <v>519</v>
      </c>
      <c r="F133" s="50" t="s">
        <v>429</v>
      </c>
      <c r="G133" s="51">
        <v>125000</v>
      </c>
      <c r="H133" s="52">
        <v>17688.53</v>
      </c>
      <c r="I133" s="52">
        <f t="shared" si="8"/>
        <v>3587.5</v>
      </c>
      <c r="J133" s="52">
        <f t="shared" si="9"/>
        <v>8875</v>
      </c>
      <c r="K133" s="52">
        <v>686.4</v>
      </c>
      <c r="L133" s="52">
        <f t="shared" si="10"/>
        <v>3800</v>
      </c>
      <c r="M133" s="52">
        <f t="shared" si="11"/>
        <v>8862.5</v>
      </c>
      <c r="N133" s="52">
        <v>1190.1199999999999</v>
      </c>
      <c r="O133" s="52">
        <f t="shared" si="13"/>
        <v>25811.4</v>
      </c>
      <c r="P133" s="52">
        <f t="shared" si="14"/>
        <v>8577.619999999999</v>
      </c>
      <c r="Q133" s="52">
        <f t="shared" si="15"/>
        <v>18423.900000000001</v>
      </c>
      <c r="R133" s="52">
        <f t="shared" si="12"/>
        <v>98733.85</v>
      </c>
      <c r="S133" s="53">
        <v>0</v>
      </c>
      <c r="T133" s="57"/>
    </row>
    <row r="134" spans="1:20" s="55" customFormat="1" ht="19.2" customHeight="1" x14ac:dyDescent="0.25">
      <c r="A134" s="49">
        <v>114</v>
      </c>
      <c r="B134" s="56" t="s">
        <v>116</v>
      </c>
      <c r="C134" s="74" t="s">
        <v>606</v>
      </c>
      <c r="D134" s="56" t="s">
        <v>518</v>
      </c>
      <c r="E134" s="91" t="s">
        <v>117</v>
      </c>
      <c r="F134" s="50" t="s">
        <v>429</v>
      </c>
      <c r="G134" s="51">
        <v>90000</v>
      </c>
      <c r="H134" s="52">
        <v>9158.1299999999992</v>
      </c>
      <c r="I134" s="52">
        <f t="shared" si="8"/>
        <v>2583</v>
      </c>
      <c r="J134" s="52">
        <f t="shared" si="9"/>
        <v>6389.9999999999991</v>
      </c>
      <c r="K134" s="52">
        <v>686.4</v>
      </c>
      <c r="L134" s="52">
        <f t="shared" si="10"/>
        <v>2736</v>
      </c>
      <c r="M134" s="52">
        <f t="shared" si="11"/>
        <v>6381</v>
      </c>
      <c r="N134" s="52">
        <v>2380.2399999999998</v>
      </c>
      <c r="O134" s="52">
        <f t="shared" si="13"/>
        <v>18776.399999999998</v>
      </c>
      <c r="P134" s="52">
        <f t="shared" si="14"/>
        <v>7699.24</v>
      </c>
      <c r="Q134" s="52">
        <f t="shared" si="15"/>
        <v>13457.4</v>
      </c>
      <c r="R134" s="52">
        <f t="shared" si="12"/>
        <v>73142.62999999999</v>
      </c>
      <c r="S134" s="53"/>
      <c r="T134" s="57"/>
    </row>
    <row r="135" spans="1:20" s="55" customFormat="1" ht="19.2" customHeight="1" x14ac:dyDescent="0.25">
      <c r="A135" s="49">
        <v>115</v>
      </c>
      <c r="B135" s="56" t="s">
        <v>106</v>
      </c>
      <c r="C135" s="74" t="s">
        <v>606</v>
      </c>
      <c r="D135" s="56" t="s">
        <v>516</v>
      </c>
      <c r="E135" s="91" t="s">
        <v>107</v>
      </c>
      <c r="F135" s="50" t="s">
        <v>429</v>
      </c>
      <c r="G135" s="51">
        <v>72045</v>
      </c>
      <c r="H135" s="52">
        <v>5515.25</v>
      </c>
      <c r="I135" s="52">
        <f t="shared" si="8"/>
        <v>2067.6914999999999</v>
      </c>
      <c r="J135" s="52">
        <f t="shared" si="9"/>
        <v>5115.1949999999997</v>
      </c>
      <c r="K135" s="52">
        <v>686.4</v>
      </c>
      <c r="L135" s="52">
        <f t="shared" si="10"/>
        <v>2190.1679999999997</v>
      </c>
      <c r="M135" s="52">
        <f t="shared" si="11"/>
        <v>5107.9904999999999</v>
      </c>
      <c r="N135" s="52">
        <v>1190.1199999999999</v>
      </c>
      <c r="O135" s="52">
        <f t="shared" si="13"/>
        <v>15167.445</v>
      </c>
      <c r="P135" s="52">
        <f t="shared" si="14"/>
        <v>5447.9794999999995</v>
      </c>
      <c r="Q135" s="52">
        <f t="shared" si="15"/>
        <v>10909.585499999999</v>
      </c>
      <c r="R135" s="52">
        <f t="shared" si="12"/>
        <v>61081.770499999999</v>
      </c>
      <c r="S135" s="53"/>
      <c r="T135" s="57"/>
    </row>
    <row r="136" spans="1:20" s="55" customFormat="1" ht="19.2" customHeight="1" x14ac:dyDescent="0.25">
      <c r="A136" s="49">
        <v>116</v>
      </c>
      <c r="B136" s="56" t="s">
        <v>118</v>
      </c>
      <c r="C136" s="74" t="s">
        <v>606</v>
      </c>
      <c r="D136" s="50" t="s">
        <v>518</v>
      </c>
      <c r="E136" s="90" t="s">
        <v>119</v>
      </c>
      <c r="F136" s="50" t="s">
        <v>429</v>
      </c>
      <c r="G136" s="51">
        <v>72045</v>
      </c>
      <c r="H136" s="52">
        <v>5515.25</v>
      </c>
      <c r="I136" s="52">
        <f t="shared" si="8"/>
        <v>2067.6914999999999</v>
      </c>
      <c r="J136" s="52">
        <f t="shared" si="9"/>
        <v>5115.1949999999997</v>
      </c>
      <c r="K136" s="52">
        <v>686.4</v>
      </c>
      <c r="L136" s="52">
        <f t="shared" si="10"/>
        <v>2190.1679999999997</v>
      </c>
      <c r="M136" s="52">
        <f t="shared" si="11"/>
        <v>5107.9904999999999</v>
      </c>
      <c r="N136" s="52">
        <v>1190.1199999999999</v>
      </c>
      <c r="O136" s="52">
        <f t="shared" si="13"/>
        <v>15167.445</v>
      </c>
      <c r="P136" s="52">
        <f t="shared" si="14"/>
        <v>5447.9794999999995</v>
      </c>
      <c r="Q136" s="52">
        <f t="shared" si="15"/>
        <v>10909.585499999999</v>
      </c>
      <c r="R136" s="52">
        <f t="shared" si="12"/>
        <v>61081.770499999999</v>
      </c>
      <c r="S136" s="53">
        <v>0</v>
      </c>
      <c r="T136" s="57"/>
    </row>
    <row r="137" spans="1:20" s="55" customFormat="1" ht="19.2" customHeight="1" x14ac:dyDescent="0.25">
      <c r="A137" s="49">
        <v>117</v>
      </c>
      <c r="B137" s="56" t="s">
        <v>108</v>
      </c>
      <c r="C137" s="74" t="s">
        <v>606</v>
      </c>
      <c r="D137" s="50" t="s">
        <v>516</v>
      </c>
      <c r="E137" s="90" t="s">
        <v>109</v>
      </c>
      <c r="F137" s="50" t="s">
        <v>429</v>
      </c>
      <c r="G137" s="51">
        <v>72045</v>
      </c>
      <c r="H137" s="52">
        <v>5753.28</v>
      </c>
      <c r="I137" s="52">
        <f t="shared" si="8"/>
        <v>2067.6914999999999</v>
      </c>
      <c r="J137" s="52">
        <f t="shared" si="9"/>
        <v>5115.1949999999997</v>
      </c>
      <c r="K137" s="52">
        <v>686.4</v>
      </c>
      <c r="L137" s="52">
        <f t="shared" si="10"/>
        <v>2190.1679999999997</v>
      </c>
      <c r="M137" s="52">
        <f t="shared" si="11"/>
        <v>5107.9904999999999</v>
      </c>
      <c r="N137" s="52">
        <v>0</v>
      </c>
      <c r="O137" s="52">
        <f t="shared" si="13"/>
        <v>15167.445</v>
      </c>
      <c r="P137" s="52">
        <f t="shared" si="14"/>
        <v>4257.8594999999996</v>
      </c>
      <c r="Q137" s="52">
        <f t="shared" si="15"/>
        <v>10909.585499999999</v>
      </c>
      <c r="R137" s="52">
        <f t="shared" si="12"/>
        <v>62033.860499999995</v>
      </c>
      <c r="S137" s="53"/>
      <c r="T137" s="57"/>
    </row>
    <row r="138" spans="1:20" s="55" customFormat="1" ht="19.2" customHeight="1" x14ac:dyDescent="0.25">
      <c r="A138" s="49">
        <v>118</v>
      </c>
      <c r="B138" s="56" t="s">
        <v>110</v>
      </c>
      <c r="C138" s="74" t="s">
        <v>606</v>
      </c>
      <c r="D138" s="50" t="s">
        <v>516</v>
      </c>
      <c r="E138" s="90" t="s">
        <v>111</v>
      </c>
      <c r="F138" s="50" t="s">
        <v>429</v>
      </c>
      <c r="G138" s="51">
        <v>56590</v>
      </c>
      <c r="H138" s="52">
        <v>2844.96</v>
      </c>
      <c r="I138" s="52">
        <f t="shared" si="8"/>
        <v>1624.133</v>
      </c>
      <c r="J138" s="52">
        <f t="shared" si="9"/>
        <v>4017.8899999999994</v>
      </c>
      <c r="K138" s="52">
        <v>622.49</v>
      </c>
      <c r="L138" s="52">
        <f t="shared" si="10"/>
        <v>1720.336</v>
      </c>
      <c r="M138" s="52">
        <f t="shared" si="11"/>
        <v>4012.2310000000002</v>
      </c>
      <c r="N138" s="52">
        <v>0</v>
      </c>
      <c r="O138" s="52">
        <f t="shared" si="13"/>
        <v>11997.08</v>
      </c>
      <c r="P138" s="52">
        <f t="shared" si="14"/>
        <v>3344.4690000000001</v>
      </c>
      <c r="Q138" s="52">
        <f t="shared" si="15"/>
        <v>8652.610999999999</v>
      </c>
      <c r="R138" s="52">
        <f t="shared" si="12"/>
        <v>50400.571000000004</v>
      </c>
      <c r="S138" s="53">
        <v>0</v>
      </c>
      <c r="T138" s="57"/>
    </row>
    <row r="139" spans="1:20" s="55" customFormat="1" ht="19.2" customHeight="1" x14ac:dyDescent="0.25">
      <c r="A139" s="49">
        <v>119</v>
      </c>
      <c r="B139" s="56" t="s">
        <v>120</v>
      </c>
      <c r="C139" s="74" t="s">
        <v>606</v>
      </c>
      <c r="D139" s="50" t="s">
        <v>518</v>
      </c>
      <c r="E139" s="90" t="s">
        <v>121</v>
      </c>
      <c r="F139" s="50" t="s">
        <v>429</v>
      </c>
      <c r="G139" s="51">
        <v>56590</v>
      </c>
      <c r="H139" s="52">
        <v>2606.9299999999998</v>
      </c>
      <c r="I139" s="52">
        <f t="shared" si="8"/>
        <v>1624.133</v>
      </c>
      <c r="J139" s="52">
        <f t="shared" si="9"/>
        <v>4017.8899999999994</v>
      </c>
      <c r="K139" s="52">
        <v>622.49</v>
      </c>
      <c r="L139" s="52">
        <f t="shared" si="10"/>
        <v>1720.336</v>
      </c>
      <c r="M139" s="52">
        <f t="shared" si="11"/>
        <v>4012.2310000000002</v>
      </c>
      <c r="N139" s="52">
        <v>1190.1199999999999</v>
      </c>
      <c r="O139" s="52">
        <f t="shared" si="13"/>
        <v>11997.08</v>
      </c>
      <c r="P139" s="52">
        <f t="shared" si="14"/>
        <v>4534.5889999999999</v>
      </c>
      <c r="Q139" s="52">
        <f t="shared" si="15"/>
        <v>8652.610999999999</v>
      </c>
      <c r="R139" s="52">
        <f t="shared" si="12"/>
        <v>49448.481</v>
      </c>
      <c r="S139" s="53">
        <v>0</v>
      </c>
      <c r="T139" s="57"/>
    </row>
    <row r="140" spans="1:20" s="55" customFormat="1" ht="19.2" customHeight="1" x14ac:dyDescent="0.25">
      <c r="A140" s="49">
        <v>120</v>
      </c>
      <c r="B140" s="56" t="s">
        <v>103</v>
      </c>
      <c r="C140" s="74" t="s">
        <v>606</v>
      </c>
      <c r="D140" s="50" t="s">
        <v>514</v>
      </c>
      <c r="E140" s="90" t="s">
        <v>104</v>
      </c>
      <c r="F140" s="50" t="s">
        <v>429</v>
      </c>
      <c r="G140" s="51">
        <v>46585</v>
      </c>
      <c r="H140" s="52">
        <v>1372.02</v>
      </c>
      <c r="I140" s="52">
        <f t="shared" si="8"/>
        <v>1336.9894999999999</v>
      </c>
      <c r="J140" s="52">
        <f t="shared" si="9"/>
        <v>3307.5349999999999</v>
      </c>
      <c r="K140" s="52">
        <v>512.44000000000005</v>
      </c>
      <c r="L140" s="52">
        <f t="shared" si="10"/>
        <v>1416.184</v>
      </c>
      <c r="M140" s="52">
        <f t="shared" si="11"/>
        <v>3302.8765000000003</v>
      </c>
      <c r="N140" s="52">
        <v>0</v>
      </c>
      <c r="O140" s="52">
        <f t="shared" si="13"/>
        <v>9876.0249999999996</v>
      </c>
      <c r="P140" s="52">
        <f t="shared" si="14"/>
        <v>2753.1734999999999</v>
      </c>
      <c r="Q140" s="52">
        <f t="shared" si="15"/>
        <v>7122.8515000000007</v>
      </c>
      <c r="R140" s="52">
        <f t="shared" si="12"/>
        <v>42459.806500000006</v>
      </c>
      <c r="S140" s="53">
        <v>0</v>
      </c>
      <c r="T140" s="57"/>
    </row>
    <row r="141" spans="1:20" s="55" customFormat="1" ht="19.2" customHeight="1" x14ac:dyDescent="0.25">
      <c r="A141" s="49">
        <v>121</v>
      </c>
      <c r="B141" s="56" t="s">
        <v>113</v>
      </c>
      <c r="C141" s="74" t="s">
        <v>606</v>
      </c>
      <c r="D141" s="50" t="s">
        <v>516</v>
      </c>
      <c r="E141" s="90" t="s">
        <v>520</v>
      </c>
      <c r="F141" s="50" t="s">
        <v>429</v>
      </c>
      <c r="G141" s="51">
        <v>40000</v>
      </c>
      <c r="H141" s="52">
        <v>442.65</v>
      </c>
      <c r="I141" s="52">
        <f t="shared" si="8"/>
        <v>1148</v>
      </c>
      <c r="J141" s="52">
        <f t="shared" si="9"/>
        <v>2839.9999999999995</v>
      </c>
      <c r="K141" s="52">
        <v>440</v>
      </c>
      <c r="L141" s="52">
        <f t="shared" si="10"/>
        <v>1216</v>
      </c>
      <c r="M141" s="52">
        <f t="shared" si="11"/>
        <v>2836</v>
      </c>
      <c r="N141" s="52">
        <v>0</v>
      </c>
      <c r="O141" s="52">
        <f t="shared" si="13"/>
        <v>8480</v>
      </c>
      <c r="P141" s="52">
        <f t="shared" si="14"/>
        <v>2364</v>
      </c>
      <c r="Q141" s="52">
        <f t="shared" si="15"/>
        <v>6116</v>
      </c>
      <c r="R141" s="52">
        <f t="shared" si="12"/>
        <v>37193.35</v>
      </c>
      <c r="S141" s="53">
        <v>0</v>
      </c>
      <c r="T141" s="57"/>
    </row>
    <row r="142" spans="1:20" s="55" customFormat="1" ht="19.2" customHeight="1" x14ac:dyDescent="0.25">
      <c r="A142" s="49">
        <v>122</v>
      </c>
      <c r="B142" s="56" t="s">
        <v>114</v>
      </c>
      <c r="C142" s="74" t="s">
        <v>606</v>
      </c>
      <c r="D142" s="50" t="s">
        <v>516</v>
      </c>
      <c r="E142" s="90" t="s">
        <v>520</v>
      </c>
      <c r="F142" s="50" t="s">
        <v>429</v>
      </c>
      <c r="G142" s="51">
        <v>40000</v>
      </c>
      <c r="H142" s="52">
        <v>442.65</v>
      </c>
      <c r="I142" s="52">
        <f t="shared" si="8"/>
        <v>1148</v>
      </c>
      <c r="J142" s="52">
        <f t="shared" si="9"/>
        <v>2839.9999999999995</v>
      </c>
      <c r="K142" s="52">
        <v>440</v>
      </c>
      <c r="L142" s="52">
        <f t="shared" si="10"/>
        <v>1216</v>
      </c>
      <c r="M142" s="52">
        <f t="shared" si="11"/>
        <v>2836</v>
      </c>
      <c r="N142" s="52">
        <v>0</v>
      </c>
      <c r="O142" s="52">
        <f t="shared" si="13"/>
        <v>8480</v>
      </c>
      <c r="P142" s="52">
        <f t="shared" si="14"/>
        <v>2364</v>
      </c>
      <c r="Q142" s="52">
        <f t="shared" si="15"/>
        <v>6116</v>
      </c>
      <c r="R142" s="52">
        <f t="shared" si="12"/>
        <v>37193.35</v>
      </c>
      <c r="S142" s="53">
        <v>0</v>
      </c>
      <c r="T142" s="57"/>
    </row>
    <row r="143" spans="1:20" s="55" customFormat="1" ht="19.2" customHeight="1" x14ac:dyDescent="0.25">
      <c r="A143" s="49">
        <v>123</v>
      </c>
      <c r="B143" s="56" t="s">
        <v>459</v>
      </c>
      <c r="C143" s="74" t="s">
        <v>606</v>
      </c>
      <c r="D143" s="50" t="s">
        <v>514</v>
      </c>
      <c r="E143" s="90" t="s">
        <v>344</v>
      </c>
      <c r="F143" s="50" t="s">
        <v>429</v>
      </c>
      <c r="G143" s="51">
        <v>35000</v>
      </c>
      <c r="H143" s="52">
        <v>0</v>
      </c>
      <c r="I143" s="52">
        <f t="shared" si="8"/>
        <v>1004.5</v>
      </c>
      <c r="J143" s="52">
        <f t="shared" si="9"/>
        <v>2485</v>
      </c>
      <c r="K143" s="52">
        <v>385</v>
      </c>
      <c r="L143" s="52">
        <f t="shared" si="10"/>
        <v>1064</v>
      </c>
      <c r="M143" s="52">
        <f t="shared" si="11"/>
        <v>2481.5</v>
      </c>
      <c r="N143" s="52">
        <v>0</v>
      </c>
      <c r="O143" s="52">
        <f t="shared" si="13"/>
        <v>7420</v>
      </c>
      <c r="P143" s="52">
        <f t="shared" si="14"/>
        <v>2068.5</v>
      </c>
      <c r="Q143" s="52">
        <f t="shared" si="15"/>
        <v>5351.5</v>
      </c>
      <c r="R143" s="52">
        <f t="shared" si="12"/>
        <v>32931.5</v>
      </c>
      <c r="S143" s="53">
        <v>0</v>
      </c>
      <c r="T143" s="57"/>
    </row>
    <row r="144" spans="1:20" s="55" customFormat="1" ht="19.2" customHeight="1" x14ac:dyDescent="0.25">
      <c r="A144" s="49">
        <v>124</v>
      </c>
      <c r="B144" s="56" t="s">
        <v>460</v>
      </c>
      <c r="C144" s="74" t="s">
        <v>606</v>
      </c>
      <c r="D144" s="50" t="s">
        <v>516</v>
      </c>
      <c r="E144" s="90" t="s">
        <v>112</v>
      </c>
      <c r="F144" s="50" t="s">
        <v>429</v>
      </c>
      <c r="G144" s="51">
        <v>35000</v>
      </c>
      <c r="H144" s="52">
        <v>0</v>
      </c>
      <c r="I144" s="52">
        <f t="shared" si="8"/>
        <v>1004.5</v>
      </c>
      <c r="J144" s="52">
        <f t="shared" si="9"/>
        <v>2485</v>
      </c>
      <c r="K144" s="52">
        <v>385</v>
      </c>
      <c r="L144" s="52">
        <f t="shared" si="10"/>
        <v>1064</v>
      </c>
      <c r="M144" s="52">
        <f t="shared" si="11"/>
        <v>2481.5</v>
      </c>
      <c r="N144" s="52">
        <v>0</v>
      </c>
      <c r="O144" s="52">
        <f t="shared" si="13"/>
        <v>7420</v>
      </c>
      <c r="P144" s="52">
        <f t="shared" si="14"/>
        <v>2068.5</v>
      </c>
      <c r="Q144" s="52">
        <f t="shared" si="15"/>
        <v>5351.5</v>
      </c>
      <c r="R144" s="52">
        <f t="shared" si="12"/>
        <v>32931.5</v>
      </c>
      <c r="S144" s="53">
        <v>0</v>
      </c>
      <c r="T144" s="57"/>
    </row>
    <row r="145" spans="1:20" s="55" customFormat="1" ht="19.2" customHeight="1" x14ac:dyDescent="0.25">
      <c r="A145" s="49">
        <v>125</v>
      </c>
      <c r="B145" s="56" t="s">
        <v>461</v>
      </c>
      <c r="C145" s="74" t="s">
        <v>606</v>
      </c>
      <c r="D145" s="50" t="s">
        <v>516</v>
      </c>
      <c r="E145" s="90" t="s">
        <v>112</v>
      </c>
      <c r="F145" s="50" t="s">
        <v>429</v>
      </c>
      <c r="G145" s="51">
        <v>35000</v>
      </c>
      <c r="H145" s="52">
        <v>0</v>
      </c>
      <c r="I145" s="52">
        <f t="shared" si="8"/>
        <v>1004.5</v>
      </c>
      <c r="J145" s="52">
        <f t="shared" si="9"/>
        <v>2485</v>
      </c>
      <c r="K145" s="52">
        <v>385</v>
      </c>
      <c r="L145" s="52">
        <f t="shared" si="10"/>
        <v>1064</v>
      </c>
      <c r="M145" s="52">
        <f t="shared" si="11"/>
        <v>2481.5</v>
      </c>
      <c r="N145" s="52">
        <v>0</v>
      </c>
      <c r="O145" s="52">
        <f t="shared" si="13"/>
        <v>7420</v>
      </c>
      <c r="P145" s="52">
        <f t="shared" si="14"/>
        <v>2068.5</v>
      </c>
      <c r="Q145" s="52">
        <f t="shared" si="15"/>
        <v>5351.5</v>
      </c>
      <c r="R145" s="52">
        <f t="shared" si="12"/>
        <v>32931.5</v>
      </c>
      <c r="S145" s="53">
        <v>0</v>
      </c>
      <c r="T145" s="57"/>
    </row>
    <row r="146" spans="1:20" s="55" customFormat="1" ht="19.2" customHeight="1" x14ac:dyDescent="0.25">
      <c r="A146" s="49">
        <v>126</v>
      </c>
      <c r="B146" s="56" t="s">
        <v>431</v>
      </c>
      <c r="C146" s="74" t="s">
        <v>606</v>
      </c>
      <c r="D146" s="50" t="s">
        <v>516</v>
      </c>
      <c r="E146" s="90" t="s">
        <v>112</v>
      </c>
      <c r="F146" s="50" t="s">
        <v>429</v>
      </c>
      <c r="G146" s="51">
        <v>35000</v>
      </c>
      <c r="H146" s="52">
        <v>0</v>
      </c>
      <c r="I146" s="52">
        <f t="shared" si="8"/>
        <v>1004.5</v>
      </c>
      <c r="J146" s="52">
        <f t="shared" si="9"/>
        <v>2485</v>
      </c>
      <c r="K146" s="52">
        <v>385</v>
      </c>
      <c r="L146" s="52">
        <f t="shared" si="10"/>
        <v>1064</v>
      </c>
      <c r="M146" s="52">
        <f t="shared" si="11"/>
        <v>2481.5</v>
      </c>
      <c r="N146" s="52">
        <v>0</v>
      </c>
      <c r="O146" s="52">
        <f t="shared" si="13"/>
        <v>7420</v>
      </c>
      <c r="P146" s="52">
        <f t="shared" si="14"/>
        <v>2068.5</v>
      </c>
      <c r="Q146" s="52">
        <f t="shared" si="15"/>
        <v>5351.5</v>
      </c>
      <c r="R146" s="52">
        <f t="shared" si="12"/>
        <v>32931.5</v>
      </c>
      <c r="S146" s="53">
        <v>0</v>
      </c>
      <c r="T146" s="57"/>
    </row>
    <row r="147" spans="1:20" s="55" customFormat="1" ht="19.2" customHeight="1" x14ac:dyDescent="0.25">
      <c r="A147" s="49">
        <v>127</v>
      </c>
      <c r="B147" s="56" t="s">
        <v>343</v>
      </c>
      <c r="C147" s="74" t="s">
        <v>606</v>
      </c>
      <c r="D147" s="50" t="s">
        <v>514</v>
      </c>
      <c r="E147" s="90" t="s">
        <v>344</v>
      </c>
      <c r="F147" s="50" t="s">
        <v>429</v>
      </c>
      <c r="G147" s="51">
        <v>35000</v>
      </c>
      <c r="H147" s="52">
        <v>0</v>
      </c>
      <c r="I147" s="52">
        <f t="shared" si="8"/>
        <v>1004.5</v>
      </c>
      <c r="J147" s="52">
        <f t="shared" si="9"/>
        <v>2485</v>
      </c>
      <c r="K147" s="52">
        <v>385</v>
      </c>
      <c r="L147" s="52">
        <f t="shared" si="10"/>
        <v>1064</v>
      </c>
      <c r="M147" s="52">
        <f t="shared" si="11"/>
        <v>2481.5</v>
      </c>
      <c r="N147" s="52">
        <v>0</v>
      </c>
      <c r="O147" s="52">
        <f t="shared" si="13"/>
        <v>7420</v>
      </c>
      <c r="P147" s="52">
        <f t="shared" si="14"/>
        <v>2068.5</v>
      </c>
      <c r="Q147" s="52">
        <f t="shared" si="15"/>
        <v>5351.5</v>
      </c>
      <c r="R147" s="52">
        <f t="shared" si="12"/>
        <v>32931.5</v>
      </c>
      <c r="S147" s="53">
        <v>0</v>
      </c>
      <c r="T147" s="57"/>
    </row>
    <row r="148" spans="1:20" s="55" customFormat="1" ht="19.2" customHeight="1" x14ac:dyDescent="0.25">
      <c r="A148" s="49">
        <v>128</v>
      </c>
      <c r="B148" s="56" t="s">
        <v>124</v>
      </c>
      <c r="C148" s="74" t="s">
        <v>606</v>
      </c>
      <c r="D148" s="50" t="s">
        <v>514</v>
      </c>
      <c r="E148" s="90" t="s">
        <v>123</v>
      </c>
      <c r="F148" s="50" t="s">
        <v>429</v>
      </c>
      <c r="G148" s="51">
        <v>35000</v>
      </c>
      <c r="H148" s="52">
        <v>0</v>
      </c>
      <c r="I148" s="52">
        <f t="shared" si="8"/>
        <v>1004.5</v>
      </c>
      <c r="J148" s="52">
        <f t="shared" si="9"/>
        <v>2485</v>
      </c>
      <c r="K148" s="52">
        <v>385</v>
      </c>
      <c r="L148" s="52">
        <f t="shared" si="10"/>
        <v>1064</v>
      </c>
      <c r="M148" s="52">
        <f t="shared" si="11"/>
        <v>2481.5</v>
      </c>
      <c r="N148" s="52">
        <v>2380.2399999999998</v>
      </c>
      <c r="O148" s="52">
        <f t="shared" si="13"/>
        <v>7420</v>
      </c>
      <c r="P148" s="52">
        <f t="shared" si="14"/>
        <v>4448.74</v>
      </c>
      <c r="Q148" s="52">
        <f t="shared" si="15"/>
        <v>5351.5</v>
      </c>
      <c r="R148" s="52">
        <f t="shared" si="12"/>
        <v>30551.260000000002</v>
      </c>
      <c r="S148" s="53">
        <v>0</v>
      </c>
      <c r="T148" s="57"/>
    </row>
    <row r="149" spans="1:20" s="55" customFormat="1" ht="19.2" customHeight="1" x14ac:dyDescent="0.25">
      <c r="A149" s="49">
        <v>129</v>
      </c>
      <c r="B149" s="56" t="s">
        <v>432</v>
      </c>
      <c r="C149" s="74" t="s">
        <v>606</v>
      </c>
      <c r="D149" s="50" t="s">
        <v>516</v>
      </c>
      <c r="E149" s="90" t="s">
        <v>112</v>
      </c>
      <c r="F149" s="50" t="s">
        <v>429</v>
      </c>
      <c r="G149" s="51">
        <v>35000</v>
      </c>
      <c r="H149" s="52">
        <v>0</v>
      </c>
      <c r="I149" s="52">
        <f t="shared" ref="I149:I212" si="16">IF(G149&gt;312000,312000*2.87%,G149*2.87%)</f>
        <v>1004.5</v>
      </c>
      <c r="J149" s="52">
        <f t="shared" ref="J149:J212" si="17">IF(G149&gt;312000,312000*7.1%,G149*7.1%)</f>
        <v>2485</v>
      </c>
      <c r="K149" s="52">
        <v>385</v>
      </c>
      <c r="L149" s="52">
        <f t="shared" ref="L149:L212" si="18">IF(G149&gt;156000,156000*3.04/100,G149*3.04/100)</f>
        <v>1064</v>
      </c>
      <c r="M149" s="52">
        <f t="shared" ref="M149:M212" si="19">IF(G149&gt;156000,156000*7.09%,G149*7.09%)</f>
        <v>2481.5</v>
      </c>
      <c r="N149" s="52">
        <v>0</v>
      </c>
      <c r="O149" s="52">
        <f t="shared" si="13"/>
        <v>7420</v>
      </c>
      <c r="P149" s="52">
        <f t="shared" si="14"/>
        <v>2068.5</v>
      </c>
      <c r="Q149" s="52">
        <f t="shared" si="15"/>
        <v>5351.5</v>
      </c>
      <c r="R149" s="52">
        <f t="shared" ref="R149:R212" si="20">+G149-P149-H149</f>
        <v>32931.5</v>
      </c>
      <c r="S149" s="53">
        <v>0</v>
      </c>
      <c r="T149" s="57"/>
    </row>
    <row r="150" spans="1:20" s="55" customFormat="1" ht="19.2" customHeight="1" x14ac:dyDescent="0.25">
      <c r="A150" s="49">
        <v>130</v>
      </c>
      <c r="B150" s="56" t="s">
        <v>430</v>
      </c>
      <c r="C150" s="74" t="s">
        <v>606</v>
      </c>
      <c r="D150" s="50" t="s">
        <v>516</v>
      </c>
      <c r="E150" s="90" t="s">
        <v>112</v>
      </c>
      <c r="F150" s="50" t="s">
        <v>429</v>
      </c>
      <c r="G150" s="51">
        <v>35000</v>
      </c>
      <c r="H150" s="52">
        <v>0</v>
      </c>
      <c r="I150" s="52">
        <f t="shared" si="16"/>
        <v>1004.5</v>
      </c>
      <c r="J150" s="52">
        <f t="shared" si="17"/>
        <v>2485</v>
      </c>
      <c r="K150" s="52">
        <v>385</v>
      </c>
      <c r="L150" s="52">
        <f t="shared" si="18"/>
        <v>1064</v>
      </c>
      <c r="M150" s="52">
        <f t="shared" si="19"/>
        <v>2481.5</v>
      </c>
      <c r="N150" s="52">
        <v>0</v>
      </c>
      <c r="O150" s="52">
        <f t="shared" si="13"/>
        <v>7420</v>
      </c>
      <c r="P150" s="52">
        <f t="shared" si="14"/>
        <v>2068.5</v>
      </c>
      <c r="Q150" s="52">
        <f t="shared" si="15"/>
        <v>5351.5</v>
      </c>
      <c r="R150" s="52">
        <f t="shared" si="20"/>
        <v>32931.5</v>
      </c>
      <c r="S150" s="53">
        <v>0</v>
      </c>
      <c r="T150" s="57"/>
    </row>
    <row r="151" spans="1:20" s="55" customFormat="1" ht="19.2" customHeight="1" x14ac:dyDescent="0.25">
      <c r="A151" s="49">
        <v>131</v>
      </c>
      <c r="B151" s="56" t="s">
        <v>122</v>
      </c>
      <c r="C151" s="74" t="s">
        <v>606</v>
      </c>
      <c r="D151" s="50" t="s">
        <v>514</v>
      </c>
      <c r="E151" s="90" t="s">
        <v>123</v>
      </c>
      <c r="F151" s="50" t="s">
        <v>429</v>
      </c>
      <c r="G151" s="51">
        <v>35000</v>
      </c>
      <c r="H151" s="52">
        <v>0</v>
      </c>
      <c r="I151" s="52">
        <f t="shared" si="16"/>
        <v>1004.5</v>
      </c>
      <c r="J151" s="52">
        <f t="shared" si="17"/>
        <v>2485</v>
      </c>
      <c r="K151" s="52">
        <v>385</v>
      </c>
      <c r="L151" s="52">
        <f t="shared" si="18"/>
        <v>1064</v>
      </c>
      <c r="M151" s="52">
        <f t="shared" si="19"/>
        <v>2481.5</v>
      </c>
      <c r="N151" s="52">
        <v>0</v>
      </c>
      <c r="O151" s="52">
        <f t="shared" si="13"/>
        <v>7420</v>
      </c>
      <c r="P151" s="52">
        <f t="shared" si="14"/>
        <v>2068.5</v>
      </c>
      <c r="Q151" s="52">
        <f t="shared" si="15"/>
        <v>5351.5</v>
      </c>
      <c r="R151" s="52">
        <f t="shared" si="20"/>
        <v>32931.5</v>
      </c>
      <c r="S151" s="53">
        <v>0</v>
      </c>
      <c r="T151" s="57"/>
    </row>
    <row r="152" spans="1:20" s="55" customFormat="1" ht="19.2" customHeight="1" x14ac:dyDescent="0.25">
      <c r="A152" s="49">
        <v>132</v>
      </c>
      <c r="B152" s="56" t="s">
        <v>301</v>
      </c>
      <c r="C152" s="74" t="s">
        <v>606</v>
      </c>
      <c r="D152" s="50" t="s">
        <v>125</v>
      </c>
      <c r="E152" s="90" t="s">
        <v>293</v>
      </c>
      <c r="F152" s="50" t="s">
        <v>429</v>
      </c>
      <c r="G152" s="51">
        <v>250000</v>
      </c>
      <c r="H152" s="52">
        <v>48103.59</v>
      </c>
      <c r="I152" s="52">
        <f t="shared" si="16"/>
        <v>7175</v>
      </c>
      <c r="J152" s="52">
        <f t="shared" si="17"/>
        <v>17750</v>
      </c>
      <c r="K152" s="52">
        <v>686.4</v>
      </c>
      <c r="L152" s="52">
        <f t="shared" si="18"/>
        <v>4742.3999999999996</v>
      </c>
      <c r="M152" s="52">
        <f t="shared" si="19"/>
        <v>11060.400000000001</v>
      </c>
      <c r="N152" s="52">
        <v>0</v>
      </c>
      <c r="O152" s="52">
        <f t="shared" ref="O152:O198" si="21">+M152+L152+K152+J152+I152</f>
        <v>41414.199999999997</v>
      </c>
      <c r="P152" s="52">
        <f t="shared" ref="P152:P316" si="22">+I152+L152+N152</f>
        <v>11917.4</v>
      </c>
      <c r="Q152" s="52">
        <f t="shared" ref="Q152:Q316" si="23">+M152+J152+K152</f>
        <v>29496.800000000003</v>
      </c>
      <c r="R152" s="52">
        <f t="shared" si="20"/>
        <v>189979.01</v>
      </c>
      <c r="S152" s="53">
        <v>0</v>
      </c>
      <c r="T152" s="57"/>
    </row>
    <row r="153" spans="1:20" s="55" customFormat="1" ht="19.2" customHeight="1" x14ac:dyDescent="0.25">
      <c r="A153" s="49">
        <v>133</v>
      </c>
      <c r="B153" s="56" t="s">
        <v>462</v>
      </c>
      <c r="C153" s="74" t="s">
        <v>607</v>
      </c>
      <c r="D153" s="50" t="s">
        <v>125</v>
      </c>
      <c r="E153" s="90" t="s">
        <v>599</v>
      </c>
      <c r="F153" s="50" t="s">
        <v>429</v>
      </c>
      <c r="G153" s="51">
        <v>72045</v>
      </c>
      <c r="H153" s="52">
        <v>5753.28</v>
      </c>
      <c r="I153" s="52">
        <f t="shared" si="16"/>
        <v>2067.6914999999999</v>
      </c>
      <c r="J153" s="52">
        <f t="shared" si="17"/>
        <v>5115.1949999999997</v>
      </c>
      <c r="K153" s="52">
        <v>686.4</v>
      </c>
      <c r="L153" s="52">
        <f t="shared" si="18"/>
        <v>2190.1679999999997</v>
      </c>
      <c r="M153" s="52">
        <f t="shared" si="19"/>
        <v>5107.9904999999999</v>
      </c>
      <c r="N153" s="52">
        <v>0</v>
      </c>
      <c r="O153" s="52">
        <f t="shared" si="21"/>
        <v>15167.445</v>
      </c>
      <c r="P153" s="52">
        <f t="shared" si="22"/>
        <v>4257.8594999999996</v>
      </c>
      <c r="Q153" s="52">
        <f t="shared" si="23"/>
        <v>10909.585499999999</v>
      </c>
      <c r="R153" s="52">
        <f t="shared" si="20"/>
        <v>62033.860499999995</v>
      </c>
      <c r="S153" s="53">
        <v>0</v>
      </c>
      <c r="T153" s="57"/>
    </row>
    <row r="154" spans="1:20" s="55" customFormat="1" ht="19.2" customHeight="1" x14ac:dyDescent="0.25">
      <c r="A154" s="49">
        <v>134</v>
      </c>
      <c r="B154" s="56" t="s">
        <v>318</v>
      </c>
      <c r="C154" s="74" t="s">
        <v>607</v>
      </c>
      <c r="D154" s="50" t="s">
        <v>521</v>
      </c>
      <c r="E154" s="90" t="s">
        <v>522</v>
      </c>
      <c r="F154" s="50" t="s">
        <v>429</v>
      </c>
      <c r="G154" s="51">
        <v>125000</v>
      </c>
      <c r="H154" s="52">
        <v>17688.53</v>
      </c>
      <c r="I154" s="52">
        <f t="shared" si="16"/>
        <v>3587.5</v>
      </c>
      <c r="J154" s="52">
        <f t="shared" si="17"/>
        <v>8875</v>
      </c>
      <c r="K154" s="52">
        <v>686.4</v>
      </c>
      <c r="L154" s="52">
        <f t="shared" si="18"/>
        <v>3800</v>
      </c>
      <c r="M154" s="52">
        <f t="shared" si="19"/>
        <v>8862.5</v>
      </c>
      <c r="N154" s="52">
        <v>1190.1199999999999</v>
      </c>
      <c r="O154" s="52">
        <f t="shared" si="21"/>
        <v>25811.4</v>
      </c>
      <c r="P154" s="52">
        <f t="shared" si="22"/>
        <v>8577.619999999999</v>
      </c>
      <c r="Q154" s="52">
        <f t="shared" si="23"/>
        <v>18423.900000000001</v>
      </c>
      <c r="R154" s="52">
        <f t="shared" si="20"/>
        <v>98733.85</v>
      </c>
      <c r="S154" s="53">
        <v>0</v>
      </c>
      <c r="T154" s="57"/>
    </row>
    <row r="155" spans="1:20" s="55" customFormat="1" ht="19.2" customHeight="1" x14ac:dyDescent="0.25">
      <c r="A155" s="49">
        <v>135</v>
      </c>
      <c r="B155" s="56" t="s">
        <v>127</v>
      </c>
      <c r="C155" s="74" t="s">
        <v>607</v>
      </c>
      <c r="D155" s="50" t="s">
        <v>523</v>
      </c>
      <c r="E155" s="90" t="s">
        <v>524</v>
      </c>
      <c r="F155" s="50" t="s">
        <v>429</v>
      </c>
      <c r="G155" s="51">
        <v>125000</v>
      </c>
      <c r="H155" s="52">
        <v>17688.53</v>
      </c>
      <c r="I155" s="52">
        <f t="shared" si="16"/>
        <v>3587.5</v>
      </c>
      <c r="J155" s="52">
        <f t="shared" si="17"/>
        <v>8875</v>
      </c>
      <c r="K155" s="52">
        <v>686.4</v>
      </c>
      <c r="L155" s="52">
        <f t="shared" si="18"/>
        <v>3800</v>
      </c>
      <c r="M155" s="52">
        <f t="shared" si="19"/>
        <v>8862.5</v>
      </c>
      <c r="N155" s="52">
        <v>1190.1199999999999</v>
      </c>
      <c r="O155" s="52">
        <f t="shared" si="21"/>
        <v>25811.4</v>
      </c>
      <c r="P155" s="52">
        <f t="shared" si="22"/>
        <v>8577.619999999999</v>
      </c>
      <c r="Q155" s="52">
        <f t="shared" si="23"/>
        <v>18423.900000000001</v>
      </c>
      <c r="R155" s="52">
        <f t="shared" si="20"/>
        <v>98733.85</v>
      </c>
      <c r="S155" s="53">
        <v>0</v>
      </c>
      <c r="T155" s="57"/>
    </row>
    <row r="156" spans="1:20" s="55" customFormat="1" ht="19.2" customHeight="1" x14ac:dyDescent="0.25">
      <c r="A156" s="49">
        <v>136</v>
      </c>
      <c r="B156" s="56" t="s">
        <v>129</v>
      </c>
      <c r="C156" s="74" t="s">
        <v>607</v>
      </c>
      <c r="D156" s="50" t="s">
        <v>525</v>
      </c>
      <c r="E156" s="90" t="s">
        <v>526</v>
      </c>
      <c r="F156" s="50" t="s">
        <v>429</v>
      </c>
      <c r="G156" s="51">
        <v>125000</v>
      </c>
      <c r="H156" s="52">
        <v>17986.060000000001</v>
      </c>
      <c r="I156" s="52">
        <f t="shared" si="16"/>
        <v>3587.5</v>
      </c>
      <c r="J156" s="52">
        <f t="shared" si="17"/>
        <v>8875</v>
      </c>
      <c r="K156" s="52">
        <v>686.4</v>
      </c>
      <c r="L156" s="52">
        <f t="shared" si="18"/>
        <v>3800</v>
      </c>
      <c r="M156" s="52">
        <f t="shared" si="19"/>
        <v>8862.5</v>
      </c>
      <c r="N156" s="52">
        <v>0</v>
      </c>
      <c r="O156" s="52">
        <f t="shared" si="21"/>
        <v>25811.4</v>
      </c>
      <c r="P156" s="52">
        <f t="shared" si="22"/>
        <v>7387.5</v>
      </c>
      <c r="Q156" s="52">
        <f t="shared" si="23"/>
        <v>18423.900000000001</v>
      </c>
      <c r="R156" s="52">
        <f t="shared" si="20"/>
        <v>99626.44</v>
      </c>
      <c r="S156" s="53">
        <v>0</v>
      </c>
      <c r="T156" s="57"/>
    </row>
    <row r="157" spans="1:20" s="55" customFormat="1" ht="19.2" customHeight="1" x14ac:dyDescent="0.25">
      <c r="A157" s="49">
        <v>137</v>
      </c>
      <c r="B157" s="56" t="s">
        <v>345</v>
      </c>
      <c r="C157" s="74" t="s">
        <v>607</v>
      </c>
      <c r="D157" s="50" t="s">
        <v>523</v>
      </c>
      <c r="E157" s="91" t="s">
        <v>128</v>
      </c>
      <c r="F157" s="50" t="s">
        <v>429</v>
      </c>
      <c r="G157" s="51">
        <v>72045</v>
      </c>
      <c r="H157" s="52">
        <v>5753.28</v>
      </c>
      <c r="I157" s="52">
        <f t="shared" si="16"/>
        <v>2067.6914999999999</v>
      </c>
      <c r="J157" s="52">
        <f t="shared" si="17"/>
        <v>5115.1949999999997</v>
      </c>
      <c r="K157" s="52">
        <v>686.4</v>
      </c>
      <c r="L157" s="52">
        <f t="shared" si="18"/>
        <v>2190.1679999999997</v>
      </c>
      <c r="M157" s="52">
        <f t="shared" si="19"/>
        <v>5107.9904999999999</v>
      </c>
      <c r="N157" s="52">
        <v>0</v>
      </c>
      <c r="O157" s="52">
        <f t="shared" si="21"/>
        <v>15167.445</v>
      </c>
      <c r="P157" s="52">
        <f t="shared" si="22"/>
        <v>4257.8594999999996</v>
      </c>
      <c r="Q157" s="52">
        <f t="shared" si="23"/>
        <v>10909.585499999999</v>
      </c>
      <c r="R157" s="52">
        <f t="shared" si="20"/>
        <v>62033.860499999995</v>
      </c>
      <c r="S157" s="53">
        <v>0</v>
      </c>
      <c r="T157" s="57"/>
    </row>
    <row r="158" spans="1:20" s="55" customFormat="1" ht="19.2" customHeight="1" x14ac:dyDescent="0.25">
      <c r="A158" s="49">
        <v>138</v>
      </c>
      <c r="B158" s="56" t="s">
        <v>207</v>
      </c>
      <c r="C158" s="74" t="s">
        <v>607</v>
      </c>
      <c r="D158" s="50" t="s">
        <v>523</v>
      </c>
      <c r="E158" s="91" t="s">
        <v>346</v>
      </c>
      <c r="F158" s="50" t="s">
        <v>429</v>
      </c>
      <c r="G158" s="51">
        <v>72045</v>
      </c>
      <c r="H158" s="52">
        <v>5515.25</v>
      </c>
      <c r="I158" s="52">
        <f t="shared" si="16"/>
        <v>2067.6914999999999</v>
      </c>
      <c r="J158" s="52">
        <f t="shared" si="17"/>
        <v>5115.1949999999997</v>
      </c>
      <c r="K158" s="52">
        <v>686.4</v>
      </c>
      <c r="L158" s="52">
        <f t="shared" si="18"/>
        <v>2190.1679999999997</v>
      </c>
      <c r="M158" s="52">
        <f t="shared" si="19"/>
        <v>5107.9904999999999</v>
      </c>
      <c r="N158" s="52">
        <v>1190.1199999999999</v>
      </c>
      <c r="O158" s="52">
        <f t="shared" si="21"/>
        <v>15167.445</v>
      </c>
      <c r="P158" s="52">
        <f t="shared" si="22"/>
        <v>5447.9794999999995</v>
      </c>
      <c r="Q158" s="52">
        <f t="shared" si="23"/>
        <v>10909.585499999999</v>
      </c>
      <c r="R158" s="52">
        <f t="shared" si="20"/>
        <v>61081.770499999999</v>
      </c>
      <c r="S158" s="53">
        <v>0</v>
      </c>
      <c r="T158" s="57"/>
    </row>
    <row r="159" spans="1:20" s="55" customFormat="1" ht="19.2" customHeight="1" x14ac:dyDescent="0.25">
      <c r="A159" s="49">
        <v>139</v>
      </c>
      <c r="B159" s="56" t="s">
        <v>130</v>
      </c>
      <c r="C159" s="74" t="s">
        <v>607</v>
      </c>
      <c r="D159" s="50" t="s">
        <v>525</v>
      </c>
      <c r="E159" s="91" t="s">
        <v>349</v>
      </c>
      <c r="F159" s="50" t="s">
        <v>429</v>
      </c>
      <c r="G159" s="51">
        <v>65496</v>
      </c>
      <c r="H159" s="52">
        <v>4282.8599999999997</v>
      </c>
      <c r="I159" s="52">
        <f t="shared" si="16"/>
        <v>1879.7352000000001</v>
      </c>
      <c r="J159" s="52">
        <f t="shared" si="17"/>
        <v>4650.2159999999994</v>
      </c>
      <c r="K159" s="52">
        <v>686.4</v>
      </c>
      <c r="L159" s="52">
        <f t="shared" si="18"/>
        <v>1991.0783999999999</v>
      </c>
      <c r="M159" s="52">
        <f t="shared" si="19"/>
        <v>4643.6664000000001</v>
      </c>
      <c r="N159" s="52">
        <v>1190.1199999999999</v>
      </c>
      <c r="O159" s="52">
        <f t="shared" si="21"/>
        <v>13851.095999999998</v>
      </c>
      <c r="P159" s="52">
        <f t="shared" si="22"/>
        <v>5060.9336000000003</v>
      </c>
      <c r="Q159" s="52">
        <f t="shared" si="23"/>
        <v>9980.2823999999982</v>
      </c>
      <c r="R159" s="52">
        <f t="shared" si="20"/>
        <v>56152.206399999995</v>
      </c>
      <c r="S159" s="53">
        <v>0</v>
      </c>
      <c r="T159" s="57"/>
    </row>
    <row r="160" spans="1:20" s="55" customFormat="1" ht="19.2" customHeight="1" x14ac:dyDescent="0.25">
      <c r="A160" s="49">
        <v>140</v>
      </c>
      <c r="B160" s="56" t="s">
        <v>347</v>
      </c>
      <c r="C160" s="74" t="s">
        <v>607</v>
      </c>
      <c r="D160" s="50" t="s">
        <v>521</v>
      </c>
      <c r="E160" s="91" t="s">
        <v>348</v>
      </c>
      <c r="F160" s="50" t="s">
        <v>429</v>
      </c>
      <c r="G160" s="51">
        <v>46585</v>
      </c>
      <c r="H160" s="52">
        <v>1372.02</v>
      </c>
      <c r="I160" s="52">
        <f t="shared" si="16"/>
        <v>1336.9894999999999</v>
      </c>
      <c r="J160" s="52">
        <f t="shared" si="17"/>
        <v>3307.5349999999999</v>
      </c>
      <c r="K160" s="52">
        <v>512.44000000000005</v>
      </c>
      <c r="L160" s="52">
        <f t="shared" si="18"/>
        <v>1416.184</v>
      </c>
      <c r="M160" s="52">
        <f t="shared" si="19"/>
        <v>3302.8765000000003</v>
      </c>
      <c r="N160" s="52">
        <v>0</v>
      </c>
      <c r="O160" s="52">
        <f t="shared" si="21"/>
        <v>9876.0249999999996</v>
      </c>
      <c r="P160" s="52">
        <f t="shared" si="22"/>
        <v>2753.1734999999999</v>
      </c>
      <c r="Q160" s="52">
        <f t="shared" si="23"/>
        <v>7122.8515000000007</v>
      </c>
      <c r="R160" s="52">
        <f t="shared" si="20"/>
        <v>42459.806500000006</v>
      </c>
      <c r="S160" s="53">
        <v>0</v>
      </c>
      <c r="T160" s="57"/>
    </row>
    <row r="161" spans="1:20" s="55" customFormat="1" ht="19.2" customHeight="1" x14ac:dyDescent="0.25">
      <c r="A161" s="49">
        <v>141</v>
      </c>
      <c r="B161" s="56" t="s">
        <v>126</v>
      </c>
      <c r="C161" s="74" t="s">
        <v>607</v>
      </c>
      <c r="D161" s="50" t="s">
        <v>523</v>
      </c>
      <c r="E161" s="91" t="s">
        <v>600</v>
      </c>
      <c r="F161" s="50" t="s">
        <v>429</v>
      </c>
      <c r="G161" s="51">
        <v>35000</v>
      </c>
      <c r="H161" s="52">
        <v>0</v>
      </c>
      <c r="I161" s="52">
        <f t="shared" si="16"/>
        <v>1004.5</v>
      </c>
      <c r="J161" s="52">
        <f t="shared" si="17"/>
        <v>2485</v>
      </c>
      <c r="K161" s="52">
        <v>385</v>
      </c>
      <c r="L161" s="52">
        <f t="shared" si="18"/>
        <v>1064</v>
      </c>
      <c r="M161" s="52">
        <f t="shared" si="19"/>
        <v>2481.5</v>
      </c>
      <c r="N161" s="52">
        <v>0</v>
      </c>
      <c r="O161" s="52">
        <f t="shared" si="21"/>
        <v>7420</v>
      </c>
      <c r="P161" s="52">
        <f t="shared" si="22"/>
        <v>2068.5</v>
      </c>
      <c r="Q161" s="52">
        <f t="shared" si="23"/>
        <v>5351.5</v>
      </c>
      <c r="R161" s="52">
        <f t="shared" si="20"/>
        <v>32931.5</v>
      </c>
      <c r="S161" s="53">
        <v>0</v>
      </c>
      <c r="T161" s="57"/>
    </row>
    <row r="162" spans="1:20" s="55" customFormat="1" ht="19.2" customHeight="1" x14ac:dyDescent="0.25">
      <c r="A162" s="49">
        <v>142</v>
      </c>
      <c r="B162" s="56" t="s">
        <v>609</v>
      </c>
      <c r="C162" s="74" t="s">
        <v>607</v>
      </c>
      <c r="D162" s="50" t="s">
        <v>296</v>
      </c>
      <c r="E162" s="91" t="s">
        <v>132</v>
      </c>
      <c r="F162" s="50" t="s">
        <v>429</v>
      </c>
      <c r="G162" s="51">
        <v>56250</v>
      </c>
      <c r="H162" s="52">
        <v>2780.97</v>
      </c>
      <c r="I162" s="52">
        <f t="shared" si="16"/>
        <v>1614.375</v>
      </c>
      <c r="J162" s="52">
        <f t="shared" si="17"/>
        <v>3993.7499999999995</v>
      </c>
      <c r="K162" s="52">
        <v>618.75</v>
      </c>
      <c r="L162" s="52">
        <f t="shared" si="18"/>
        <v>1710</v>
      </c>
      <c r="M162" s="52">
        <f t="shared" si="19"/>
        <v>3988.1250000000005</v>
      </c>
      <c r="N162" s="52">
        <v>0</v>
      </c>
      <c r="O162" s="52">
        <f t="shared" si="21"/>
        <v>11925</v>
      </c>
      <c r="P162" s="52">
        <f t="shared" si="22"/>
        <v>3324.375</v>
      </c>
      <c r="Q162" s="52">
        <f t="shared" si="23"/>
        <v>8600.625</v>
      </c>
      <c r="R162" s="52">
        <f t="shared" si="20"/>
        <v>50144.654999999999</v>
      </c>
      <c r="S162" s="53"/>
      <c r="T162" s="57"/>
    </row>
    <row r="163" spans="1:20" s="55" customFormat="1" ht="19.2" customHeight="1" x14ac:dyDescent="0.25">
      <c r="A163" s="49">
        <v>143</v>
      </c>
      <c r="B163" s="56" t="s">
        <v>306</v>
      </c>
      <c r="C163" s="74" t="s">
        <v>606</v>
      </c>
      <c r="D163" s="50" t="s">
        <v>131</v>
      </c>
      <c r="E163" s="90" t="s">
        <v>295</v>
      </c>
      <c r="F163" s="50" t="s">
        <v>429</v>
      </c>
      <c r="G163" s="51">
        <v>125000</v>
      </c>
      <c r="H163" s="52">
        <v>17986.060000000001</v>
      </c>
      <c r="I163" s="52">
        <f t="shared" si="16"/>
        <v>3587.5</v>
      </c>
      <c r="J163" s="52">
        <f t="shared" si="17"/>
        <v>8875</v>
      </c>
      <c r="K163" s="52">
        <v>686.4</v>
      </c>
      <c r="L163" s="52">
        <f t="shared" si="18"/>
        <v>3800</v>
      </c>
      <c r="M163" s="52">
        <f t="shared" si="19"/>
        <v>8862.5</v>
      </c>
      <c r="N163" s="52">
        <v>0</v>
      </c>
      <c r="O163" s="52">
        <f t="shared" si="21"/>
        <v>25811.4</v>
      </c>
      <c r="P163" s="52">
        <f t="shared" si="22"/>
        <v>7387.5</v>
      </c>
      <c r="Q163" s="52">
        <f t="shared" si="23"/>
        <v>18423.900000000001</v>
      </c>
      <c r="R163" s="52">
        <f t="shared" si="20"/>
        <v>99626.44</v>
      </c>
      <c r="S163" s="53">
        <v>0</v>
      </c>
      <c r="T163" s="57"/>
    </row>
    <row r="164" spans="1:20" s="55" customFormat="1" ht="19.2" customHeight="1" x14ac:dyDescent="0.25">
      <c r="A164" s="49">
        <v>144</v>
      </c>
      <c r="B164" s="56" t="s">
        <v>275</v>
      </c>
      <c r="C164" s="74" t="s">
        <v>607</v>
      </c>
      <c r="D164" s="50" t="s">
        <v>131</v>
      </c>
      <c r="E164" s="90" t="s">
        <v>276</v>
      </c>
      <c r="F164" s="50" t="s">
        <v>429</v>
      </c>
      <c r="G164" s="51">
        <v>65496</v>
      </c>
      <c r="H164" s="52">
        <v>4520.8900000000003</v>
      </c>
      <c r="I164" s="52">
        <f t="shared" si="16"/>
        <v>1879.7352000000001</v>
      </c>
      <c r="J164" s="52">
        <f t="shared" si="17"/>
        <v>4650.2159999999994</v>
      </c>
      <c r="K164" s="52">
        <v>686.4</v>
      </c>
      <c r="L164" s="52">
        <f t="shared" si="18"/>
        <v>1991.0783999999999</v>
      </c>
      <c r="M164" s="52">
        <f t="shared" si="19"/>
        <v>4643.6664000000001</v>
      </c>
      <c r="N164" s="52">
        <v>0</v>
      </c>
      <c r="O164" s="52">
        <f t="shared" si="21"/>
        <v>13851.095999999998</v>
      </c>
      <c r="P164" s="52">
        <f t="shared" si="22"/>
        <v>3870.8136</v>
      </c>
      <c r="Q164" s="52">
        <f t="shared" si="23"/>
        <v>9980.2823999999982</v>
      </c>
      <c r="R164" s="52">
        <f t="shared" si="20"/>
        <v>57104.296399999999</v>
      </c>
      <c r="S164" s="53">
        <v>0</v>
      </c>
      <c r="T164" s="57"/>
    </row>
    <row r="165" spans="1:20" s="55" customFormat="1" ht="19.2" customHeight="1" x14ac:dyDescent="0.25">
      <c r="A165" s="49">
        <v>145</v>
      </c>
      <c r="B165" s="50" t="s">
        <v>133</v>
      </c>
      <c r="C165" s="75" t="s">
        <v>607</v>
      </c>
      <c r="D165" s="50" t="s">
        <v>131</v>
      </c>
      <c r="E165" s="90" t="s">
        <v>134</v>
      </c>
      <c r="F165" s="50" t="s">
        <v>429</v>
      </c>
      <c r="G165" s="51">
        <v>46585</v>
      </c>
      <c r="H165" s="52">
        <v>1372.02</v>
      </c>
      <c r="I165" s="52">
        <f t="shared" si="16"/>
        <v>1336.9894999999999</v>
      </c>
      <c r="J165" s="52">
        <f t="shared" si="17"/>
        <v>3307.5349999999999</v>
      </c>
      <c r="K165" s="52">
        <v>512.44000000000005</v>
      </c>
      <c r="L165" s="52">
        <f t="shared" si="18"/>
        <v>1416.184</v>
      </c>
      <c r="M165" s="52">
        <f t="shared" si="19"/>
        <v>3302.8765000000003</v>
      </c>
      <c r="N165" s="52">
        <v>0</v>
      </c>
      <c r="O165" s="52">
        <f t="shared" si="21"/>
        <v>9876.0249999999996</v>
      </c>
      <c r="P165" s="52">
        <f t="shared" si="22"/>
        <v>2753.1734999999999</v>
      </c>
      <c r="Q165" s="52">
        <f t="shared" si="23"/>
        <v>7122.8515000000007</v>
      </c>
      <c r="R165" s="52">
        <f t="shared" si="20"/>
        <v>42459.806500000006</v>
      </c>
      <c r="S165" s="53">
        <v>0</v>
      </c>
      <c r="T165" s="57"/>
    </row>
    <row r="166" spans="1:20" s="55" customFormat="1" ht="19.2" customHeight="1" x14ac:dyDescent="0.25">
      <c r="A166" s="49">
        <v>146</v>
      </c>
      <c r="B166" s="56" t="s">
        <v>350</v>
      </c>
      <c r="C166" s="74" t="s">
        <v>607</v>
      </c>
      <c r="D166" s="56" t="s">
        <v>131</v>
      </c>
      <c r="E166" s="91" t="s">
        <v>28</v>
      </c>
      <c r="F166" s="56" t="s">
        <v>429</v>
      </c>
      <c r="G166" s="51">
        <v>26250</v>
      </c>
      <c r="H166" s="52">
        <v>0</v>
      </c>
      <c r="I166" s="52">
        <f t="shared" si="16"/>
        <v>753.375</v>
      </c>
      <c r="J166" s="52">
        <f t="shared" si="17"/>
        <v>1863.7499999999998</v>
      </c>
      <c r="K166" s="52">
        <v>288.75</v>
      </c>
      <c r="L166" s="52">
        <f t="shared" si="18"/>
        <v>798</v>
      </c>
      <c r="M166" s="52">
        <f t="shared" si="19"/>
        <v>1861.1250000000002</v>
      </c>
      <c r="N166" s="52">
        <v>0</v>
      </c>
      <c r="O166" s="52">
        <f t="shared" si="21"/>
        <v>5565</v>
      </c>
      <c r="P166" s="52">
        <f t="shared" si="22"/>
        <v>1551.375</v>
      </c>
      <c r="Q166" s="52">
        <f t="shared" si="23"/>
        <v>4013.625</v>
      </c>
      <c r="R166" s="52">
        <f t="shared" si="20"/>
        <v>24698.625</v>
      </c>
      <c r="S166" s="53">
        <v>0</v>
      </c>
      <c r="T166" s="57"/>
    </row>
    <row r="167" spans="1:20" s="55" customFormat="1" ht="19.2" customHeight="1" x14ac:dyDescent="0.25">
      <c r="A167" s="49">
        <v>147</v>
      </c>
      <c r="B167" s="50" t="s">
        <v>304</v>
      </c>
      <c r="C167" s="75" t="s">
        <v>607</v>
      </c>
      <c r="D167" s="50" t="s">
        <v>527</v>
      </c>
      <c r="E167" s="90" t="s">
        <v>528</v>
      </c>
      <c r="F167" s="50" t="s">
        <v>429</v>
      </c>
      <c r="G167" s="51">
        <v>90000</v>
      </c>
      <c r="H167" s="52">
        <v>9753.19</v>
      </c>
      <c r="I167" s="52">
        <f t="shared" si="16"/>
        <v>2583</v>
      </c>
      <c r="J167" s="52">
        <f t="shared" si="17"/>
        <v>6389.9999999999991</v>
      </c>
      <c r="K167" s="52">
        <v>686.4</v>
      </c>
      <c r="L167" s="52">
        <f t="shared" si="18"/>
        <v>2736</v>
      </c>
      <c r="M167" s="52">
        <f t="shared" si="19"/>
        <v>6381</v>
      </c>
      <c r="N167" s="52">
        <v>0</v>
      </c>
      <c r="O167" s="52">
        <f t="shared" si="21"/>
        <v>18776.399999999998</v>
      </c>
      <c r="P167" s="52">
        <f t="shared" si="22"/>
        <v>5319</v>
      </c>
      <c r="Q167" s="52">
        <f t="shared" si="23"/>
        <v>13457.4</v>
      </c>
      <c r="R167" s="52">
        <f t="shared" si="20"/>
        <v>74927.81</v>
      </c>
      <c r="S167" s="53">
        <v>0</v>
      </c>
      <c r="T167" s="57"/>
    </row>
    <row r="168" spans="1:20" s="55" customFormat="1" ht="19.2" customHeight="1" x14ac:dyDescent="0.25">
      <c r="A168" s="49">
        <v>148</v>
      </c>
      <c r="B168" s="50" t="s">
        <v>463</v>
      </c>
      <c r="C168" s="75" t="s">
        <v>607</v>
      </c>
      <c r="D168" s="50" t="s">
        <v>527</v>
      </c>
      <c r="E168" s="90" t="s">
        <v>529</v>
      </c>
      <c r="F168" s="50" t="s">
        <v>429</v>
      </c>
      <c r="G168" s="51">
        <v>72045</v>
      </c>
      <c r="H168" s="52">
        <v>5753.28</v>
      </c>
      <c r="I168" s="52">
        <f t="shared" si="16"/>
        <v>2067.6914999999999</v>
      </c>
      <c r="J168" s="52">
        <f t="shared" si="17"/>
        <v>5115.1949999999997</v>
      </c>
      <c r="K168" s="52">
        <v>686.4</v>
      </c>
      <c r="L168" s="52">
        <f t="shared" si="18"/>
        <v>2190.1679999999997</v>
      </c>
      <c r="M168" s="52">
        <f t="shared" si="19"/>
        <v>5107.9904999999999</v>
      </c>
      <c r="N168" s="52">
        <v>0</v>
      </c>
      <c r="O168" s="52">
        <f t="shared" si="21"/>
        <v>15167.445</v>
      </c>
      <c r="P168" s="52">
        <f t="shared" si="22"/>
        <v>4257.8594999999996</v>
      </c>
      <c r="Q168" s="52">
        <f t="shared" si="23"/>
        <v>10909.585499999999</v>
      </c>
      <c r="R168" s="52">
        <f t="shared" si="20"/>
        <v>62033.860499999995</v>
      </c>
      <c r="S168" s="53">
        <v>0</v>
      </c>
      <c r="T168" s="57"/>
    </row>
    <row r="169" spans="1:20" s="55" customFormat="1" ht="19.2" customHeight="1" x14ac:dyDescent="0.25">
      <c r="A169" s="49">
        <v>149</v>
      </c>
      <c r="B169" s="50" t="s">
        <v>434</v>
      </c>
      <c r="C169" s="75" t="s">
        <v>607</v>
      </c>
      <c r="D169" s="50" t="s">
        <v>527</v>
      </c>
      <c r="E169" s="90" t="s">
        <v>444</v>
      </c>
      <c r="F169" s="50" t="s">
        <v>429</v>
      </c>
      <c r="G169" s="51">
        <v>65000</v>
      </c>
      <c r="H169" s="52">
        <v>4427.55</v>
      </c>
      <c r="I169" s="52">
        <f t="shared" si="16"/>
        <v>1865.5</v>
      </c>
      <c r="J169" s="52">
        <f t="shared" si="17"/>
        <v>4615</v>
      </c>
      <c r="K169" s="52">
        <v>686.4</v>
      </c>
      <c r="L169" s="52">
        <f t="shared" si="18"/>
        <v>1976</v>
      </c>
      <c r="M169" s="52">
        <f t="shared" si="19"/>
        <v>4608.5</v>
      </c>
      <c r="N169" s="52">
        <v>0</v>
      </c>
      <c r="O169" s="52">
        <f t="shared" si="21"/>
        <v>13751.4</v>
      </c>
      <c r="P169" s="52">
        <f t="shared" si="22"/>
        <v>3841.5</v>
      </c>
      <c r="Q169" s="52">
        <f t="shared" si="23"/>
        <v>9909.9</v>
      </c>
      <c r="R169" s="52">
        <f t="shared" si="20"/>
        <v>56730.95</v>
      </c>
      <c r="S169" s="53">
        <v>0</v>
      </c>
      <c r="T169" s="57"/>
    </row>
    <row r="170" spans="1:20" s="55" customFormat="1" ht="19.2" customHeight="1" x14ac:dyDescent="0.25">
      <c r="A170" s="49">
        <v>150</v>
      </c>
      <c r="B170" s="50" t="s">
        <v>351</v>
      </c>
      <c r="C170" s="75" t="s">
        <v>606</v>
      </c>
      <c r="D170" s="50" t="s">
        <v>527</v>
      </c>
      <c r="E170" s="90" t="s">
        <v>352</v>
      </c>
      <c r="F170" s="50" t="s">
        <v>429</v>
      </c>
      <c r="G170" s="51">
        <v>35000</v>
      </c>
      <c r="H170" s="52">
        <v>0</v>
      </c>
      <c r="I170" s="52">
        <f t="shared" si="16"/>
        <v>1004.5</v>
      </c>
      <c r="J170" s="52">
        <f t="shared" si="17"/>
        <v>2485</v>
      </c>
      <c r="K170" s="52">
        <v>385</v>
      </c>
      <c r="L170" s="52">
        <f t="shared" si="18"/>
        <v>1064</v>
      </c>
      <c r="M170" s="52">
        <f t="shared" si="19"/>
        <v>2481.5</v>
      </c>
      <c r="N170" s="52">
        <v>0</v>
      </c>
      <c r="O170" s="52">
        <f t="shared" si="21"/>
        <v>7420</v>
      </c>
      <c r="P170" s="52">
        <f t="shared" si="22"/>
        <v>2068.5</v>
      </c>
      <c r="Q170" s="52">
        <f t="shared" si="23"/>
        <v>5351.5</v>
      </c>
      <c r="R170" s="52">
        <f t="shared" si="20"/>
        <v>32931.5</v>
      </c>
      <c r="S170" s="53">
        <v>0</v>
      </c>
      <c r="T170" s="57"/>
    </row>
    <row r="171" spans="1:20" s="55" customFormat="1" ht="19.2" customHeight="1" x14ac:dyDescent="0.25">
      <c r="A171" s="49">
        <v>151</v>
      </c>
      <c r="B171" s="50" t="s">
        <v>314</v>
      </c>
      <c r="C171" s="75" t="s">
        <v>606</v>
      </c>
      <c r="D171" s="50" t="s">
        <v>527</v>
      </c>
      <c r="E171" s="90" t="s">
        <v>300</v>
      </c>
      <c r="F171" s="50" t="s">
        <v>429</v>
      </c>
      <c r="G171" s="51">
        <v>28000</v>
      </c>
      <c r="H171" s="52">
        <v>0</v>
      </c>
      <c r="I171" s="52">
        <f t="shared" si="16"/>
        <v>803.6</v>
      </c>
      <c r="J171" s="52">
        <f t="shared" si="17"/>
        <v>1987.9999999999998</v>
      </c>
      <c r="K171" s="52">
        <v>308</v>
      </c>
      <c r="L171" s="52">
        <f t="shared" si="18"/>
        <v>851.2</v>
      </c>
      <c r="M171" s="52">
        <f t="shared" si="19"/>
        <v>1985.2</v>
      </c>
      <c r="N171" s="52">
        <v>0</v>
      </c>
      <c r="O171" s="52">
        <f t="shared" si="21"/>
        <v>5936</v>
      </c>
      <c r="P171" s="52">
        <f t="shared" si="22"/>
        <v>1654.8000000000002</v>
      </c>
      <c r="Q171" s="52">
        <f t="shared" si="23"/>
        <v>4281.2</v>
      </c>
      <c r="R171" s="52">
        <f t="shared" si="20"/>
        <v>26345.200000000001</v>
      </c>
      <c r="S171" s="53">
        <v>0</v>
      </c>
      <c r="T171" s="57"/>
    </row>
    <row r="172" spans="1:20" s="55" customFormat="1" ht="19.2" customHeight="1" x14ac:dyDescent="0.25">
      <c r="A172" s="49">
        <v>152</v>
      </c>
      <c r="B172" s="50" t="s">
        <v>313</v>
      </c>
      <c r="C172" s="75" t="s">
        <v>606</v>
      </c>
      <c r="D172" s="50" t="s">
        <v>527</v>
      </c>
      <c r="E172" s="90" t="s">
        <v>299</v>
      </c>
      <c r="F172" s="50" t="s">
        <v>429</v>
      </c>
      <c r="G172" s="51">
        <v>28000</v>
      </c>
      <c r="H172" s="52">
        <v>0</v>
      </c>
      <c r="I172" s="52">
        <f t="shared" si="16"/>
        <v>803.6</v>
      </c>
      <c r="J172" s="52">
        <f t="shared" si="17"/>
        <v>1987.9999999999998</v>
      </c>
      <c r="K172" s="52">
        <v>308</v>
      </c>
      <c r="L172" s="52">
        <f t="shared" si="18"/>
        <v>851.2</v>
      </c>
      <c r="M172" s="52">
        <f t="shared" si="19"/>
        <v>1985.2</v>
      </c>
      <c r="N172" s="52">
        <v>1190.1199999999999</v>
      </c>
      <c r="O172" s="52">
        <f t="shared" si="21"/>
        <v>5936</v>
      </c>
      <c r="P172" s="52">
        <f t="shared" si="22"/>
        <v>2844.92</v>
      </c>
      <c r="Q172" s="52">
        <f t="shared" si="23"/>
        <v>4281.2</v>
      </c>
      <c r="R172" s="52">
        <f t="shared" si="20"/>
        <v>25155.08</v>
      </c>
      <c r="S172" s="53">
        <v>0</v>
      </c>
      <c r="T172" s="57"/>
    </row>
    <row r="173" spans="1:20" s="55" customFormat="1" ht="19.2" customHeight="1" x14ac:dyDescent="0.25">
      <c r="A173" s="49">
        <v>153</v>
      </c>
      <c r="B173" s="50" t="s">
        <v>201</v>
      </c>
      <c r="C173" s="75" t="s">
        <v>607</v>
      </c>
      <c r="D173" s="50" t="s">
        <v>527</v>
      </c>
      <c r="E173" s="90" t="s">
        <v>61</v>
      </c>
      <c r="F173" s="50" t="s">
        <v>429</v>
      </c>
      <c r="G173" s="51">
        <v>26250</v>
      </c>
      <c r="H173" s="52">
        <v>0</v>
      </c>
      <c r="I173" s="52">
        <f t="shared" si="16"/>
        <v>753.375</v>
      </c>
      <c r="J173" s="52">
        <f t="shared" si="17"/>
        <v>1863.7499999999998</v>
      </c>
      <c r="K173" s="52">
        <v>288.75</v>
      </c>
      <c r="L173" s="52">
        <f t="shared" si="18"/>
        <v>798</v>
      </c>
      <c r="M173" s="52">
        <f t="shared" si="19"/>
        <v>1861.1250000000002</v>
      </c>
      <c r="N173" s="52">
        <v>0</v>
      </c>
      <c r="O173" s="52">
        <f t="shared" si="21"/>
        <v>5565</v>
      </c>
      <c r="P173" s="52">
        <f t="shared" si="22"/>
        <v>1551.375</v>
      </c>
      <c r="Q173" s="52">
        <f t="shared" si="23"/>
        <v>4013.625</v>
      </c>
      <c r="R173" s="52">
        <f t="shared" si="20"/>
        <v>24698.625</v>
      </c>
      <c r="S173" s="53">
        <v>0</v>
      </c>
      <c r="T173" s="57"/>
    </row>
    <row r="174" spans="1:20" s="55" customFormat="1" ht="19.2" customHeight="1" x14ac:dyDescent="0.25">
      <c r="A174" s="49">
        <v>154</v>
      </c>
      <c r="B174" s="50" t="s">
        <v>401</v>
      </c>
      <c r="C174" s="75" t="s">
        <v>607</v>
      </c>
      <c r="D174" s="50" t="s">
        <v>527</v>
      </c>
      <c r="E174" s="90" t="s">
        <v>61</v>
      </c>
      <c r="F174" s="50" t="s">
        <v>429</v>
      </c>
      <c r="G174" s="51">
        <v>26200</v>
      </c>
      <c r="H174" s="52">
        <v>0</v>
      </c>
      <c r="I174" s="52">
        <f t="shared" si="16"/>
        <v>751.93999999999994</v>
      </c>
      <c r="J174" s="52">
        <f t="shared" si="17"/>
        <v>1860.1999999999998</v>
      </c>
      <c r="K174" s="52">
        <v>288.2</v>
      </c>
      <c r="L174" s="52">
        <f t="shared" si="18"/>
        <v>796.48</v>
      </c>
      <c r="M174" s="52">
        <f t="shared" si="19"/>
        <v>1857.5800000000002</v>
      </c>
      <c r="N174" s="52">
        <v>0</v>
      </c>
      <c r="O174" s="52">
        <f t="shared" si="21"/>
        <v>5554.4</v>
      </c>
      <c r="P174" s="52">
        <f t="shared" si="22"/>
        <v>1548.42</v>
      </c>
      <c r="Q174" s="52">
        <f t="shared" si="23"/>
        <v>4005.9799999999996</v>
      </c>
      <c r="R174" s="52">
        <f t="shared" si="20"/>
        <v>24651.58</v>
      </c>
      <c r="S174" s="53">
        <v>0</v>
      </c>
      <c r="T174" s="57"/>
    </row>
    <row r="175" spans="1:20" s="55" customFormat="1" ht="19.2" customHeight="1" x14ac:dyDescent="0.25">
      <c r="A175" s="49">
        <v>155</v>
      </c>
      <c r="B175" s="56" t="s">
        <v>435</v>
      </c>
      <c r="C175" s="74" t="s">
        <v>607</v>
      </c>
      <c r="D175" s="56" t="s">
        <v>527</v>
      </c>
      <c r="E175" s="91" t="s">
        <v>445</v>
      </c>
      <c r="F175" s="50" t="s">
        <v>429</v>
      </c>
      <c r="G175" s="51">
        <v>25000</v>
      </c>
      <c r="H175" s="52">
        <v>0</v>
      </c>
      <c r="I175" s="52">
        <f t="shared" si="16"/>
        <v>717.5</v>
      </c>
      <c r="J175" s="52">
        <f t="shared" si="17"/>
        <v>1774.9999999999998</v>
      </c>
      <c r="K175" s="52">
        <v>275</v>
      </c>
      <c r="L175" s="52">
        <f t="shared" si="18"/>
        <v>760</v>
      </c>
      <c r="M175" s="52">
        <f t="shared" si="19"/>
        <v>1772.5000000000002</v>
      </c>
      <c r="N175" s="52">
        <v>0</v>
      </c>
      <c r="O175" s="52">
        <f t="shared" si="21"/>
        <v>5300</v>
      </c>
      <c r="P175" s="52">
        <f t="shared" si="22"/>
        <v>1477.5</v>
      </c>
      <c r="Q175" s="52">
        <f t="shared" si="23"/>
        <v>3822.5</v>
      </c>
      <c r="R175" s="52">
        <f t="shared" si="20"/>
        <v>23522.5</v>
      </c>
      <c r="S175" s="53"/>
      <c r="T175" s="57"/>
    </row>
    <row r="176" spans="1:20" s="55" customFormat="1" ht="19.2" customHeight="1" x14ac:dyDescent="0.25">
      <c r="A176" s="49">
        <v>156</v>
      </c>
      <c r="B176" s="50" t="s">
        <v>159</v>
      </c>
      <c r="C176" s="75" t="s">
        <v>607</v>
      </c>
      <c r="D176" s="50" t="s">
        <v>530</v>
      </c>
      <c r="E176" s="90" t="s">
        <v>531</v>
      </c>
      <c r="F176" s="50" t="s">
        <v>429</v>
      </c>
      <c r="G176" s="51">
        <v>280000</v>
      </c>
      <c r="H176" s="52">
        <v>55090.81</v>
      </c>
      <c r="I176" s="52">
        <f t="shared" si="16"/>
        <v>8036</v>
      </c>
      <c r="J176" s="52">
        <f t="shared" si="17"/>
        <v>19880</v>
      </c>
      <c r="K176" s="52">
        <v>686.4</v>
      </c>
      <c r="L176" s="52">
        <f t="shared" si="18"/>
        <v>4742.3999999999996</v>
      </c>
      <c r="M176" s="52">
        <f t="shared" si="19"/>
        <v>11060.400000000001</v>
      </c>
      <c r="N176" s="52">
        <v>1190.1199999999999</v>
      </c>
      <c r="O176" s="52">
        <f t="shared" si="21"/>
        <v>44405.2</v>
      </c>
      <c r="P176" s="52">
        <f t="shared" si="22"/>
        <v>13968.52</v>
      </c>
      <c r="Q176" s="52">
        <f t="shared" si="23"/>
        <v>31626.800000000003</v>
      </c>
      <c r="R176" s="52">
        <f t="shared" si="20"/>
        <v>210940.66999999998</v>
      </c>
      <c r="S176" s="53">
        <v>0</v>
      </c>
      <c r="T176" s="57"/>
    </row>
    <row r="177" spans="1:20" s="55" customFormat="1" ht="19.2" customHeight="1" x14ac:dyDescent="0.25">
      <c r="A177" s="49">
        <v>157</v>
      </c>
      <c r="B177" s="50" t="s">
        <v>163</v>
      </c>
      <c r="C177" s="75" t="s">
        <v>607</v>
      </c>
      <c r="D177" s="50" t="s">
        <v>532</v>
      </c>
      <c r="E177" s="90" t="s">
        <v>533</v>
      </c>
      <c r="F177" s="50" t="s">
        <v>429</v>
      </c>
      <c r="G177" s="51">
        <v>125000</v>
      </c>
      <c r="H177" s="52">
        <v>16795.939999999999</v>
      </c>
      <c r="I177" s="52">
        <f t="shared" si="16"/>
        <v>3587.5</v>
      </c>
      <c r="J177" s="52">
        <f t="shared" si="17"/>
        <v>8875</v>
      </c>
      <c r="K177" s="52">
        <v>686.4</v>
      </c>
      <c r="L177" s="52">
        <f t="shared" si="18"/>
        <v>3800</v>
      </c>
      <c r="M177" s="52">
        <f t="shared" si="19"/>
        <v>8862.5</v>
      </c>
      <c r="N177" s="52">
        <v>4760.4799999999996</v>
      </c>
      <c r="O177" s="52">
        <f t="shared" si="21"/>
        <v>25811.4</v>
      </c>
      <c r="P177" s="52">
        <f t="shared" si="22"/>
        <v>12147.98</v>
      </c>
      <c r="Q177" s="52">
        <f t="shared" si="23"/>
        <v>18423.900000000001</v>
      </c>
      <c r="R177" s="52">
        <f t="shared" si="20"/>
        <v>96056.08</v>
      </c>
      <c r="S177" s="53">
        <v>0</v>
      </c>
      <c r="T177" s="57"/>
    </row>
    <row r="178" spans="1:20" s="55" customFormat="1" ht="19.2" customHeight="1" x14ac:dyDescent="0.25">
      <c r="A178" s="49">
        <v>158</v>
      </c>
      <c r="B178" s="50" t="s">
        <v>168</v>
      </c>
      <c r="C178" s="75" t="s">
        <v>607</v>
      </c>
      <c r="D178" s="50" t="s">
        <v>534</v>
      </c>
      <c r="E178" s="90" t="s">
        <v>535</v>
      </c>
      <c r="F178" s="50" t="s">
        <v>429</v>
      </c>
      <c r="G178" s="51">
        <v>90000</v>
      </c>
      <c r="H178" s="52">
        <v>9455.66</v>
      </c>
      <c r="I178" s="52">
        <f t="shared" si="16"/>
        <v>2583</v>
      </c>
      <c r="J178" s="52">
        <f t="shared" si="17"/>
        <v>6389.9999999999991</v>
      </c>
      <c r="K178" s="52">
        <v>686.4</v>
      </c>
      <c r="L178" s="52">
        <f t="shared" si="18"/>
        <v>2736</v>
      </c>
      <c r="M178" s="52">
        <f t="shared" si="19"/>
        <v>6381</v>
      </c>
      <c r="N178" s="52">
        <v>1190.1199999999999</v>
      </c>
      <c r="O178" s="52">
        <f t="shared" si="21"/>
        <v>18776.399999999998</v>
      </c>
      <c r="P178" s="52">
        <f t="shared" si="22"/>
        <v>6509.12</v>
      </c>
      <c r="Q178" s="52">
        <f t="shared" si="23"/>
        <v>13457.4</v>
      </c>
      <c r="R178" s="52">
        <f t="shared" si="20"/>
        <v>74035.22</v>
      </c>
      <c r="S178" s="53">
        <v>0</v>
      </c>
      <c r="T178" s="57"/>
    </row>
    <row r="179" spans="1:20" s="55" customFormat="1" ht="19.2" customHeight="1" x14ac:dyDescent="0.25">
      <c r="A179" s="49">
        <v>159</v>
      </c>
      <c r="B179" s="50" t="s">
        <v>353</v>
      </c>
      <c r="C179" s="75" t="s">
        <v>607</v>
      </c>
      <c r="D179" s="50" t="s">
        <v>534</v>
      </c>
      <c r="E179" s="90" t="s">
        <v>280</v>
      </c>
      <c r="F179" s="50" t="s">
        <v>429</v>
      </c>
      <c r="G179" s="51">
        <v>82852</v>
      </c>
      <c r="H179" s="52">
        <v>8071.8</v>
      </c>
      <c r="I179" s="52">
        <f t="shared" si="16"/>
        <v>2377.8523999999998</v>
      </c>
      <c r="J179" s="52">
        <f t="shared" si="17"/>
        <v>5882.4919999999993</v>
      </c>
      <c r="K179" s="52">
        <v>686.4</v>
      </c>
      <c r="L179" s="52">
        <f t="shared" si="18"/>
        <v>2518.7008000000001</v>
      </c>
      <c r="M179" s="52">
        <f t="shared" si="19"/>
        <v>5874.2068000000008</v>
      </c>
      <c r="N179" s="52">
        <v>0</v>
      </c>
      <c r="O179" s="52">
        <f t="shared" si="21"/>
        <v>17339.651999999998</v>
      </c>
      <c r="P179" s="52">
        <f t="shared" si="22"/>
        <v>4896.5532000000003</v>
      </c>
      <c r="Q179" s="52">
        <f t="shared" si="23"/>
        <v>12443.0988</v>
      </c>
      <c r="R179" s="52">
        <f t="shared" si="20"/>
        <v>69883.646800000002</v>
      </c>
      <c r="S179" s="53">
        <v>0</v>
      </c>
      <c r="T179" s="57"/>
    </row>
    <row r="180" spans="1:20" s="55" customFormat="1" ht="19.2" customHeight="1" x14ac:dyDescent="0.25">
      <c r="A180" s="49">
        <v>160</v>
      </c>
      <c r="B180" s="50" t="s">
        <v>165</v>
      </c>
      <c r="C180" s="75" t="s">
        <v>607</v>
      </c>
      <c r="D180" s="50" t="s">
        <v>534</v>
      </c>
      <c r="E180" s="90" t="s">
        <v>281</v>
      </c>
      <c r="F180" s="50" t="s">
        <v>429</v>
      </c>
      <c r="G180" s="51">
        <v>65496</v>
      </c>
      <c r="H180" s="52">
        <v>4520.8900000000003</v>
      </c>
      <c r="I180" s="52">
        <f t="shared" si="16"/>
        <v>1879.7352000000001</v>
      </c>
      <c r="J180" s="52">
        <f t="shared" si="17"/>
        <v>4650.2159999999994</v>
      </c>
      <c r="K180" s="52">
        <v>686.4</v>
      </c>
      <c r="L180" s="52">
        <f t="shared" si="18"/>
        <v>1991.0783999999999</v>
      </c>
      <c r="M180" s="52">
        <f t="shared" si="19"/>
        <v>4643.6664000000001</v>
      </c>
      <c r="N180" s="52">
        <v>0</v>
      </c>
      <c r="O180" s="52">
        <f t="shared" si="21"/>
        <v>13851.095999999998</v>
      </c>
      <c r="P180" s="52">
        <f t="shared" si="22"/>
        <v>3870.8136</v>
      </c>
      <c r="Q180" s="52">
        <f t="shared" si="23"/>
        <v>9980.2823999999982</v>
      </c>
      <c r="R180" s="52">
        <f t="shared" si="20"/>
        <v>57104.296399999999</v>
      </c>
      <c r="S180" s="53">
        <v>0</v>
      </c>
      <c r="T180" s="57"/>
    </row>
    <row r="181" spans="1:20" s="55" customFormat="1" ht="19.2" customHeight="1" x14ac:dyDescent="0.25">
      <c r="A181" s="49">
        <v>161</v>
      </c>
      <c r="B181" s="50" t="s">
        <v>160</v>
      </c>
      <c r="C181" s="75" t="s">
        <v>607</v>
      </c>
      <c r="D181" s="50" t="s">
        <v>530</v>
      </c>
      <c r="E181" s="90" t="s">
        <v>28</v>
      </c>
      <c r="F181" s="50" t="s">
        <v>429</v>
      </c>
      <c r="G181" s="51">
        <v>49500</v>
      </c>
      <c r="H181" s="52">
        <v>1783.43</v>
      </c>
      <c r="I181" s="52">
        <f t="shared" si="16"/>
        <v>1420.65</v>
      </c>
      <c r="J181" s="52">
        <f t="shared" si="17"/>
        <v>3514.4999999999995</v>
      </c>
      <c r="K181" s="52">
        <v>544.5</v>
      </c>
      <c r="L181" s="52">
        <f t="shared" si="18"/>
        <v>1504.8</v>
      </c>
      <c r="M181" s="52">
        <f t="shared" si="19"/>
        <v>3509.55</v>
      </c>
      <c r="N181" s="52">
        <v>0</v>
      </c>
      <c r="O181" s="52">
        <f t="shared" si="21"/>
        <v>10494</v>
      </c>
      <c r="P181" s="52">
        <f t="shared" si="22"/>
        <v>2925.45</v>
      </c>
      <c r="Q181" s="52">
        <f t="shared" si="23"/>
        <v>7568.5499999999993</v>
      </c>
      <c r="R181" s="52">
        <f t="shared" si="20"/>
        <v>44791.12</v>
      </c>
      <c r="S181" s="53">
        <v>0</v>
      </c>
      <c r="T181" s="57"/>
    </row>
    <row r="182" spans="1:20" s="55" customFormat="1" ht="19.2" customHeight="1" x14ac:dyDescent="0.25">
      <c r="A182" s="49">
        <v>162</v>
      </c>
      <c r="B182" s="56" t="s">
        <v>464</v>
      </c>
      <c r="C182" s="74" t="s">
        <v>606</v>
      </c>
      <c r="D182" s="56" t="s">
        <v>530</v>
      </c>
      <c r="E182" s="91" t="s">
        <v>536</v>
      </c>
      <c r="F182" s="50" t="s">
        <v>429</v>
      </c>
      <c r="G182" s="51">
        <v>27500</v>
      </c>
      <c r="H182" s="52">
        <v>0</v>
      </c>
      <c r="I182" s="52">
        <f t="shared" si="16"/>
        <v>789.25</v>
      </c>
      <c r="J182" s="52">
        <f t="shared" si="17"/>
        <v>1952.4999999999998</v>
      </c>
      <c r="K182" s="52">
        <v>302.5</v>
      </c>
      <c r="L182" s="52">
        <f t="shared" si="18"/>
        <v>836</v>
      </c>
      <c r="M182" s="52">
        <f t="shared" si="19"/>
        <v>1949.7500000000002</v>
      </c>
      <c r="N182" s="52">
        <v>0</v>
      </c>
      <c r="O182" s="52">
        <f t="shared" si="21"/>
        <v>5830</v>
      </c>
      <c r="P182" s="52">
        <f t="shared" si="22"/>
        <v>1625.25</v>
      </c>
      <c r="Q182" s="52">
        <f t="shared" si="23"/>
        <v>4204.75</v>
      </c>
      <c r="R182" s="52">
        <f t="shared" si="20"/>
        <v>25874.75</v>
      </c>
      <c r="S182" s="53">
        <v>0</v>
      </c>
      <c r="T182" s="57"/>
    </row>
    <row r="183" spans="1:20" s="55" customFormat="1" ht="19.2" customHeight="1" x14ac:dyDescent="0.25">
      <c r="A183" s="49">
        <v>163</v>
      </c>
      <c r="B183" s="50" t="s">
        <v>161</v>
      </c>
      <c r="C183" s="75" t="s">
        <v>607</v>
      </c>
      <c r="D183" s="50" t="s">
        <v>537</v>
      </c>
      <c r="E183" s="90" t="s">
        <v>538</v>
      </c>
      <c r="F183" s="50" t="s">
        <v>429</v>
      </c>
      <c r="G183" s="51">
        <v>125000</v>
      </c>
      <c r="H183" s="52">
        <v>16795.939999999999</v>
      </c>
      <c r="I183" s="52">
        <f t="shared" si="16"/>
        <v>3587.5</v>
      </c>
      <c r="J183" s="52">
        <f t="shared" si="17"/>
        <v>8875</v>
      </c>
      <c r="K183" s="52">
        <v>686.4</v>
      </c>
      <c r="L183" s="52">
        <f t="shared" si="18"/>
        <v>3800</v>
      </c>
      <c r="M183" s="52">
        <f t="shared" si="19"/>
        <v>8862.5</v>
      </c>
      <c r="N183" s="52">
        <v>4760.4799999999996</v>
      </c>
      <c r="O183" s="52">
        <f t="shared" si="21"/>
        <v>25811.4</v>
      </c>
      <c r="P183" s="52">
        <f t="shared" si="22"/>
        <v>12147.98</v>
      </c>
      <c r="Q183" s="52">
        <f t="shared" si="23"/>
        <v>18423.900000000001</v>
      </c>
      <c r="R183" s="52">
        <f t="shared" si="20"/>
        <v>96056.08</v>
      </c>
      <c r="S183" s="53">
        <v>0</v>
      </c>
      <c r="T183" s="57"/>
    </row>
    <row r="184" spans="1:20" s="55" customFormat="1" ht="19.2" customHeight="1" x14ac:dyDescent="0.25">
      <c r="A184" s="49">
        <v>164</v>
      </c>
      <c r="B184" s="50" t="s">
        <v>162</v>
      </c>
      <c r="C184" s="75" t="s">
        <v>607</v>
      </c>
      <c r="D184" s="50" t="s">
        <v>539</v>
      </c>
      <c r="E184" s="90" t="s">
        <v>540</v>
      </c>
      <c r="F184" s="50" t="s">
        <v>429</v>
      </c>
      <c r="G184" s="51">
        <v>82852</v>
      </c>
      <c r="H184" s="52">
        <v>8071.8</v>
      </c>
      <c r="I184" s="52">
        <f t="shared" si="16"/>
        <v>2377.8523999999998</v>
      </c>
      <c r="J184" s="52">
        <f t="shared" si="17"/>
        <v>5882.4919999999993</v>
      </c>
      <c r="K184" s="52">
        <v>686.4</v>
      </c>
      <c r="L184" s="52">
        <f t="shared" si="18"/>
        <v>2518.7008000000001</v>
      </c>
      <c r="M184" s="52">
        <f t="shared" si="19"/>
        <v>5874.2068000000008</v>
      </c>
      <c r="N184" s="52">
        <v>0</v>
      </c>
      <c r="O184" s="52">
        <f t="shared" si="21"/>
        <v>17339.651999999998</v>
      </c>
      <c r="P184" s="52">
        <f t="shared" si="22"/>
        <v>4896.5532000000003</v>
      </c>
      <c r="Q184" s="52">
        <f t="shared" si="23"/>
        <v>12443.0988</v>
      </c>
      <c r="R184" s="52">
        <f t="shared" si="20"/>
        <v>69883.646800000002</v>
      </c>
      <c r="S184" s="53">
        <v>0</v>
      </c>
      <c r="T184" s="57"/>
    </row>
    <row r="185" spans="1:20" s="55" customFormat="1" ht="19.2" customHeight="1" x14ac:dyDescent="0.25">
      <c r="A185" s="49">
        <v>165</v>
      </c>
      <c r="B185" s="50" t="s">
        <v>164</v>
      </c>
      <c r="C185" s="75" t="s">
        <v>607</v>
      </c>
      <c r="D185" s="50" t="s">
        <v>541</v>
      </c>
      <c r="E185" s="90" t="s">
        <v>542</v>
      </c>
      <c r="F185" s="50" t="s">
        <v>429</v>
      </c>
      <c r="G185" s="51">
        <v>82852</v>
      </c>
      <c r="H185" s="52">
        <v>7774.27</v>
      </c>
      <c r="I185" s="52">
        <f t="shared" si="16"/>
        <v>2377.8523999999998</v>
      </c>
      <c r="J185" s="52">
        <f t="shared" si="17"/>
        <v>5882.4919999999993</v>
      </c>
      <c r="K185" s="52">
        <v>686.4</v>
      </c>
      <c r="L185" s="52">
        <f t="shared" si="18"/>
        <v>2518.7008000000001</v>
      </c>
      <c r="M185" s="52">
        <f t="shared" si="19"/>
        <v>5874.2068000000008</v>
      </c>
      <c r="N185" s="52">
        <v>1190.1199999999999</v>
      </c>
      <c r="O185" s="52">
        <f t="shared" si="21"/>
        <v>17339.651999999998</v>
      </c>
      <c r="P185" s="52">
        <f t="shared" si="22"/>
        <v>6086.6732000000002</v>
      </c>
      <c r="Q185" s="52">
        <f t="shared" si="23"/>
        <v>12443.0988</v>
      </c>
      <c r="R185" s="52">
        <f t="shared" si="20"/>
        <v>68991.056799999991</v>
      </c>
      <c r="S185" s="53">
        <v>0</v>
      </c>
      <c r="T185" s="57"/>
    </row>
    <row r="186" spans="1:20" s="55" customFormat="1" ht="19.2" customHeight="1" x14ac:dyDescent="0.25">
      <c r="A186" s="49">
        <v>166</v>
      </c>
      <c r="B186" s="50" t="s">
        <v>601</v>
      </c>
      <c r="C186" s="75" t="s">
        <v>606</v>
      </c>
      <c r="D186" s="50" t="s">
        <v>537</v>
      </c>
      <c r="E186" s="90" t="s">
        <v>602</v>
      </c>
      <c r="F186" s="50" t="s">
        <v>429</v>
      </c>
      <c r="G186" s="51">
        <v>60000</v>
      </c>
      <c r="H186" s="52">
        <v>3486.65</v>
      </c>
      <c r="I186" s="52">
        <f t="shared" si="16"/>
        <v>1722</v>
      </c>
      <c r="J186" s="52">
        <f t="shared" si="17"/>
        <v>4260</v>
      </c>
      <c r="K186" s="52">
        <v>660</v>
      </c>
      <c r="L186" s="52">
        <f t="shared" si="18"/>
        <v>1824</v>
      </c>
      <c r="M186" s="52">
        <f t="shared" si="19"/>
        <v>4254</v>
      </c>
      <c r="N186" s="52">
        <v>0</v>
      </c>
      <c r="O186" s="52">
        <f t="shared" si="21"/>
        <v>12720</v>
      </c>
      <c r="P186" s="52">
        <f t="shared" si="22"/>
        <v>3546</v>
      </c>
      <c r="Q186" s="52">
        <f t="shared" si="23"/>
        <v>9174</v>
      </c>
      <c r="R186" s="52">
        <f t="shared" si="20"/>
        <v>52967.35</v>
      </c>
      <c r="S186" s="53">
        <v>0</v>
      </c>
      <c r="T186" s="57"/>
    </row>
    <row r="187" spans="1:20" s="55" customFormat="1" ht="19.2" customHeight="1" x14ac:dyDescent="0.25">
      <c r="A187" s="49">
        <v>167</v>
      </c>
      <c r="B187" s="50" t="s">
        <v>166</v>
      </c>
      <c r="C187" s="75" t="s">
        <v>607</v>
      </c>
      <c r="D187" s="50" t="s">
        <v>539</v>
      </c>
      <c r="E187" s="90" t="s">
        <v>282</v>
      </c>
      <c r="F187" s="50" t="s">
        <v>429</v>
      </c>
      <c r="G187" s="51">
        <v>54128</v>
      </c>
      <c r="H187" s="52">
        <v>2436.61</v>
      </c>
      <c r="I187" s="52">
        <f t="shared" si="16"/>
        <v>1553.4736</v>
      </c>
      <c r="J187" s="52">
        <f t="shared" si="17"/>
        <v>3843.0879999999997</v>
      </c>
      <c r="K187" s="52">
        <v>595.41</v>
      </c>
      <c r="L187" s="52">
        <f t="shared" si="18"/>
        <v>1645.4911999999999</v>
      </c>
      <c r="M187" s="52">
        <f t="shared" si="19"/>
        <v>3837.6752000000001</v>
      </c>
      <c r="N187" s="52">
        <v>0</v>
      </c>
      <c r="O187" s="52">
        <f t="shared" si="21"/>
        <v>11475.137999999999</v>
      </c>
      <c r="P187" s="52">
        <f t="shared" si="22"/>
        <v>3198.9647999999997</v>
      </c>
      <c r="Q187" s="52">
        <f t="shared" si="23"/>
        <v>8276.1731999999993</v>
      </c>
      <c r="R187" s="52">
        <f t="shared" si="20"/>
        <v>48492.425199999998</v>
      </c>
      <c r="S187" s="53">
        <v>0</v>
      </c>
      <c r="T187" s="57"/>
    </row>
    <row r="188" spans="1:20" s="55" customFormat="1" ht="19.2" customHeight="1" x14ac:dyDescent="0.25">
      <c r="A188" s="49">
        <v>168</v>
      </c>
      <c r="B188" s="50" t="s">
        <v>167</v>
      </c>
      <c r="C188" s="75" t="s">
        <v>607</v>
      </c>
      <c r="D188" s="50" t="s">
        <v>539</v>
      </c>
      <c r="E188" s="90" t="s">
        <v>283</v>
      </c>
      <c r="F188" s="50" t="s">
        <v>429</v>
      </c>
      <c r="G188" s="51">
        <v>46585</v>
      </c>
      <c r="H188" s="52">
        <v>1372.02</v>
      </c>
      <c r="I188" s="52">
        <f t="shared" si="16"/>
        <v>1336.9894999999999</v>
      </c>
      <c r="J188" s="52">
        <f t="shared" si="17"/>
        <v>3307.5349999999999</v>
      </c>
      <c r="K188" s="52">
        <v>512.44000000000005</v>
      </c>
      <c r="L188" s="52">
        <f t="shared" si="18"/>
        <v>1416.184</v>
      </c>
      <c r="M188" s="52">
        <f t="shared" si="19"/>
        <v>3302.8765000000003</v>
      </c>
      <c r="N188" s="52">
        <v>0</v>
      </c>
      <c r="O188" s="52">
        <f t="shared" si="21"/>
        <v>9876.0249999999996</v>
      </c>
      <c r="P188" s="52">
        <f t="shared" si="22"/>
        <v>2753.1734999999999</v>
      </c>
      <c r="Q188" s="52">
        <f t="shared" si="23"/>
        <v>7122.8515000000007</v>
      </c>
      <c r="R188" s="52">
        <f t="shared" si="20"/>
        <v>42459.806500000006</v>
      </c>
      <c r="S188" s="53">
        <v>0</v>
      </c>
      <c r="T188" s="57"/>
    </row>
    <row r="189" spans="1:20" s="55" customFormat="1" ht="19.2" customHeight="1" x14ac:dyDescent="0.25">
      <c r="A189" s="49">
        <v>169</v>
      </c>
      <c r="B189" s="50" t="s">
        <v>272</v>
      </c>
      <c r="C189" s="75" t="s">
        <v>607</v>
      </c>
      <c r="D189" s="50" t="s">
        <v>543</v>
      </c>
      <c r="E189" s="90" t="s">
        <v>544</v>
      </c>
      <c r="F189" s="50" t="s">
        <v>429</v>
      </c>
      <c r="G189" s="51">
        <v>125000</v>
      </c>
      <c r="H189" s="52">
        <v>17688.53</v>
      </c>
      <c r="I189" s="52">
        <f t="shared" si="16"/>
        <v>3587.5</v>
      </c>
      <c r="J189" s="52">
        <f t="shared" si="17"/>
        <v>8875</v>
      </c>
      <c r="K189" s="52">
        <v>686.4</v>
      </c>
      <c r="L189" s="52">
        <f t="shared" si="18"/>
        <v>3800</v>
      </c>
      <c r="M189" s="52">
        <f t="shared" si="19"/>
        <v>8862.5</v>
      </c>
      <c r="N189" s="52">
        <v>1190.1199999999999</v>
      </c>
      <c r="O189" s="52">
        <f t="shared" si="21"/>
        <v>25811.4</v>
      </c>
      <c r="P189" s="52">
        <f t="shared" si="22"/>
        <v>8577.619999999999</v>
      </c>
      <c r="Q189" s="52">
        <f t="shared" si="23"/>
        <v>18423.900000000001</v>
      </c>
      <c r="R189" s="52">
        <f t="shared" si="20"/>
        <v>98733.85</v>
      </c>
      <c r="S189" s="53">
        <v>0</v>
      </c>
      <c r="T189" s="57"/>
    </row>
    <row r="190" spans="1:20" s="55" customFormat="1" ht="19.2" customHeight="1" x14ac:dyDescent="0.25">
      <c r="A190" s="49">
        <v>170</v>
      </c>
      <c r="B190" s="50" t="s">
        <v>465</v>
      </c>
      <c r="C190" s="75" t="s">
        <v>607</v>
      </c>
      <c r="D190" s="50" t="s">
        <v>543</v>
      </c>
      <c r="E190" s="90" t="s">
        <v>356</v>
      </c>
      <c r="F190" s="50" t="s">
        <v>429</v>
      </c>
      <c r="G190" s="51">
        <v>65496</v>
      </c>
      <c r="H190" s="52">
        <v>4520.8900000000003</v>
      </c>
      <c r="I190" s="52">
        <f t="shared" si="16"/>
        <v>1879.7352000000001</v>
      </c>
      <c r="J190" s="52">
        <f t="shared" si="17"/>
        <v>4650.2159999999994</v>
      </c>
      <c r="K190" s="52">
        <v>686.4</v>
      </c>
      <c r="L190" s="52">
        <f t="shared" si="18"/>
        <v>1991.0783999999999</v>
      </c>
      <c r="M190" s="52">
        <f t="shared" si="19"/>
        <v>4643.6664000000001</v>
      </c>
      <c r="N190" s="52">
        <v>0</v>
      </c>
      <c r="O190" s="52">
        <f t="shared" si="21"/>
        <v>13851.095999999998</v>
      </c>
      <c r="P190" s="52">
        <f t="shared" si="22"/>
        <v>3870.8136</v>
      </c>
      <c r="Q190" s="52">
        <f t="shared" si="23"/>
        <v>9980.2823999999982</v>
      </c>
      <c r="R190" s="52">
        <f t="shared" si="20"/>
        <v>57104.296399999999</v>
      </c>
      <c r="S190" s="53">
        <v>0</v>
      </c>
      <c r="T190" s="57"/>
    </row>
    <row r="191" spans="1:20" s="55" customFormat="1" ht="19.2" customHeight="1" x14ac:dyDescent="0.25">
      <c r="A191" s="49">
        <v>171</v>
      </c>
      <c r="B191" s="50" t="s">
        <v>433</v>
      </c>
      <c r="C191" s="75" t="s">
        <v>607</v>
      </c>
      <c r="D191" s="50" t="s">
        <v>543</v>
      </c>
      <c r="E191" s="90" t="s">
        <v>356</v>
      </c>
      <c r="F191" s="50" t="s">
        <v>429</v>
      </c>
      <c r="G191" s="51">
        <v>65496</v>
      </c>
      <c r="H191" s="52">
        <v>4520.8900000000003</v>
      </c>
      <c r="I191" s="52">
        <f t="shared" si="16"/>
        <v>1879.7352000000001</v>
      </c>
      <c r="J191" s="52">
        <f t="shared" si="17"/>
        <v>4650.2159999999994</v>
      </c>
      <c r="K191" s="52">
        <v>686.4</v>
      </c>
      <c r="L191" s="52">
        <f t="shared" si="18"/>
        <v>1991.0783999999999</v>
      </c>
      <c r="M191" s="52">
        <f t="shared" si="19"/>
        <v>4643.6664000000001</v>
      </c>
      <c r="N191" s="52">
        <v>0</v>
      </c>
      <c r="O191" s="52">
        <f t="shared" si="21"/>
        <v>13851.095999999998</v>
      </c>
      <c r="P191" s="52">
        <f t="shared" si="22"/>
        <v>3870.8136</v>
      </c>
      <c r="Q191" s="52">
        <f t="shared" si="23"/>
        <v>9980.2823999999982</v>
      </c>
      <c r="R191" s="52">
        <f t="shared" si="20"/>
        <v>57104.296399999999</v>
      </c>
      <c r="S191" s="53">
        <v>0</v>
      </c>
      <c r="T191" s="57"/>
    </row>
    <row r="192" spans="1:20" s="55" customFormat="1" ht="19.2" customHeight="1" x14ac:dyDescent="0.25">
      <c r="A192" s="49">
        <v>172</v>
      </c>
      <c r="B192" s="50" t="s">
        <v>74</v>
      </c>
      <c r="C192" s="75" t="s">
        <v>607</v>
      </c>
      <c r="D192" s="50" t="s">
        <v>543</v>
      </c>
      <c r="E192" s="90" t="s">
        <v>357</v>
      </c>
      <c r="F192" s="50" t="s">
        <v>429</v>
      </c>
      <c r="G192" s="51">
        <v>65496</v>
      </c>
      <c r="H192" s="52">
        <v>4520.8900000000003</v>
      </c>
      <c r="I192" s="52">
        <f t="shared" si="16"/>
        <v>1879.7352000000001</v>
      </c>
      <c r="J192" s="52">
        <f t="shared" si="17"/>
        <v>4650.2159999999994</v>
      </c>
      <c r="K192" s="52">
        <v>686.4</v>
      </c>
      <c r="L192" s="52">
        <f t="shared" si="18"/>
        <v>1991.0783999999999</v>
      </c>
      <c r="M192" s="52">
        <f t="shared" si="19"/>
        <v>4643.6664000000001</v>
      </c>
      <c r="N192" s="52">
        <v>0</v>
      </c>
      <c r="O192" s="52">
        <f t="shared" si="21"/>
        <v>13851.095999999998</v>
      </c>
      <c r="P192" s="52">
        <f t="shared" si="22"/>
        <v>3870.8136</v>
      </c>
      <c r="Q192" s="52">
        <f t="shared" si="23"/>
        <v>9980.2823999999982</v>
      </c>
      <c r="R192" s="52">
        <f t="shared" si="20"/>
        <v>57104.296399999999</v>
      </c>
      <c r="S192" s="53">
        <v>0</v>
      </c>
      <c r="T192" s="57"/>
    </row>
    <row r="193" spans="1:20" s="55" customFormat="1" ht="19.2" customHeight="1" x14ac:dyDescent="0.25">
      <c r="A193" s="49">
        <v>173</v>
      </c>
      <c r="B193" s="50" t="s">
        <v>75</v>
      </c>
      <c r="C193" s="75" t="s">
        <v>607</v>
      </c>
      <c r="D193" s="50" t="s">
        <v>543</v>
      </c>
      <c r="E193" s="90" t="s">
        <v>357</v>
      </c>
      <c r="F193" s="50" t="s">
        <v>429</v>
      </c>
      <c r="G193" s="51">
        <v>65496</v>
      </c>
      <c r="H193" s="52">
        <v>4520.8900000000003</v>
      </c>
      <c r="I193" s="52">
        <f t="shared" si="16"/>
        <v>1879.7352000000001</v>
      </c>
      <c r="J193" s="52">
        <f t="shared" si="17"/>
        <v>4650.2159999999994</v>
      </c>
      <c r="K193" s="52">
        <v>686.4</v>
      </c>
      <c r="L193" s="52">
        <f t="shared" si="18"/>
        <v>1991.0783999999999</v>
      </c>
      <c r="M193" s="52">
        <f t="shared" si="19"/>
        <v>4643.6664000000001</v>
      </c>
      <c r="N193" s="52">
        <v>0</v>
      </c>
      <c r="O193" s="52">
        <f t="shared" si="21"/>
        <v>13851.095999999998</v>
      </c>
      <c r="P193" s="52">
        <f t="shared" si="22"/>
        <v>3870.8136</v>
      </c>
      <c r="Q193" s="52">
        <f t="shared" si="23"/>
        <v>9980.2823999999982</v>
      </c>
      <c r="R193" s="52">
        <f t="shared" si="20"/>
        <v>57104.296399999999</v>
      </c>
      <c r="S193" s="53">
        <v>0</v>
      </c>
      <c r="T193" s="57"/>
    </row>
    <row r="194" spans="1:20" s="55" customFormat="1" ht="19.2" customHeight="1" x14ac:dyDescent="0.25">
      <c r="A194" s="49">
        <v>174</v>
      </c>
      <c r="B194" s="50" t="s">
        <v>179</v>
      </c>
      <c r="C194" s="75" t="s">
        <v>607</v>
      </c>
      <c r="D194" s="50" t="s">
        <v>354</v>
      </c>
      <c r="E194" s="90" t="s">
        <v>287</v>
      </c>
      <c r="F194" s="50" t="s">
        <v>429</v>
      </c>
      <c r="G194" s="51">
        <v>265000</v>
      </c>
      <c r="H194" s="52">
        <v>51448.43</v>
      </c>
      <c r="I194" s="52">
        <f t="shared" si="16"/>
        <v>7605.5</v>
      </c>
      <c r="J194" s="52">
        <f t="shared" si="17"/>
        <v>18815</v>
      </c>
      <c r="K194" s="52">
        <v>686.4</v>
      </c>
      <c r="L194" s="52">
        <f t="shared" si="18"/>
        <v>4742.3999999999996</v>
      </c>
      <c r="M194" s="52">
        <f t="shared" si="19"/>
        <v>11060.400000000001</v>
      </c>
      <c r="N194" s="52">
        <v>1190.1199999999999</v>
      </c>
      <c r="O194" s="52">
        <f t="shared" si="21"/>
        <v>42909.7</v>
      </c>
      <c r="P194" s="52">
        <f t="shared" si="22"/>
        <v>13538.02</v>
      </c>
      <c r="Q194" s="52">
        <f t="shared" si="23"/>
        <v>30561.800000000003</v>
      </c>
      <c r="R194" s="52">
        <f t="shared" si="20"/>
        <v>200013.55000000002</v>
      </c>
      <c r="S194" s="53">
        <v>0</v>
      </c>
      <c r="T194" s="57"/>
    </row>
    <row r="195" spans="1:20" s="55" customFormat="1" ht="19.2" customHeight="1" x14ac:dyDescent="0.25">
      <c r="A195" s="49">
        <v>175</v>
      </c>
      <c r="B195" s="56" t="s">
        <v>603</v>
      </c>
      <c r="C195" s="74" t="s">
        <v>607</v>
      </c>
      <c r="D195" s="56" t="s">
        <v>354</v>
      </c>
      <c r="E195" s="91" t="s">
        <v>28</v>
      </c>
      <c r="F195" s="50" t="s">
        <v>429</v>
      </c>
      <c r="G195" s="51">
        <v>40000</v>
      </c>
      <c r="H195" s="52">
        <v>442.65</v>
      </c>
      <c r="I195" s="52">
        <f t="shared" si="16"/>
        <v>1148</v>
      </c>
      <c r="J195" s="52">
        <f t="shared" si="17"/>
        <v>2839.9999999999995</v>
      </c>
      <c r="K195" s="52">
        <v>440</v>
      </c>
      <c r="L195" s="52">
        <f t="shared" si="18"/>
        <v>1216</v>
      </c>
      <c r="M195" s="52">
        <f t="shared" si="19"/>
        <v>2836</v>
      </c>
      <c r="N195" s="52">
        <v>0</v>
      </c>
      <c r="O195" s="52">
        <f t="shared" si="21"/>
        <v>8480</v>
      </c>
      <c r="P195" s="52">
        <f t="shared" si="22"/>
        <v>2364</v>
      </c>
      <c r="Q195" s="52">
        <f t="shared" si="23"/>
        <v>6116</v>
      </c>
      <c r="R195" s="52">
        <f t="shared" si="20"/>
        <v>37193.35</v>
      </c>
      <c r="S195" s="53"/>
      <c r="T195" s="57"/>
    </row>
    <row r="196" spans="1:20" s="55" customFormat="1" ht="19.2" customHeight="1" x14ac:dyDescent="0.25">
      <c r="A196" s="49">
        <v>176</v>
      </c>
      <c r="B196" s="50" t="s">
        <v>180</v>
      </c>
      <c r="C196" s="75" t="s">
        <v>607</v>
      </c>
      <c r="D196" s="50" t="s">
        <v>545</v>
      </c>
      <c r="E196" s="90" t="s">
        <v>546</v>
      </c>
      <c r="F196" s="50" t="s">
        <v>429</v>
      </c>
      <c r="G196" s="51">
        <v>143750</v>
      </c>
      <c r="H196" s="52">
        <v>22396.53</v>
      </c>
      <c r="I196" s="52">
        <f t="shared" si="16"/>
        <v>4125.625</v>
      </c>
      <c r="J196" s="52">
        <f t="shared" si="17"/>
        <v>10206.25</v>
      </c>
      <c r="K196" s="52">
        <v>686.4</v>
      </c>
      <c r="L196" s="52">
        <f t="shared" si="18"/>
        <v>4370</v>
      </c>
      <c r="M196" s="52">
        <f t="shared" si="19"/>
        <v>10191.875</v>
      </c>
      <c r="N196" s="52">
        <v>0</v>
      </c>
      <c r="O196" s="52">
        <f t="shared" si="21"/>
        <v>29580.15</v>
      </c>
      <c r="P196" s="52">
        <f t="shared" si="22"/>
        <v>8495.625</v>
      </c>
      <c r="Q196" s="52">
        <f t="shared" si="23"/>
        <v>21084.525000000001</v>
      </c>
      <c r="R196" s="52">
        <f t="shared" si="20"/>
        <v>112857.845</v>
      </c>
      <c r="S196" s="53">
        <v>0</v>
      </c>
      <c r="T196" s="57"/>
    </row>
    <row r="197" spans="1:20" s="55" customFormat="1" ht="19.2" customHeight="1" x14ac:dyDescent="0.25">
      <c r="A197" s="49">
        <v>177</v>
      </c>
      <c r="B197" s="50" t="s">
        <v>186</v>
      </c>
      <c r="C197" s="75" t="s">
        <v>607</v>
      </c>
      <c r="D197" s="50" t="s">
        <v>547</v>
      </c>
      <c r="E197" s="90" t="s">
        <v>548</v>
      </c>
      <c r="F197" s="50" t="s">
        <v>429</v>
      </c>
      <c r="G197" s="51">
        <v>109572</v>
      </c>
      <c r="H197" s="52">
        <v>14357.01</v>
      </c>
      <c r="I197" s="52">
        <f t="shared" si="16"/>
        <v>3144.7163999999998</v>
      </c>
      <c r="J197" s="52">
        <f t="shared" si="17"/>
        <v>7779.6119999999992</v>
      </c>
      <c r="K197" s="52">
        <v>686.4</v>
      </c>
      <c r="L197" s="52">
        <f t="shared" si="18"/>
        <v>3330.9888000000001</v>
      </c>
      <c r="M197" s="52">
        <f t="shared" si="19"/>
        <v>7768.6548000000003</v>
      </c>
      <c r="N197" s="52">
        <v>0</v>
      </c>
      <c r="O197" s="52">
        <f t="shared" si="21"/>
        <v>22710.371999999999</v>
      </c>
      <c r="P197" s="52">
        <f t="shared" si="22"/>
        <v>6475.7052000000003</v>
      </c>
      <c r="Q197" s="52">
        <f t="shared" si="23"/>
        <v>16234.666799999999</v>
      </c>
      <c r="R197" s="52">
        <f t="shared" si="20"/>
        <v>88739.284800000009</v>
      </c>
      <c r="S197" s="53">
        <v>0</v>
      </c>
      <c r="T197" s="57"/>
    </row>
    <row r="198" spans="1:20" s="55" customFormat="1" ht="19.2" customHeight="1" x14ac:dyDescent="0.25">
      <c r="A198" s="49">
        <v>178</v>
      </c>
      <c r="B198" s="50" t="s">
        <v>181</v>
      </c>
      <c r="C198" s="75" t="s">
        <v>607</v>
      </c>
      <c r="D198" s="50" t="s">
        <v>547</v>
      </c>
      <c r="E198" s="90" t="s">
        <v>182</v>
      </c>
      <c r="F198" s="50" t="s">
        <v>429</v>
      </c>
      <c r="G198" s="51">
        <v>72045</v>
      </c>
      <c r="H198" s="52">
        <v>5515.25</v>
      </c>
      <c r="I198" s="52">
        <f t="shared" si="16"/>
        <v>2067.6914999999999</v>
      </c>
      <c r="J198" s="52">
        <f t="shared" si="17"/>
        <v>5115.1949999999997</v>
      </c>
      <c r="K198" s="52">
        <v>686.4</v>
      </c>
      <c r="L198" s="52">
        <f t="shared" si="18"/>
        <v>2190.1679999999997</v>
      </c>
      <c r="M198" s="52">
        <f t="shared" si="19"/>
        <v>5107.9904999999999</v>
      </c>
      <c r="N198" s="52">
        <v>1190.1199999999999</v>
      </c>
      <c r="O198" s="52">
        <f t="shared" si="21"/>
        <v>15167.445</v>
      </c>
      <c r="P198" s="52">
        <f t="shared" si="22"/>
        <v>5447.9794999999995</v>
      </c>
      <c r="Q198" s="52">
        <f t="shared" si="23"/>
        <v>10909.585499999999</v>
      </c>
      <c r="R198" s="52">
        <f t="shared" si="20"/>
        <v>61081.770499999999</v>
      </c>
      <c r="S198" s="53">
        <v>0</v>
      </c>
      <c r="T198" s="57"/>
    </row>
    <row r="199" spans="1:20" s="55" customFormat="1" ht="19.2" customHeight="1" x14ac:dyDescent="0.25">
      <c r="A199" s="49">
        <v>179</v>
      </c>
      <c r="B199" s="56" t="s">
        <v>183</v>
      </c>
      <c r="C199" s="74" t="s">
        <v>607</v>
      </c>
      <c r="D199" s="50" t="s">
        <v>547</v>
      </c>
      <c r="E199" s="91" t="s">
        <v>182</v>
      </c>
      <c r="F199" s="50" t="s">
        <v>429</v>
      </c>
      <c r="G199" s="51">
        <v>72045</v>
      </c>
      <c r="H199" s="52">
        <v>5277.23</v>
      </c>
      <c r="I199" s="52">
        <f t="shared" si="16"/>
        <v>2067.6914999999999</v>
      </c>
      <c r="J199" s="52">
        <f t="shared" si="17"/>
        <v>5115.1949999999997</v>
      </c>
      <c r="K199" s="52">
        <v>686.4</v>
      </c>
      <c r="L199" s="52">
        <f t="shared" si="18"/>
        <v>2190.1679999999997</v>
      </c>
      <c r="M199" s="52">
        <f t="shared" si="19"/>
        <v>5107.9904999999999</v>
      </c>
      <c r="N199" s="52">
        <v>2380.2399999999998</v>
      </c>
      <c r="O199" s="52">
        <f>+M199+L199+K199+J199+I199</f>
        <v>15167.445</v>
      </c>
      <c r="P199" s="52">
        <f>+I199+L199+N199</f>
        <v>6638.0994999999994</v>
      </c>
      <c r="Q199" s="52">
        <f>+M199+J199+K199</f>
        <v>10909.585499999999</v>
      </c>
      <c r="R199" s="52">
        <f t="shared" si="20"/>
        <v>60129.670500000007</v>
      </c>
      <c r="S199" s="53"/>
      <c r="T199" s="57"/>
    </row>
    <row r="200" spans="1:20" s="55" customFormat="1" ht="19.2" customHeight="1" x14ac:dyDescent="0.25">
      <c r="A200" s="49">
        <v>180</v>
      </c>
      <c r="B200" s="56" t="s">
        <v>184</v>
      </c>
      <c r="C200" s="74" t="s">
        <v>607</v>
      </c>
      <c r="D200" s="56" t="s">
        <v>547</v>
      </c>
      <c r="E200" s="91" t="s">
        <v>182</v>
      </c>
      <c r="F200" s="50" t="s">
        <v>429</v>
      </c>
      <c r="G200" s="51">
        <v>72045</v>
      </c>
      <c r="H200" s="52">
        <v>5753.28</v>
      </c>
      <c r="I200" s="52">
        <f t="shared" si="16"/>
        <v>2067.6914999999999</v>
      </c>
      <c r="J200" s="52">
        <f t="shared" si="17"/>
        <v>5115.1949999999997</v>
      </c>
      <c r="K200" s="52">
        <v>686.4</v>
      </c>
      <c r="L200" s="52">
        <f t="shared" si="18"/>
        <v>2190.1679999999997</v>
      </c>
      <c r="M200" s="52">
        <f t="shared" si="19"/>
        <v>5107.9904999999999</v>
      </c>
      <c r="N200" s="52">
        <v>0</v>
      </c>
      <c r="O200" s="52">
        <f t="shared" ref="O200:O316" si="24">+M200+L200+K200+J200+I200</f>
        <v>15167.445</v>
      </c>
      <c r="P200" s="52">
        <f t="shared" ref="P200" si="25">+I200+L200+N200</f>
        <v>4257.8594999999996</v>
      </c>
      <c r="Q200" s="52">
        <f t="shared" ref="Q200" si="26">+M200+J200+K200</f>
        <v>10909.585499999999</v>
      </c>
      <c r="R200" s="52">
        <f t="shared" si="20"/>
        <v>62033.860499999995</v>
      </c>
      <c r="S200" s="53"/>
      <c r="T200" s="57"/>
    </row>
    <row r="201" spans="1:20" s="55" customFormat="1" ht="19.2" customHeight="1" x14ac:dyDescent="0.25">
      <c r="A201" s="49">
        <v>181</v>
      </c>
      <c r="B201" s="50" t="s">
        <v>185</v>
      </c>
      <c r="C201" s="75" t="s">
        <v>606</v>
      </c>
      <c r="D201" s="50" t="s">
        <v>547</v>
      </c>
      <c r="E201" s="90" t="s">
        <v>182</v>
      </c>
      <c r="F201" s="50" t="s">
        <v>429</v>
      </c>
      <c r="G201" s="51">
        <v>72045</v>
      </c>
      <c r="H201" s="52">
        <v>5753.28</v>
      </c>
      <c r="I201" s="52">
        <f t="shared" si="16"/>
        <v>2067.6914999999999</v>
      </c>
      <c r="J201" s="52">
        <f t="shared" si="17"/>
        <v>5115.1949999999997</v>
      </c>
      <c r="K201" s="52">
        <v>686.4</v>
      </c>
      <c r="L201" s="52">
        <f t="shared" si="18"/>
        <v>2190.1679999999997</v>
      </c>
      <c r="M201" s="52">
        <f t="shared" si="19"/>
        <v>5107.9904999999999</v>
      </c>
      <c r="N201" s="52">
        <v>0</v>
      </c>
      <c r="O201" s="52">
        <f t="shared" si="24"/>
        <v>15167.445</v>
      </c>
      <c r="P201" s="52">
        <f t="shared" si="22"/>
        <v>4257.8594999999996</v>
      </c>
      <c r="Q201" s="52">
        <f t="shared" si="23"/>
        <v>10909.585499999999</v>
      </c>
      <c r="R201" s="52">
        <f t="shared" si="20"/>
        <v>62033.860499999995</v>
      </c>
      <c r="S201" s="53">
        <v>0</v>
      </c>
      <c r="T201" s="57"/>
    </row>
    <row r="202" spans="1:20" s="55" customFormat="1" ht="19.2" customHeight="1" x14ac:dyDescent="0.25">
      <c r="A202" s="49">
        <v>182</v>
      </c>
      <c r="B202" s="50" t="s">
        <v>188</v>
      </c>
      <c r="C202" s="75" t="s">
        <v>607</v>
      </c>
      <c r="D202" s="50" t="s">
        <v>547</v>
      </c>
      <c r="E202" s="90" t="s">
        <v>182</v>
      </c>
      <c r="F202" s="50" t="s">
        <v>429</v>
      </c>
      <c r="G202" s="51">
        <v>56590</v>
      </c>
      <c r="H202" s="52">
        <v>2844.96</v>
      </c>
      <c r="I202" s="52">
        <f t="shared" si="16"/>
        <v>1624.133</v>
      </c>
      <c r="J202" s="52">
        <f t="shared" si="17"/>
        <v>4017.8899999999994</v>
      </c>
      <c r="K202" s="52">
        <v>622.49</v>
      </c>
      <c r="L202" s="52">
        <f t="shared" si="18"/>
        <v>1720.336</v>
      </c>
      <c r="M202" s="52">
        <f t="shared" si="19"/>
        <v>4012.2310000000002</v>
      </c>
      <c r="N202" s="52">
        <v>0</v>
      </c>
      <c r="O202" s="52">
        <f t="shared" si="24"/>
        <v>11997.08</v>
      </c>
      <c r="P202" s="52">
        <f t="shared" si="22"/>
        <v>3344.4690000000001</v>
      </c>
      <c r="Q202" s="52">
        <f t="shared" si="23"/>
        <v>8652.610999999999</v>
      </c>
      <c r="R202" s="52">
        <f t="shared" si="20"/>
        <v>50400.571000000004</v>
      </c>
      <c r="S202" s="53">
        <v>0</v>
      </c>
      <c r="T202" s="57"/>
    </row>
    <row r="203" spans="1:20" s="55" customFormat="1" ht="19.2" customHeight="1" x14ac:dyDescent="0.25">
      <c r="A203" s="49">
        <v>183</v>
      </c>
      <c r="B203" s="50" t="s">
        <v>187</v>
      </c>
      <c r="C203" s="75" t="s">
        <v>607</v>
      </c>
      <c r="D203" s="50" t="s">
        <v>547</v>
      </c>
      <c r="E203" s="90" t="s">
        <v>182</v>
      </c>
      <c r="F203" s="50" t="s">
        <v>429</v>
      </c>
      <c r="G203" s="51">
        <v>56590</v>
      </c>
      <c r="H203" s="52">
        <v>2606.9299999999998</v>
      </c>
      <c r="I203" s="52">
        <f t="shared" si="16"/>
        <v>1624.133</v>
      </c>
      <c r="J203" s="52">
        <f t="shared" si="17"/>
        <v>4017.8899999999994</v>
      </c>
      <c r="K203" s="52">
        <v>622.49</v>
      </c>
      <c r="L203" s="52">
        <f t="shared" si="18"/>
        <v>1720.336</v>
      </c>
      <c r="M203" s="52">
        <f t="shared" si="19"/>
        <v>4012.2310000000002</v>
      </c>
      <c r="N203" s="52">
        <v>1190.1199999999999</v>
      </c>
      <c r="O203" s="52">
        <f t="shared" si="24"/>
        <v>11997.08</v>
      </c>
      <c r="P203" s="52">
        <f t="shared" si="22"/>
        <v>4534.5889999999999</v>
      </c>
      <c r="Q203" s="52">
        <f t="shared" si="23"/>
        <v>8652.610999999999</v>
      </c>
      <c r="R203" s="52">
        <f t="shared" si="20"/>
        <v>49448.481</v>
      </c>
      <c r="S203" s="53">
        <v>0</v>
      </c>
      <c r="T203" s="57"/>
    </row>
    <row r="204" spans="1:20" s="55" customFormat="1" ht="19.2" customHeight="1" x14ac:dyDescent="0.25">
      <c r="A204" s="49">
        <v>184</v>
      </c>
      <c r="B204" s="50" t="s">
        <v>273</v>
      </c>
      <c r="C204" s="75" t="s">
        <v>606</v>
      </c>
      <c r="D204" s="50" t="s">
        <v>547</v>
      </c>
      <c r="E204" s="90" t="s">
        <v>190</v>
      </c>
      <c r="F204" s="50" t="s">
        <v>429</v>
      </c>
      <c r="G204" s="51">
        <v>56590</v>
      </c>
      <c r="H204" s="52">
        <v>2844.96</v>
      </c>
      <c r="I204" s="52">
        <f t="shared" si="16"/>
        <v>1624.133</v>
      </c>
      <c r="J204" s="52">
        <f t="shared" si="17"/>
        <v>4017.8899999999994</v>
      </c>
      <c r="K204" s="52">
        <v>622.49</v>
      </c>
      <c r="L204" s="52">
        <f t="shared" si="18"/>
        <v>1720.336</v>
      </c>
      <c r="M204" s="52">
        <f t="shared" si="19"/>
        <v>4012.2310000000002</v>
      </c>
      <c r="N204" s="52">
        <v>0</v>
      </c>
      <c r="O204" s="52">
        <f t="shared" si="24"/>
        <v>11997.08</v>
      </c>
      <c r="P204" s="52">
        <f t="shared" si="22"/>
        <v>3344.4690000000001</v>
      </c>
      <c r="Q204" s="52">
        <f t="shared" si="23"/>
        <v>8652.610999999999</v>
      </c>
      <c r="R204" s="52">
        <f t="shared" si="20"/>
        <v>50400.571000000004</v>
      </c>
      <c r="S204" s="53">
        <v>0</v>
      </c>
      <c r="T204" s="57"/>
    </row>
    <row r="205" spans="1:20" s="55" customFormat="1" ht="19.2" customHeight="1" x14ac:dyDescent="0.25">
      <c r="A205" s="49">
        <v>185</v>
      </c>
      <c r="B205" s="50" t="s">
        <v>189</v>
      </c>
      <c r="C205" s="75" t="s">
        <v>607</v>
      </c>
      <c r="D205" s="50" t="s">
        <v>547</v>
      </c>
      <c r="E205" s="90" t="s">
        <v>190</v>
      </c>
      <c r="F205" s="50" t="s">
        <v>429</v>
      </c>
      <c r="G205" s="51">
        <v>49208</v>
      </c>
      <c r="H205" s="52">
        <v>1563.7</v>
      </c>
      <c r="I205" s="52">
        <f t="shared" si="16"/>
        <v>1412.2696000000001</v>
      </c>
      <c r="J205" s="52">
        <f t="shared" si="17"/>
        <v>3493.7679999999996</v>
      </c>
      <c r="K205" s="52">
        <v>541.29</v>
      </c>
      <c r="L205" s="52">
        <f t="shared" si="18"/>
        <v>1495.9232000000002</v>
      </c>
      <c r="M205" s="52">
        <f t="shared" si="19"/>
        <v>3488.8472000000002</v>
      </c>
      <c r="N205" s="52">
        <v>1190.1199999999999</v>
      </c>
      <c r="O205" s="52">
        <f t="shared" si="24"/>
        <v>10432.098</v>
      </c>
      <c r="P205" s="52">
        <f t="shared" si="22"/>
        <v>4098.3127999999997</v>
      </c>
      <c r="Q205" s="52">
        <f t="shared" si="23"/>
        <v>7523.9052000000001</v>
      </c>
      <c r="R205" s="52">
        <f t="shared" si="20"/>
        <v>43545.987200000003</v>
      </c>
      <c r="S205" s="53">
        <v>0</v>
      </c>
      <c r="T205" s="57"/>
    </row>
    <row r="206" spans="1:20" s="55" customFormat="1" ht="19.2" customHeight="1" x14ac:dyDescent="0.25">
      <c r="A206" s="49">
        <v>186</v>
      </c>
      <c r="B206" s="50" t="s">
        <v>292</v>
      </c>
      <c r="C206" s="75" t="s">
        <v>606</v>
      </c>
      <c r="D206" s="50" t="s">
        <v>547</v>
      </c>
      <c r="E206" s="90" t="s">
        <v>192</v>
      </c>
      <c r="F206" s="50" t="s">
        <v>429</v>
      </c>
      <c r="G206" s="51">
        <v>46585</v>
      </c>
      <c r="H206" s="52">
        <v>1372.02</v>
      </c>
      <c r="I206" s="52">
        <f t="shared" si="16"/>
        <v>1336.9894999999999</v>
      </c>
      <c r="J206" s="52">
        <f t="shared" si="17"/>
        <v>3307.5349999999999</v>
      </c>
      <c r="K206" s="52">
        <v>512.44000000000005</v>
      </c>
      <c r="L206" s="52">
        <f t="shared" si="18"/>
        <v>1416.184</v>
      </c>
      <c r="M206" s="52">
        <f t="shared" si="19"/>
        <v>3302.8765000000003</v>
      </c>
      <c r="N206" s="52">
        <v>0</v>
      </c>
      <c r="O206" s="52">
        <f t="shared" si="24"/>
        <v>9876.0249999999996</v>
      </c>
      <c r="P206" s="52">
        <f t="shared" si="22"/>
        <v>2753.1734999999999</v>
      </c>
      <c r="Q206" s="52">
        <f t="shared" si="23"/>
        <v>7122.8515000000007</v>
      </c>
      <c r="R206" s="52">
        <f t="shared" si="20"/>
        <v>42459.806500000006</v>
      </c>
      <c r="S206" s="53">
        <v>0</v>
      </c>
      <c r="T206" s="57"/>
    </row>
    <row r="207" spans="1:20" s="55" customFormat="1" ht="19.2" customHeight="1" x14ac:dyDescent="0.25">
      <c r="A207" s="49">
        <v>187</v>
      </c>
      <c r="B207" s="59" t="s">
        <v>191</v>
      </c>
      <c r="C207" s="76" t="s">
        <v>607</v>
      </c>
      <c r="D207" s="56" t="s">
        <v>547</v>
      </c>
      <c r="E207" s="91" t="s">
        <v>192</v>
      </c>
      <c r="F207" s="50" t="s">
        <v>429</v>
      </c>
      <c r="G207" s="51">
        <v>46585</v>
      </c>
      <c r="H207" s="52">
        <v>1372.02</v>
      </c>
      <c r="I207" s="52">
        <f t="shared" si="16"/>
        <v>1336.9894999999999</v>
      </c>
      <c r="J207" s="52">
        <f t="shared" si="17"/>
        <v>3307.5349999999999</v>
      </c>
      <c r="K207" s="52">
        <v>512.44000000000005</v>
      </c>
      <c r="L207" s="52">
        <f t="shared" si="18"/>
        <v>1416.184</v>
      </c>
      <c r="M207" s="52">
        <f t="shared" si="19"/>
        <v>3302.8765000000003</v>
      </c>
      <c r="N207" s="52">
        <v>0</v>
      </c>
      <c r="O207" s="52">
        <f t="shared" si="24"/>
        <v>9876.0249999999996</v>
      </c>
      <c r="P207" s="52">
        <f t="shared" si="22"/>
        <v>2753.1734999999999</v>
      </c>
      <c r="Q207" s="52">
        <f t="shared" si="23"/>
        <v>7122.8515000000007</v>
      </c>
      <c r="R207" s="52">
        <f t="shared" si="20"/>
        <v>42459.806500000006</v>
      </c>
      <c r="S207" s="53"/>
      <c r="T207" s="57"/>
    </row>
    <row r="208" spans="1:20" s="55" customFormat="1" ht="19.2" customHeight="1" x14ac:dyDescent="0.25">
      <c r="A208" s="49">
        <v>188</v>
      </c>
      <c r="B208" s="50" t="s">
        <v>269</v>
      </c>
      <c r="C208" s="75" t="s">
        <v>606</v>
      </c>
      <c r="D208" s="50" t="s">
        <v>547</v>
      </c>
      <c r="E208" s="90" t="s">
        <v>192</v>
      </c>
      <c r="F208" s="50" t="s">
        <v>429</v>
      </c>
      <c r="G208" s="51">
        <v>46585</v>
      </c>
      <c r="H208" s="52">
        <v>1372.02</v>
      </c>
      <c r="I208" s="52">
        <f t="shared" si="16"/>
        <v>1336.9894999999999</v>
      </c>
      <c r="J208" s="52">
        <f t="shared" si="17"/>
        <v>3307.5349999999999</v>
      </c>
      <c r="K208" s="52">
        <v>512.44000000000005</v>
      </c>
      <c r="L208" s="52">
        <f t="shared" si="18"/>
        <v>1416.184</v>
      </c>
      <c r="M208" s="52">
        <f t="shared" si="19"/>
        <v>3302.8765000000003</v>
      </c>
      <c r="N208" s="52">
        <v>0</v>
      </c>
      <c r="O208" s="52">
        <f t="shared" si="24"/>
        <v>9876.0249999999996</v>
      </c>
      <c r="P208" s="52">
        <f t="shared" si="22"/>
        <v>2753.1734999999999</v>
      </c>
      <c r="Q208" s="52">
        <f t="shared" si="23"/>
        <v>7122.8515000000007</v>
      </c>
      <c r="R208" s="52">
        <f t="shared" si="20"/>
        <v>42459.806500000006</v>
      </c>
      <c r="S208" s="53">
        <v>0</v>
      </c>
      <c r="T208" s="57"/>
    </row>
    <row r="209" spans="1:20" s="55" customFormat="1" ht="19.2" customHeight="1" x14ac:dyDescent="0.25">
      <c r="A209" s="49">
        <v>189</v>
      </c>
      <c r="B209" s="50" t="s">
        <v>193</v>
      </c>
      <c r="C209" s="75" t="s">
        <v>606</v>
      </c>
      <c r="D209" s="50" t="s">
        <v>549</v>
      </c>
      <c r="E209" s="90" t="s">
        <v>550</v>
      </c>
      <c r="F209" s="50" t="s">
        <v>429</v>
      </c>
      <c r="G209" s="51">
        <v>150700</v>
      </c>
      <c r="H209" s="52">
        <v>24031.34</v>
      </c>
      <c r="I209" s="52">
        <f t="shared" si="16"/>
        <v>4325.09</v>
      </c>
      <c r="J209" s="52">
        <f t="shared" si="17"/>
        <v>10699.699999999999</v>
      </c>
      <c r="K209" s="52">
        <v>686.4</v>
      </c>
      <c r="L209" s="52">
        <f t="shared" si="18"/>
        <v>4581.28</v>
      </c>
      <c r="M209" s="52">
        <f t="shared" si="19"/>
        <v>10684.630000000001</v>
      </c>
      <c r="N209" s="52">
        <v>0</v>
      </c>
      <c r="O209" s="52">
        <f t="shared" si="24"/>
        <v>30977.1</v>
      </c>
      <c r="P209" s="52">
        <f t="shared" si="22"/>
        <v>8906.369999999999</v>
      </c>
      <c r="Q209" s="52">
        <f t="shared" si="23"/>
        <v>22070.730000000003</v>
      </c>
      <c r="R209" s="52">
        <f t="shared" si="20"/>
        <v>117762.29000000001</v>
      </c>
      <c r="S209" s="53">
        <v>0</v>
      </c>
      <c r="T209" s="57"/>
    </row>
    <row r="210" spans="1:20" s="55" customFormat="1" ht="19.2" customHeight="1" x14ac:dyDescent="0.25">
      <c r="A210" s="49">
        <v>190</v>
      </c>
      <c r="B210" s="50" t="s">
        <v>197</v>
      </c>
      <c r="C210" s="75" t="s">
        <v>607</v>
      </c>
      <c r="D210" s="50" t="s">
        <v>551</v>
      </c>
      <c r="E210" s="90" t="s">
        <v>552</v>
      </c>
      <c r="F210" s="50" t="s">
        <v>429</v>
      </c>
      <c r="G210" s="51">
        <v>99500</v>
      </c>
      <c r="H210" s="52">
        <v>11987.82</v>
      </c>
      <c r="I210" s="52">
        <f t="shared" si="16"/>
        <v>2855.65</v>
      </c>
      <c r="J210" s="52">
        <f t="shared" si="17"/>
        <v>7064.4999999999991</v>
      </c>
      <c r="K210" s="52">
        <v>686.4</v>
      </c>
      <c r="L210" s="52">
        <f t="shared" si="18"/>
        <v>3024.8</v>
      </c>
      <c r="M210" s="52">
        <f t="shared" si="19"/>
        <v>7054.55</v>
      </c>
      <c r="N210" s="52">
        <v>0</v>
      </c>
      <c r="O210" s="52">
        <f t="shared" si="24"/>
        <v>20685.900000000001</v>
      </c>
      <c r="P210" s="52">
        <f t="shared" si="22"/>
        <v>5880.4500000000007</v>
      </c>
      <c r="Q210" s="52">
        <f t="shared" si="23"/>
        <v>14805.449999999999</v>
      </c>
      <c r="R210" s="52">
        <f t="shared" si="20"/>
        <v>81631.73000000001</v>
      </c>
      <c r="S210" s="53"/>
      <c r="T210" s="57"/>
    </row>
    <row r="211" spans="1:20" s="55" customFormat="1" ht="19.2" customHeight="1" x14ac:dyDescent="0.25">
      <c r="A211" s="49">
        <v>191</v>
      </c>
      <c r="B211" s="50" t="s">
        <v>194</v>
      </c>
      <c r="C211" s="75" t="s">
        <v>606</v>
      </c>
      <c r="D211" s="50" t="s">
        <v>553</v>
      </c>
      <c r="E211" s="90" t="s">
        <v>554</v>
      </c>
      <c r="F211" s="50" t="s">
        <v>429</v>
      </c>
      <c r="G211" s="51">
        <v>82852</v>
      </c>
      <c r="H211" s="52">
        <v>7774.27</v>
      </c>
      <c r="I211" s="52">
        <f t="shared" si="16"/>
        <v>2377.8523999999998</v>
      </c>
      <c r="J211" s="52">
        <f t="shared" si="17"/>
        <v>5882.4919999999993</v>
      </c>
      <c r="K211" s="52">
        <v>686.4</v>
      </c>
      <c r="L211" s="52">
        <f t="shared" si="18"/>
        <v>2518.7008000000001</v>
      </c>
      <c r="M211" s="52">
        <f t="shared" si="19"/>
        <v>5874.2068000000008</v>
      </c>
      <c r="N211" s="52">
        <v>1190.1199999999999</v>
      </c>
      <c r="O211" s="52">
        <f t="shared" si="24"/>
        <v>17339.651999999998</v>
      </c>
      <c r="P211" s="52">
        <f t="shared" si="22"/>
        <v>6086.6732000000002</v>
      </c>
      <c r="Q211" s="52">
        <f t="shared" si="23"/>
        <v>12443.0988</v>
      </c>
      <c r="R211" s="52">
        <f t="shared" si="20"/>
        <v>68991.056799999991</v>
      </c>
      <c r="S211" s="53"/>
      <c r="T211" s="57"/>
    </row>
    <row r="212" spans="1:20" s="55" customFormat="1" ht="19.2" customHeight="1" x14ac:dyDescent="0.25">
      <c r="A212" s="49">
        <v>192</v>
      </c>
      <c r="B212" s="50" t="s">
        <v>195</v>
      </c>
      <c r="C212" s="75" t="s">
        <v>606</v>
      </c>
      <c r="D212" s="50" t="s">
        <v>553</v>
      </c>
      <c r="E212" s="90" t="s">
        <v>196</v>
      </c>
      <c r="F212" s="50" t="s">
        <v>429</v>
      </c>
      <c r="G212" s="51">
        <v>56590</v>
      </c>
      <c r="H212" s="52">
        <v>2844.96</v>
      </c>
      <c r="I212" s="52">
        <f t="shared" si="16"/>
        <v>1624.133</v>
      </c>
      <c r="J212" s="52">
        <f t="shared" si="17"/>
        <v>4017.8899999999994</v>
      </c>
      <c r="K212" s="52">
        <v>622.49</v>
      </c>
      <c r="L212" s="52">
        <f t="shared" si="18"/>
        <v>1720.336</v>
      </c>
      <c r="M212" s="52">
        <f t="shared" si="19"/>
        <v>4012.2310000000002</v>
      </c>
      <c r="N212" s="52">
        <v>0</v>
      </c>
      <c r="O212" s="52">
        <f t="shared" si="24"/>
        <v>11997.08</v>
      </c>
      <c r="P212" s="52">
        <f t="shared" si="22"/>
        <v>3344.4690000000001</v>
      </c>
      <c r="Q212" s="52">
        <f t="shared" si="23"/>
        <v>8652.610999999999</v>
      </c>
      <c r="R212" s="52">
        <f t="shared" si="20"/>
        <v>50400.571000000004</v>
      </c>
      <c r="S212" s="53"/>
      <c r="T212" s="57"/>
    </row>
    <row r="213" spans="1:20" s="55" customFormat="1" ht="19.2" customHeight="1" x14ac:dyDescent="0.25">
      <c r="A213" s="49">
        <v>193</v>
      </c>
      <c r="B213" s="50" t="s">
        <v>355</v>
      </c>
      <c r="C213" s="75" t="s">
        <v>606</v>
      </c>
      <c r="D213" s="50" t="s">
        <v>553</v>
      </c>
      <c r="E213" s="90" t="s">
        <v>196</v>
      </c>
      <c r="F213" s="50" t="s">
        <v>429</v>
      </c>
      <c r="G213" s="51">
        <v>46585</v>
      </c>
      <c r="H213" s="52">
        <v>1372.02</v>
      </c>
      <c r="I213" s="52">
        <f t="shared" ref="I213:I276" si="27">IF(G213&gt;312000,312000*2.87%,G213*2.87%)</f>
        <v>1336.9894999999999</v>
      </c>
      <c r="J213" s="52">
        <f t="shared" ref="J213:J276" si="28">IF(G213&gt;312000,312000*7.1%,G213*7.1%)</f>
        <v>3307.5349999999999</v>
      </c>
      <c r="K213" s="52">
        <v>512.44000000000005</v>
      </c>
      <c r="L213" s="52">
        <f t="shared" ref="L213:L276" si="29">IF(G213&gt;156000,156000*3.04/100,G213*3.04/100)</f>
        <v>1416.184</v>
      </c>
      <c r="M213" s="52">
        <f t="shared" ref="M213:M276" si="30">IF(G213&gt;156000,156000*7.09%,G213*7.09%)</f>
        <v>3302.8765000000003</v>
      </c>
      <c r="N213" s="52">
        <v>0</v>
      </c>
      <c r="O213" s="52">
        <f t="shared" si="24"/>
        <v>9876.0249999999996</v>
      </c>
      <c r="P213" s="52">
        <f t="shared" si="22"/>
        <v>2753.1734999999999</v>
      </c>
      <c r="Q213" s="52">
        <f t="shared" si="23"/>
        <v>7122.8515000000007</v>
      </c>
      <c r="R213" s="52">
        <f t="shared" ref="R213:R276" si="31">+G213-P213-H213</f>
        <v>42459.806500000006</v>
      </c>
      <c r="S213" s="53"/>
      <c r="T213" s="57"/>
    </row>
    <row r="214" spans="1:20" s="55" customFormat="1" ht="19.2" customHeight="1" x14ac:dyDescent="0.25">
      <c r="A214" s="49">
        <v>194</v>
      </c>
      <c r="B214" s="50" t="s">
        <v>198</v>
      </c>
      <c r="C214" s="75" t="s">
        <v>607</v>
      </c>
      <c r="D214" s="50" t="s">
        <v>551</v>
      </c>
      <c r="E214" s="90" t="s">
        <v>288</v>
      </c>
      <c r="F214" s="50" t="s">
        <v>429</v>
      </c>
      <c r="G214" s="51">
        <v>46585</v>
      </c>
      <c r="H214" s="52">
        <v>1372.02</v>
      </c>
      <c r="I214" s="52">
        <f t="shared" si="27"/>
        <v>1336.9894999999999</v>
      </c>
      <c r="J214" s="52">
        <f t="shared" si="28"/>
        <v>3307.5349999999999</v>
      </c>
      <c r="K214" s="52">
        <v>512.44000000000005</v>
      </c>
      <c r="L214" s="52">
        <f t="shared" si="29"/>
        <v>1416.184</v>
      </c>
      <c r="M214" s="52">
        <f t="shared" si="30"/>
        <v>3302.8765000000003</v>
      </c>
      <c r="N214" s="52">
        <v>0</v>
      </c>
      <c r="O214" s="52">
        <f t="shared" si="24"/>
        <v>9876.0249999999996</v>
      </c>
      <c r="P214" s="52">
        <f t="shared" si="22"/>
        <v>2753.1734999999999</v>
      </c>
      <c r="Q214" s="52">
        <f t="shared" si="23"/>
        <v>7122.8515000000007</v>
      </c>
      <c r="R214" s="52">
        <f t="shared" si="31"/>
        <v>42459.806500000006</v>
      </c>
      <c r="S214" s="53"/>
      <c r="T214" s="57"/>
    </row>
    <row r="215" spans="1:20" s="55" customFormat="1" ht="19.2" customHeight="1" x14ac:dyDescent="0.25">
      <c r="A215" s="49">
        <v>195</v>
      </c>
      <c r="B215" s="50" t="s">
        <v>358</v>
      </c>
      <c r="C215" s="75" t="s">
        <v>606</v>
      </c>
      <c r="D215" s="50" t="s">
        <v>359</v>
      </c>
      <c r="E215" s="90" t="s">
        <v>320</v>
      </c>
      <c r="F215" s="50" t="s">
        <v>429</v>
      </c>
      <c r="G215" s="51">
        <v>250000</v>
      </c>
      <c r="H215" s="52">
        <v>48103.59</v>
      </c>
      <c r="I215" s="52">
        <f t="shared" si="27"/>
        <v>7175</v>
      </c>
      <c r="J215" s="52">
        <f t="shared" si="28"/>
        <v>17750</v>
      </c>
      <c r="K215" s="52">
        <v>686.4</v>
      </c>
      <c r="L215" s="52">
        <f t="shared" si="29"/>
        <v>4742.3999999999996</v>
      </c>
      <c r="M215" s="52">
        <f t="shared" si="30"/>
        <v>11060.400000000001</v>
      </c>
      <c r="N215" s="52">
        <v>0</v>
      </c>
      <c r="O215" s="52">
        <f t="shared" si="24"/>
        <v>41414.199999999997</v>
      </c>
      <c r="P215" s="52">
        <f t="shared" si="22"/>
        <v>11917.4</v>
      </c>
      <c r="Q215" s="52">
        <f t="shared" si="23"/>
        <v>29496.800000000003</v>
      </c>
      <c r="R215" s="52">
        <f t="shared" si="31"/>
        <v>189979.01</v>
      </c>
      <c r="S215" s="53"/>
      <c r="T215" s="57"/>
    </row>
    <row r="216" spans="1:20" s="55" customFormat="1" ht="19.2" customHeight="1" x14ac:dyDescent="0.25">
      <c r="A216" s="49">
        <v>196</v>
      </c>
      <c r="B216" s="50" t="s">
        <v>360</v>
      </c>
      <c r="C216" s="75" t="s">
        <v>606</v>
      </c>
      <c r="D216" s="50" t="s">
        <v>555</v>
      </c>
      <c r="E216" s="90" t="s">
        <v>556</v>
      </c>
      <c r="F216" s="50" t="s">
        <v>429</v>
      </c>
      <c r="G216" s="51">
        <v>125000</v>
      </c>
      <c r="H216" s="52">
        <v>17986.060000000001</v>
      </c>
      <c r="I216" s="52">
        <f t="shared" si="27"/>
        <v>3587.5</v>
      </c>
      <c r="J216" s="52">
        <f t="shared" si="28"/>
        <v>8875</v>
      </c>
      <c r="K216" s="52">
        <v>686.4</v>
      </c>
      <c r="L216" s="52">
        <f t="shared" si="29"/>
        <v>3800</v>
      </c>
      <c r="M216" s="52">
        <f t="shared" si="30"/>
        <v>8862.5</v>
      </c>
      <c r="N216" s="52">
        <v>0</v>
      </c>
      <c r="O216" s="52">
        <f t="shared" si="24"/>
        <v>25811.4</v>
      </c>
      <c r="P216" s="52">
        <f t="shared" si="22"/>
        <v>7387.5</v>
      </c>
      <c r="Q216" s="52">
        <f t="shared" si="23"/>
        <v>18423.900000000001</v>
      </c>
      <c r="R216" s="52">
        <f t="shared" si="31"/>
        <v>99626.44</v>
      </c>
      <c r="S216" s="53"/>
      <c r="T216" s="57"/>
    </row>
    <row r="217" spans="1:20" s="55" customFormat="1" ht="19.2" customHeight="1" x14ac:dyDescent="0.25">
      <c r="A217" s="49">
        <v>197</v>
      </c>
      <c r="B217" s="50" t="s">
        <v>204</v>
      </c>
      <c r="C217" s="75" t="s">
        <v>607</v>
      </c>
      <c r="D217" s="50" t="s">
        <v>557</v>
      </c>
      <c r="E217" s="90" t="s">
        <v>558</v>
      </c>
      <c r="F217" s="50" t="s">
        <v>429</v>
      </c>
      <c r="G217" s="51">
        <v>125000</v>
      </c>
      <c r="H217" s="52">
        <v>17391</v>
      </c>
      <c r="I217" s="52">
        <f t="shared" si="27"/>
        <v>3587.5</v>
      </c>
      <c r="J217" s="52">
        <f t="shared" si="28"/>
        <v>8875</v>
      </c>
      <c r="K217" s="52">
        <v>686.4</v>
      </c>
      <c r="L217" s="52">
        <f t="shared" si="29"/>
        <v>3800</v>
      </c>
      <c r="M217" s="52">
        <f t="shared" si="30"/>
        <v>8862.5</v>
      </c>
      <c r="N217" s="52">
        <v>2380.2399999999998</v>
      </c>
      <c r="O217" s="52">
        <f t="shared" si="24"/>
        <v>25811.4</v>
      </c>
      <c r="P217" s="52">
        <f t="shared" si="22"/>
        <v>9767.74</v>
      </c>
      <c r="Q217" s="52">
        <f t="shared" si="23"/>
        <v>18423.900000000001</v>
      </c>
      <c r="R217" s="52">
        <f t="shared" si="31"/>
        <v>97841.26</v>
      </c>
      <c r="S217" s="53"/>
      <c r="T217" s="57"/>
    </row>
    <row r="218" spans="1:20" s="55" customFormat="1" ht="19.2" customHeight="1" x14ac:dyDescent="0.25">
      <c r="A218" s="49">
        <v>198</v>
      </c>
      <c r="B218" s="50" t="s">
        <v>205</v>
      </c>
      <c r="C218" s="75" t="s">
        <v>607</v>
      </c>
      <c r="D218" s="50" t="s">
        <v>557</v>
      </c>
      <c r="E218" s="90" t="s">
        <v>206</v>
      </c>
      <c r="F218" s="50" t="s">
        <v>429</v>
      </c>
      <c r="G218" s="51">
        <v>72045</v>
      </c>
      <c r="H218" s="52">
        <v>5515.25</v>
      </c>
      <c r="I218" s="52">
        <f t="shared" si="27"/>
        <v>2067.6914999999999</v>
      </c>
      <c r="J218" s="52">
        <f t="shared" si="28"/>
        <v>5115.1949999999997</v>
      </c>
      <c r="K218" s="52">
        <v>686.4</v>
      </c>
      <c r="L218" s="52">
        <f t="shared" si="29"/>
        <v>2190.1679999999997</v>
      </c>
      <c r="M218" s="52">
        <f t="shared" si="30"/>
        <v>5107.9904999999999</v>
      </c>
      <c r="N218" s="52">
        <v>1190.1199999999999</v>
      </c>
      <c r="O218" s="52">
        <f t="shared" si="24"/>
        <v>15167.445</v>
      </c>
      <c r="P218" s="52">
        <f t="shared" si="22"/>
        <v>5447.9794999999995</v>
      </c>
      <c r="Q218" s="52">
        <f t="shared" si="23"/>
        <v>10909.585499999999</v>
      </c>
      <c r="R218" s="52">
        <f t="shared" si="31"/>
        <v>61081.770499999999</v>
      </c>
      <c r="S218" s="53"/>
      <c r="T218" s="57"/>
    </row>
    <row r="219" spans="1:20" s="55" customFormat="1" ht="19.2" customHeight="1" x14ac:dyDescent="0.25">
      <c r="A219" s="49">
        <v>199</v>
      </c>
      <c r="B219" s="50" t="s">
        <v>157</v>
      </c>
      <c r="C219" s="75" t="s">
        <v>606</v>
      </c>
      <c r="D219" s="50" t="s">
        <v>555</v>
      </c>
      <c r="E219" s="90" t="s">
        <v>291</v>
      </c>
      <c r="F219" s="50" t="s">
        <v>429</v>
      </c>
      <c r="G219" s="51">
        <v>66337.039999999994</v>
      </c>
      <c r="H219" s="52">
        <v>4679.1499999999996</v>
      </c>
      <c r="I219" s="52">
        <f t="shared" si="27"/>
        <v>1903.8730479999997</v>
      </c>
      <c r="J219" s="52">
        <f t="shared" si="28"/>
        <v>4709.9298399999989</v>
      </c>
      <c r="K219" s="52">
        <v>686.4</v>
      </c>
      <c r="L219" s="52">
        <f t="shared" si="29"/>
        <v>2016.6460159999999</v>
      </c>
      <c r="M219" s="52">
        <f t="shared" si="30"/>
        <v>4703.2961359999999</v>
      </c>
      <c r="N219" s="52">
        <v>0</v>
      </c>
      <c r="O219" s="52">
        <f t="shared" si="24"/>
        <v>14020.145039999998</v>
      </c>
      <c r="P219" s="52">
        <f t="shared" si="22"/>
        <v>3920.5190639999996</v>
      </c>
      <c r="Q219" s="52">
        <f t="shared" si="23"/>
        <v>10099.625975999998</v>
      </c>
      <c r="R219" s="52">
        <f t="shared" si="31"/>
        <v>57737.370935999992</v>
      </c>
      <c r="S219" s="53"/>
      <c r="T219" s="57"/>
    </row>
    <row r="220" spans="1:20" s="55" customFormat="1" ht="19.2" customHeight="1" x14ac:dyDescent="0.25">
      <c r="A220" s="49">
        <v>200</v>
      </c>
      <c r="B220" s="50" t="s">
        <v>421</v>
      </c>
      <c r="C220" s="75" t="s">
        <v>606</v>
      </c>
      <c r="D220" s="50" t="s">
        <v>557</v>
      </c>
      <c r="E220" s="90" t="s">
        <v>559</v>
      </c>
      <c r="F220" s="50" t="s">
        <v>429</v>
      </c>
      <c r="G220" s="51">
        <v>35000</v>
      </c>
      <c r="H220" s="52">
        <v>0</v>
      </c>
      <c r="I220" s="52">
        <f t="shared" si="27"/>
        <v>1004.5</v>
      </c>
      <c r="J220" s="52">
        <f t="shared" si="28"/>
        <v>2485</v>
      </c>
      <c r="K220" s="52">
        <v>385</v>
      </c>
      <c r="L220" s="52">
        <f t="shared" si="29"/>
        <v>1064</v>
      </c>
      <c r="M220" s="52">
        <f t="shared" si="30"/>
        <v>2481.5</v>
      </c>
      <c r="N220" s="52">
        <v>0</v>
      </c>
      <c r="O220" s="52">
        <f t="shared" si="24"/>
        <v>7420</v>
      </c>
      <c r="P220" s="52">
        <f t="shared" si="22"/>
        <v>2068.5</v>
      </c>
      <c r="Q220" s="52">
        <f t="shared" si="23"/>
        <v>5351.5</v>
      </c>
      <c r="R220" s="52">
        <f t="shared" si="31"/>
        <v>32931.5</v>
      </c>
      <c r="S220" s="53"/>
      <c r="T220" s="57"/>
    </row>
    <row r="221" spans="1:20" s="55" customFormat="1" ht="19.2" customHeight="1" x14ac:dyDescent="0.25">
      <c r="A221" s="49">
        <v>201</v>
      </c>
      <c r="B221" s="50" t="s">
        <v>208</v>
      </c>
      <c r="C221" s="75" t="s">
        <v>607</v>
      </c>
      <c r="D221" s="50" t="s">
        <v>555</v>
      </c>
      <c r="E221" s="90" t="s">
        <v>361</v>
      </c>
      <c r="F221" s="50" t="s">
        <v>429</v>
      </c>
      <c r="G221" s="51">
        <v>35000</v>
      </c>
      <c r="H221" s="52">
        <v>0</v>
      </c>
      <c r="I221" s="52">
        <f t="shared" si="27"/>
        <v>1004.5</v>
      </c>
      <c r="J221" s="52">
        <f t="shared" si="28"/>
        <v>2485</v>
      </c>
      <c r="K221" s="52">
        <v>385</v>
      </c>
      <c r="L221" s="52">
        <f t="shared" si="29"/>
        <v>1064</v>
      </c>
      <c r="M221" s="52">
        <f t="shared" si="30"/>
        <v>2481.5</v>
      </c>
      <c r="N221" s="52">
        <v>0</v>
      </c>
      <c r="O221" s="52">
        <f t="shared" si="24"/>
        <v>7420</v>
      </c>
      <c r="P221" s="52">
        <f t="shared" si="22"/>
        <v>2068.5</v>
      </c>
      <c r="Q221" s="52">
        <f t="shared" si="23"/>
        <v>5351.5</v>
      </c>
      <c r="R221" s="52">
        <f t="shared" si="31"/>
        <v>32931.5</v>
      </c>
      <c r="S221" s="53"/>
      <c r="T221" s="57"/>
    </row>
    <row r="222" spans="1:20" s="55" customFormat="1" ht="19.2" customHeight="1" x14ac:dyDescent="0.25">
      <c r="A222" s="49">
        <v>202</v>
      </c>
      <c r="B222" s="50" t="s">
        <v>308</v>
      </c>
      <c r="C222" s="75" t="s">
        <v>606</v>
      </c>
      <c r="D222" s="50" t="s">
        <v>422</v>
      </c>
      <c r="E222" s="90" t="s">
        <v>298</v>
      </c>
      <c r="F222" s="50" t="s">
        <v>429</v>
      </c>
      <c r="G222" s="51">
        <v>280000</v>
      </c>
      <c r="H222" s="52">
        <v>55388.34</v>
      </c>
      <c r="I222" s="52">
        <f t="shared" si="27"/>
        <v>8036</v>
      </c>
      <c r="J222" s="52">
        <f t="shared" si="28"/>
        <v>19880</v>
      </c>
      <c r="K222" s="52">
        <v>686.4</v>
      </c>
      <c r="L222" s="52">
        <f t="shared" si="29"/>
        <v>4742.3999999999996</v>
      </c>
      <c r="M222" s="52">
        <f t="shared" si="30"/>
        <v>11060.400000000001</v>
      </c>
      <c r="N222" s="52">
        <v>0</v>
      </c>
      <c r="O222" s="52">
        <f t="shared" si="24"/>
        <v>44405.2</v>
      </c>
      <c r="P222" s="52">
        <f t="shared" si="22"/>
        <v>12778.4</v>
      </c>
      <c r="Q222" s="52">
        <f t="shared" si="23"/>
        <v>31626.800000000003</v>
      </c>
      <c r="R222" s="52">
        <f t="shared" si="31"/>
        <v>211833.25999999998</v>
      </c>
      <c r="S222" s="53"/>
      <c r="T222" s="57"/>
    </row>
    <row r="223" spans="1:20" s="55" customFormat="1" ht="19.2" customHeight="1" x14ac:dyDescent="0.25">
      <c r="A223" s="49">
        <v>203</v>
      </c>
      <c r="B223" s="50" t="s">
        <v>309</v>
      </c>
      <c r="C223" s="75" t="s">
        <v>606</v>
      </c>
      <c r="D223" s="50" t="s">
        <v>363</v>
      </c>
      <c r="E223" s="90" t="s">
        <v>135</v>
      </c>
      <c r="F223" s="50" t="s">
        <v>429</v>
      </c>
      <c r="G223" s="51">
        <v>250000</v>
      </c>
      <c r="H223" s="52">
        <v>48103.59</v>
      </c>
      <c r="I223" s="52">
        <f t="shared" si="27"/>
        <v>7175</v>
      </c>
      <c r="J223" s="52">
        <f t="shared" si="28"/>
        <v>17750</v>
      </c>
      <c r="K223" s="52">
        <v>686.4</v>
      </c>
      <c r="L223" s="52">
        <f t="shared" si="29"/>
        <v>4742.3999999999996</v>
      </c>
      <c r="M223" s="52">
        <f t="shared" si="30"/>
        <v>11060.400000000001</v>
      </c>
      <c r="N223" s="52">
        <v>0</v>
      </c>
      <c r="O223" s="52">
        <f t="shared" si="24"/>
        <v>41414.199999999997</v>
      </c>
      <c r="P223" s="52">
        <f t="shared" si="22"/>
        <v>11917.4</v>
      </c>
      <c r="Q223" s="52">
        <f t="shared" si="23"/>
        <v>29496.800000000003</v>
      </c>
      <c r="R223" s="52">
        <f t="shared" si="31"/>
        <v>189979.01</v>
      </c>
      <c r="S223" s="53"/>
      <c r="T223" s="57"/>
    </row>
    <row r="224" spans="1:20" s="55" customFormat="1" ht="19.2" customHeight="1" x14ac:dyDescent="0.25">
      <c r="A224" s="49">
        <v>204</v>
      </c>
      <c r="B224" s="50" t="s">
        <v>136</v>
      </c>
      <c r="C224" s="75" t="s">
        <v>607</v>
      </c>
      <c r="D224" s="50" t="s">
        <v>363</v>
      </c>
      <c r="E224" s="90" t="s">
        <v>33</v>
      </c>
      <c r="F224" s="50" t="s">
        <v>429</v>
      </c>
      <c r="G224" s="51">
        <v>42350</v>
      </c>
      <c r="H224" s="52">
        <v>595.79999999999995</v>
      </c>
      <c r="I224" s="52">
        <f t="shared" si="27"/>
        <v>1215.4449999999999</v>
      </c>
      <c r="J224" s="52">
        <f t="shared" si="28"/>
        <v>3006.85</v>
      </c>
      <c r="K224" s="52">
        <v>465.85</v>
      </c>
      <c r="L224" s="52">
        <f t="shared" si="29"/>
        <v>1287.44</v>
      </c>
      <c r="M224" s="52">
        <f t="shared" si="30"/>
        <v>3002.6150000000002</v>
      </c>
      <c r="N224" s="52">
        <v>1190.1199999999999</v>
      </c>
      <c r="O224" s="52">
        <f t="shared" si="24"/>
        <v>8978.2000000000007</v>
      </c>
      <c r="P224" s="52">
        <f t="shared" si="22"/>
        <v>3693.0050000000001</v>
      </c>
      <c r="Q224" s="52">
        <f t="shared" si="23"/>
        <v>6475.3150000000005</v>
      </c>
      <c r="R224" s="52">
        <f t="shared" si="31"/>
        <v>38061.195</v>
      </c>
      <c r="S224" s="53"/>
      <c r="T224" s="57"/>
    </row>
    <row r="225" spans="1:20" s="55" customFormat="1" ht="19.2" customHeight="1" x14ac:dyDescent="0.25">
      <c r="A225" s="49">
        <v>205</v>
      </c>
      <c r="B225" s="50" t="s">
        <v>151</v>
      </c>
      <c r="C225" s="75" t="s">
        <v>607</v>
      </c>
      <c r="D225" s="50" t="s">
        <v>560</v>
      </c>
      <c r="E225" s="90" t="s">
        <v>561</v>
      </c>
      <c r="F225" s="50" t="s">
        <v>429</v>
      </c>
      <c r="G225" s="51">
        <v>125000</v>
      </c>
      <c r="H225" s="52">
        <v>17986.060000000001</v>
      </c>
      <c r="I225" s="52">
        <f t="shared" si="27"/>
        <v>3587.5</v>
      </c>
      <c r="J225" s="52">
        <f t="shared" si="28"/>
        <v>8875</v>
      </c>
      <c r="K225" s="52">
        <v>686.4</v>
      </c>
      <c r="L225" s="52">
        <f t="shared" si="29"/>
        <v>3800</v>
      </c>
      <c r="M225" s="52">
        <f t="shared" si="30"/>
        <v>8862.5</v>
      </c>
      <c r="N225" s="52">
        <v>0</v>
      </c>
      <c r="O225" s="52">
        <f t="shared" si="24"/>
        <v>25811.4</v>
      </c>
      <c r="P225" s="52">
        <f t="shared" si="22"/>
        <v>7387.5</v>
      </c>
      <c r="Q225" s="52">
        <f t="shared" si="23"/>
        <v>18423.900000000001</v>
      </c>
      <c r="R225" s="52">
        <f t="shared" si="31"/>
        <v>99626.44</v>
      </c>
      <c r="S225" s="53"/>
      <c r="T225" s="57"/>
    </row>
    <row r="226" spans="1:20" s="55" customFormat="1" ht="19.2" customHeight="1" x14ac:dyDescent="0.25">
      <c r="A226" s="49">
        <v>206</v>
      </c>
      <c r="B226" s="50" t="s">
        <v>137</v>
      </c>
      <c r="C226" s="75" t="s">
        <v>607</v>
      </c>
      <c r="D226" s="50" t="s">
        <v>560</v>
      </c>
      <c r="E226" s="90" t="s">
        <v>562</v>
      </c>
      <c r="F226" s="50" t="s">
        <v>429</v>
      </c>
      <c r="G226" s="51">
        <v>59542</v>
      </c>
      <c r="H226" s="52">
        <v>3400.46</v>
      </c>
      <c r="I226" s="52">
        <f t="shared" si="27"/>
        <v>1708.8553999999999</v>
      </c>
      <c r="J226" s="52">
        <f t="shared" si="28"/>
        <v>4227.482</v>
      </c>
      <c r="K226" s="52">
        <v>654.96</v>
      </c>
      <c r="L226" s="52">
        <f t="shared" si="29"/>
        <v>1810.0767999999998</v>
      </c>
      <c r="M226" s="52">
        <f t="shared" si="30"/>
        <v>4221.5277999999998</v>
      </c>
      <c r="N226" s="52">
        <v>0</v>
      </c>
      <c r="O226" s="52">
        <f t="shared" si="24"/>
        <v>12622.902</v>
      </c>
      <c r="P226" s="52">
        <f t="shared" si="22"/>
        <v>3518.9321999999997</v>
      </c>
      <c r="Q226" s="52">
        <f t="shared" si="23"/>
        <v>9103.9697999999989</v>
      </c>
      <c r="R226" s="52">
        <f t="shared" si="31"/>
        <v>52622.607799999998</v>
      </c>
      <c r="S226" s="53"/>
      <c r="T226" s="57"/>
    </row>
    <row r="227" spans="1:20" s="55" customFormat="1" ht="19.2" customHeight="1" x14ac:dyDescent="0.25">
      <c r="A227" s="49">
        <v>207</v>
      </c>
      <c r="B227" s="50" t="s">
        <v>139</v>
      </c>
      <c r="C227" s="75" t="s">
        <v>607</v>
      </c>
      <c r="D227" s="50" t="s">
        <v>560</v>
      </c>
      <c r="E227" s="90" t="s">
        <v>138</v>
      </c>
      <c r="F227" s="50" t="s">
        <v>429</v>
      </c>
      <c r="G227" s="51">
        <v>46585</v>
      </c>
      <c r="H227" s="52">
        <v>1372.02</v>
      </c>
      <c r="I227" s="52">
        <f t="shared" si="27"/>
        <v>1336.9894999999999</v>
      </c>
      <c r="J227" s="52">
        <f t="shared" si="28"/>
        <v>3307.5349999999999</v>
      </c>
      <c r="K227" s="52">
        <v>512.44000000000005</v>
      </c>
      <c r="L227" s="52">
        <f t="shared" si="29"/>
        <v>1416.184</v>
      </c>
      <c r="M227" s="52">
        <f t="shared" si="30"/>
        <v>3302.8765000000003</v>
      </c>
      <c r="N227" s="52">
        <v>0</v>
      </c>
      <c r="O227" s="52">
        <f t="shared" si="24"/>
        <v>9876.0249999999996</v>
      </c>
      <c r="P227" s="52">
        <f t="shared" si="22"/>
        <v>2753.1734999999999</v>
      </c>
      <c r="Q227" s="52">
        <f t="shared" si="23"/>
        <v>7122.8515000000007</v>
      </c>
      <c r="R227" s="52">
        <f t="shared" si="31"/>
        <v>42459.806500000006</v>
      </c>
      <c r="S227" s="53"/>
      <c r="T227" s="57"/>
    </row>
    <row r="228" spans="1:20" s="55" customFormat="1" ht="19.2" customHeight="1" x14ac:dyDescent="0.25">
      <c r="A228" s="49">
        <v>208</v>
      </c>
      <c r="B228" s="50" t="s">
        <v>467</v>
      </c>
      <c r="C228" s="75" t="s">
        <v>606</v>
      </c>
      <c r="D228" s="50" t="s">
        <v>560</v>
      </c>
      <c r="E228" s="90" t="s">
        <v>138</v>
      </c>
      <c r="F228" s="50" t="s">
        <v>429</v>
      </c>
      <c r="G228" s="51">
        <v>46585</v>
      </c>
      <c r="H228" s="52">
        <v>1372.02</v>
      </c>
      <c r="I228" s="52">
        <f t="shared" si="27"/>
        <v>1336.9894999999999</v>
      </c>
      <c r="J228" s="52">
        <f t="shared" si="28"/>
        <v>3307.5349999999999</v>
      </c>
      <c r="K228" s="52">
        <v>512.44000000000005</v>
      </c>
      <c r="L228" s="52">
        <f t="shared" si="29"/>
        <v>1416.184</v>
      </c>
      <c r="M228" s="52">
        <f t="shared" si="30"/>
        <v>3302.8765000000003</v>
      </c>
      <c r="N228" s="52">
        <v>0</v>
      </c>
      <c r="O228" s="52">
        <f t="shared" si="24"/>
        <v>9876.0249999999996</v>
      </c>
      <c r="P228" s="52">
        <f t="shared" si="22"/>
        <v>2753.1734999999999</v>
      </c>
      <c r="Q228" s="52">
        <f t="shared" si="23"/>
        <v>7122.8515000000007</v>
      </c>
      <c r="R228" s="52">
        <f t="shared" si="31"/>
        <v>42459.806500000006</v>
      </c>
      <c r="S228" s="53"/>
      <c r="T228" s="57"/>
    </row>
    <row r="229" spans="1:20" s="55" customFormat="1" ht="19.2" customHeight="1" x14ac:dyDescent="0.25">
      <c r="A229" s="49">
        <v>209</v>
      </c>
      <c r="B229" s="50" t="s">
        <v>365</v>
      </c>
      <c r="C229" s="75" t="s">
        <v>607</v>
      </c>
      <c r="D229" s="50" t="s">
        <v>560</v>
      </c>
      <c r="E229" s="90" t="s">
        <v>138</v>
      </c>
      <c r="F229" s="50" t="s">
        <v>429</v>
      </c>
      <c r="G229" s="51">
        <v>46585</v>
      </c>
      <c r="H229" s="52">
        <v>1372.02</v>
      </c>
      <c r="I229" s="52">
        <f t="shared" si="27"/>
        <v>1336.9894999999999</v>
      </c>
      <c r="J229" s="52">
        <f t="shared" si="28"/>
        <v>3307.5349999999999</v>
      </c>
      <c r="K229" s="52">
        <v>512.44000000000005</v>
      </c>
      <c r="L229" s="52">
        <f t="shared" si="29"/>
        <v>1416.184</v>
      </c>
      <c r="M229" s="52">
        <f t="shared" si="30"/>
        <v>3302.8765000000003</v>
      </c>
      <c r="N229" s="52">
        <v>0</v>
      </c>
      <c r="O229" s="52">
        <f t="shared" si="24"/>
        <v>9876.0249999999996</v>
      </c>
      <c r="P229" s="52">
        <f t="shared" si="22"/>
        <v>2753.1734999999999</v>
      </c>
      <c r="Q229" s="52">
        <f t="shared" si="23"/>
        <v>7122.8515000000007</v>
      </c>
      <c r="R229" s="52">
        <f t="shared" si="31"/>
        <v>42459.806500000006</v>
      </c>
      <c r="S229" s="53"/>
      <c r="T229" s="57"/>
    </row>
    <row r="230" spans="1:20" s="55" customFormat="1" ht="19.2" customHeight="1" x14ac:dyDescent="0.25">
      <c r="A230" s="49">
        <v>210</v>
      </c>
      <c r="B230" s="50" t="s">
        <v>364</v>
      </c>
      <c r="C230" s="75" t="s">
        <v>607</v>
      </c>
      <c r="D230" s="50" t="s">
        <v>560</v>
      </c>
      <c r="E230" s="90" t="s">
        <v>141</v>
      </c>
      <c r="F230" s="50" t="s">
        <v>429</v>
      </c>
      <c r="G230" s="51">
        <v>40000</v>
      </c>
      <c r="H230" s="52">
        <v>442.65</v>
      </c>
      <c r="I230" s="52">
        <f t="shared" si="27"/>
        <v>1148</v>
      </c>
      <c r="J230" s="52">
        <f t="shared" si="28"/>
        <v>2839.9999999999995</v>
      </c>
      <c r="K230" s="52">
        <v>440</v>
      </c>
      <c r="L230" s="52">
        <f t="shared" si="29"/>
        <v>1216</v>
      </c>
      <c r="M230" s="52">
        <f t="shared" si="30"/>
        <v>2836</v>
      </c>
      <c r="N230" s="52">
        <v>0</v>
      </c>
      <c r="O230" s="52">
        <f t="shared" si="24"/>
        <v>8480</v>
      </c>
      <c r="P230" s="52">
        <f t="shared" si="22"/>
        <v>2364</v>
      </c>
      <c r="Q230" s="52">
        <f t="shared" si="23"/>
        <v>6116</v>
      </c>
      <c r="R230" s="52">
        <f t="shared" si="31"/>
        <v>37193.35</v>
      </c>
      <c r="S230" s="53"/>
      <c r="T230" s="57"/>
    </row>
    <row r="231" spans="1:20" s="55" customFormat="1" ht="19.2" customHeight="1" x14ac:dyDescent="0.25">
      <c r="A231" s="49">
        <v>211</v>
      </c>
      <c r="B231" s="50" t="s">
        <v>142</v>
      </c>
      <c r="C231" s="75" t="s">
        <v>606</v>
      </c>
      <c r="D231" s="50" t="s">
        <v>560</v>
      </c>
      <c r="E231" s="90" t="s">
        <v>141</v>
      </c>
      <c r="F231" s="50" t="s">
        <v>429</v>
      </c>
      <c r="G231" s="51">
        <v>35000</v>
      </c>
      <c r="H231" s="52">
        <v>0</v>
      </c>
      <c r="I231" s="52">
        <f t="shared" si="27"/>
        <v>1004.5</v>
      </c>
      <c r="J231" s="52">
        <f t="shared" si="28"/>
        <v>2485</v>
      </c>
      <c r="K231" s="52">
        <v>385</v>
      </c>
      <c r="L231" s="52">
        <f t="shared" si="29"/>
        <v>1064</v>
      </c>
      <c r="M231" s="52">
        <f t="shared" si="30"/>
        <v>2481.5</v>
      </c>
      <c r="N231" s="52">
        <v>0</v>
      </c>
      <c r="O231" s="52">
        <f t="shared" si="24"/>
        <v>7420</v>
      </c>
      <c r="P231" s="52">
        <f t="shared" si="22"/>
        <v>2068.5</v>
      </c>
      <c r="Q231" s="52">
        <f t="shared" si="23"/>
        <v>5351.5</v>
      </c>
      <c r="R231" s="52">
        <f t="shared" si="31"/>
        <v>32931.5</v>
      </c>
      <c r="S231" s="53"/>
      <c r="T231" s="57"/>
    </row>
    <row r="232" spans="1:20" s="55" customFormat="1" ht="19.2" customHeight="1" x14ac:dyDescent="0.25">
      <c r="A232" s="49">
        <v>212</v>
      </c>
      <c r="B232" s="50" t="s">
        <v>439</v>
      </c>
      <c r="C232" s="75" t="s">
        <v>607</v>
      </c>
      <c r="D232" s="50" t="s">
        <v>560</v>
      </c>
      <c r="E232" s="90" t="s">
        <v>141</v>
      </c>
      <c r="F232" s="50" t="s">
        <v>429</v>
      </c>
      <c r="G232" s="51">
        <v>35000</v>
      </c>
      <c r="H232" s="52">
        <v>0</v>
      </c>
      <c r="I232" s="52">
        <f t="shared" si="27"/>
        <v>1004.5</v>
      </c>
      <c r="J232" s="52">
        <f t="shared" si="28"/>
        <v>2485</v>
      </c>
      <c r="K232" s="52">
        <v>385</v>
      </c>
      <c r="L232" s="52">
        <f t="shared" si="29"/>
        <v>1064</v>
      </c>
      <c r="M232" s="52">
        <f t="shared" si="30"/>
        <v>2481.5</v>
      </c>
      <c r="N232" s="52">
        <v>0</v>
      </c>
      <c r="O232" s="52">
        <f t="shared" si="24"/>
        <v>7420</v>
      </c>
      <c r="P232" s="52">
        <f t="shared" si="22"/>
        <v>2068.5</v>
      </c>
      <c r="Q232" s="52">
        <f t="shared" si="23"/>
        <v>5351.5</v>
      </c>
      <c r="R232" s="52">
        <f t="shared" si="31"/>
        <v>32931.5</v>
      </c>
      <c r="S232" s="53"/>
      <c r="T232" s="57"/>
    </row>
    <row r="233" spans="1:20" s="55" customFormat="1" ht="19.2" customHeight="1" x14ac:dyDescent="0.25">
      <c r="A233" s="49">
        <v>213</v>
      </c>
      <c r="B233" s="50" t="s">
        <v>140</v>
      </c>
      <c r="C233" s="75" t="s">
        <v>606</v>
      </c>
      <c r="D233" s="50" t="s">
        <v>560</v>
      </c>
      <c r="E233" s="90" t="s">
        <v>141</v>
      </c>
      <c r="F233" s="50" t="s">
        <v>429</v>
      </c>
      <c r="G233" s="51">
        <v>35000</v>
      </c>
      <c r="H233" s="52">
        <v>0</v>
      </c>
      <c r="I233" s="52">
        <f t="shared" si="27"/>
        <v>1004.5</v>
      </c>
      <c r="J233" s="52">
        <f t="shared" si="28"/>
        <v>2485</v>
      </c>
      <c r="K233" s="52">
        <v>385</v>
      </c>
      <c r="L233" s="52">
        <f t="shared" si="29"/>
        <v>1064</v>
      </c>
      <c r="M233" s="52">
        <f t="shared" si="30"/>
        <v>2481.5</v>
      </c>
      <c r="N233" s="52">
        <v>1190.1199999999999</v>
      </c>
      <c r="O233" s="52">
        <f t="shared" si="24"/>
        <v>7420</v>
      </c>
      <c r="P233" s="52">
        <f t="shared" si="22"/>
        <v>3258.62</v>
      </c>
      <c r="Q233" s="52">
        <f t="shared" si="23"/>
        <v>5351.5</v>
      </c>
      <c r="R233" s="52">
        <f t="shared" si="31"/>
        <v>31741.38</v>
      </c>
      <c r="S233" s="53"/>
      <c r="T233" s="57"/>
    </row>
    <row r="234" spans="1:20" s="55" customFormat="1" ht="19.2" customHeight="1" x14ac:dyDescent="0.25">
      <c r="A234" s="49">
        <v>214</v>
      </c>
      <c r="B234" s="50" t="s">
        <v>143</v>
      </c>
      <c r="C234" s="75" t="s">
        <v>606</v>
      </c>
      <c r="D234" s="50" t="s">
        <v>560</v>
      </c>
      <c r="E234" s="90" t="s">
        <v>141</v>
      </c>
      <c r="F234" s="50" t="s">
        <v>429</v>
      </c>
      <c r="G234" s="51">
        <v>35000</v>
      </c>
      <c r="H234" s="52">
        <v>0</v>
      </c>
      <c r="I234" s="52">
        <f t="shared" si="27"/>
        <v>1004.5</v>
      </c>
      <c r="J234" s="52">
        <f t="shared" si="28"/>
        <v>2485</v>
      </c>
      <c r="K234" s="52">
        <v>385</v>
      </c>
      <c r="L234" s="52">
        <f t="shared" si="29"/>
        <v>1064</v>
      </c>
      <c r="M234" s="52">
        <f t="shared" si="30"/>
        <v>2481.5</v>
      </c>
      <c r="N234" s="52">
        <v>0</v>
      </c>
      <c r="O234" s="52">
        <f t="shared" si="24"/>
        <v>7420</v>
      </c>
      <c r="P234" s="52">
        <f t="shared" si="22"/>
        <v>2068.5</v>
      </c>
      <c r="Q234" s="52">
        <f t="shared" si="23"/>
        <v>5351.5</v>
      </c>
      <c r="R234" s="52">
        <f t="shared" si="31"/>
        <v>32931.5</v>
      </c>
      <c r="S234" s="53"/>
      <c r="T234" s="57"/>
    </row>
    <row r="235" spans="1:20" s="55" customFormat="1" ht="19.2" customHeight="1" x14ac:dyDescent="0.25">
      <c r="A235" s="49">
        <v>215</v>
      </c>
      <c r="B235" s="50" t="s">
        <v>144</v>
      </c>
      <c r="C235" s="75" t="s">
        <v>607</v>
      </c>
      <c r="D235" s="50" t="s">
        <v>563</v>
      </c>
      <c r="E235" s="90" t="s">
        <v>564</v>
      </c>
      <c r="F235" s="50" t="s">
        <v>429</v>
      </c>
      <c r="G235" s="51">
        <v>82852</v>
      </c>
      <c r="H235" s="52">
        <v>8071.8</v>
      </c>
      <c r="I235" s="52">
        <f t="shared" si="27"/>
        <v>2377.8523999999998</v>
      </c>
      <c r="J235" s="52">
        <f t="shared" si="28"/>
        <v>5882.4919999999993</v>
      </c>
      <c r="K235" s="52">
        <v>686.4</v>
      </c>
      <c r="L235" s="52">
        <f t="shared" si="29"/>
        <v>2518.7008000000001</v>
      </c>
      <c r="M235" s="52">
        <f t="shared" si="30"/>
        <v>5874.2068000000008</v>
      </c>
      <c r="N235" s="52">
        <v>0</v>
      </c>
      <c r="O235" s="52">
        <f t="shared" si="24"/>
        <v>17339.651999999998</v>
      </c>
      <c r="P235" s="52">
        <f t="shared" si="22"/>
        <v>4896.5532000000003</v>
      </c>
      <c r="Q235" s="52">
        <f t="shared" si="23"/>
        <v>12443.0988</v>
      </c>
      <c r="R235" s="52">
        <f t="shared" si="31"/>
        <v>69883.646800000002</v>
      </c>
      <c r="S235" s="53"/>
      <c r="T235" s="57"/>
    </row>
    <row r="236" spans="1:20" s="55" customFormat="1" ht="19.2" customHeight="1" x14ac:dyDescent="0.25">
      <c r="A236" s="49">
        <v>216</v>
      </c>
      <c r="B236" s="50" t="s">
        <v>367</v>
      </c>
      <c r="C236" s="75" t="s">
        <v>607</v>
      </c>
      <c r="D236" s="50" t="s">
        <v>565</v>
      </c>
      <c r="E236" s="90" t="s">
        <v>566</v>
      </c>
      <c r="F236" s="50" t="s">
        <v>429</v>
      </c>
      <c r="G236" s="51">
        <v>82852</v>
      </c>
      <c r="H236" s="52">
        <v>8071.8</v>
      </c>
      <c r="I236" s="52">
        <f t="shared" si="27"/>
        <v>2377.8523999999998</v>
      </c>
      <c r="J236" s="52">
        <f t="shared" si="28"/>
        <v>5882.4919999999993</v>
      </c>
      <c r="K236" s="52">
        <v>686.4</v>
      </c>
      <c r="L236" s="52">
        <f t="shared" si="29"/>
        <v>2518.7008000000001</v>
      </c>
      <c r="M236" s="52">
        <f t="shared" si="30"/>
        <v>5874.2068000000008</v>
      </c>
      <c r="N236" s="52">
        <v>0</v>
      </c>
      <c r="O236" s="52">
        <f t="shared" si="24"/>
        <v>17339.651999999998</v>
      </c>
      <c r="P236" s="52">
        <f t="shared" si="22"/>
        <v>4896.5532000000003</v>
      </c>
      <c r="Q236" s="52">
        <f t="shared" si="23"/>
        <v>12443.0988</v>
      </c>
      <c r="R236" s="52">
        <f t="shared" si="31"/>
        <v>69883.646800000002</v>
      </c>
      <c r="S236" s="53"/>
      <c r="T236" s="57"/>
    </row>
    <row r="237" spans="1:20" s="55" customFormat="1" ht="19.2" customHeight="1" x14ac:dyDescent="0.25">
      <c r="A237" s="49">
        <v>217</v>
      </c>
      <c r="B237" s="50" t="s">
        <v>145</v>
      </c>
      <c r="C237" s="75" t="s">
        <v>606</v>
      </c>
      <c r="D237" s="50" t="s">
        <v>563</v>
      </c>
      <c r="E237" s="90" t="s">
        <v>146</v>
      </c>
      <c r="F237" s="50" t="s">
        <v>429</v>
      </c>
      <c r="G237" s="51">
        <v>65496</v>
      </c>
      <c r="H237" s="52">
        <v>4044.84</v>
      </c>
      <c r="I237" s="52">
        <f t="shared" si="27"/>
        <v>1879.7352000000001</v>
      </c>
      <c r="J237" s="52">
        <f t="shared" si="28"/>
        <v>4650.2159999999994</v>
      </c>
      <c r="K237" s="52">
        <v>686.4</v>
      </c>
      <c r="L237" s="52">
        <f t="shared" si="29"/>
        <v>1991.0783999999999</v>
      </c>
      <c r="M237" s="52">
        <f t="shared" si="30"/>
        <v>4643.6664000000001</v>
      </c>
      <c r="N237" s="52">
        <v>2380.2399999999998</v>
      </c>
      <c r="O237" s="52">
        <f t="shared" si="24"/>
        <v>13851.095999999998</v>
      </c>
      <c r="P237" s="52">
        <f t="shared" si="22"/>
        <v>6251.0535999999993</v>
      </c>
      <c r="Q237" s="52">
        <f t="shared" si="23"/>
        <v>9980.2823999999982</v>
      </c>
      <c r="R237" s="52">
        <f t="shared" si="31"/>
        <v>55200.106400000004</v>
      </c>
      <c r="S237" s="53"/>
      <c r="T237" s="57"/>
    </row>
    <row r="238" spans="1:20" s="55" customFormat="1" ht="19.2" customHeight="1" x14ac:dyDescent="0.25">
      <c r="A238" s="49">
        <v>218</v>
      </c>
      <c r="B238" s="50" t="s">
        <v>152</v>
      </c>
      <c r="C238" s="75" t="s">
        <v>607</v>
      </c>
      <c r="D238" s="50" t="s">
        <v>565</v>
      </c>
      <c r="E238" s="90" t="s">
        <v>153</v>
      </c>
      <c r="F238" s="50" t="s">
        <v>429</v>
      </c>
      <c r="G238" s="51">
        <v>46585</v>
      </c>
      <c r="H238" s="52">
        <v>1372.02</v>
      </c>
      <c r="I238" s="52">
        <f t="shared" si="27"/>
        <v>1336.9894999999999</v>
      </c>
      <c r="J238" s="52">
        <f t="shared" si="28"/>
        <v>3307.5349999999999</v>
      </c>
      <c r="K238" s="52">
        <v>512.44000000000005</v>
      </c>
      <c r="L238" s="52">
        <f t="shared" si="29"/>
        <v>1416.184</v>
      </c>
      <c r="M238" s="52">
        <f t="shared" si="30"/>
        <v>3302.8765000000003</v>
      </c>
      <c r="N238" s="52">
        <v>0</v>
      </c>
      <c r="O238" s="52">
        <f t="shared" si="24"/>
        <v>9876.0249999999996</v>
      </c>
      <c r="P238" s="52">
        <f t="shared" si="22"/>
        <v>2753.1734999999999</v>
      </c>
      <c r="Q238" s="52">
        <f t="shared" si="23"/>
        <v>7122.8515000000007</v>
      </c>
      <c r="R238" s="52">
        <f t="shared" si="31"/>
        <v>42459.806500000006</v>
      </c>
      <c r="S238" s="53"/>
      <c r="T238" s="57"/>
    </row>
    <row r="239" spans="1:20" s="55" customFormat="1" ht="19.2" customHeight="1" x14ac:dyDescent="0.25">
      <c r="A239" s="49">
        <v>219</v>
      </c>
      <c r="B239" s="50" t="s">
        <v>147</v>
      </c>
      <c r="C239" s="75" t="s">
        <v>607</v>
      </c>
      <c r="D239" s="50" t="s">
        <v>563</v>
      </c>
      <c r="E239" s="90" t="s">
        <v>148</v>
      </c>
      <c r="F239" s="50" t="s">
        <v>429</v>
      </c>
      <c r="G239" s="51">
        <v>46585</v>
      </c>
      <c r="H239" s="52">
        <v>1014.99</v>
      </c>
      <c r="I239" s="52">
        <f t="shared" si="27"/>
        <v>1336.9894999999999</v>
      </c>
      <c r="J239" s="52">
        <f t="shared" si="28"/>
        <v>3307.5349999999999</v>
      </c>
      <c r="K239" s="52">
        <v>512.44000000000005</v>
      </c>
      <c r="L239" s="52">
        <f t="shared" si="29"/>
        <v>1416.184</v>
      </c>
      <c r="M239" s="52">
        <f t="shared" si="30"/>
        <v>3302.8765000000003</v>
      </c>
      <c r="N239" s="52">
        <v>2380.2399999999998</v>
      </c>
      <c r="O239" s="52">
        <f t="shared" si="24"/>
        <v>9876.0249999999996</v>
      </c>
      <c r="P239" s="52">
        <f t="shared" si="22"/>
        <v>5133.4134999999997</v>
      </c>
      <c r="Q239" s="52">
        <f t="shared" si="23"/>
        <v>7122.8515000000007</v>
      </c>
      <c r="R239" s="52">
        <f t="shared" si="31"/>
        <v>40436.5965</v>
      </c>
      <c r="S239" s="53"/>
      <c r="T239" s="57"/>
    </row>
    <row r="240" spans="1:20" s="55" customFormat="1" ht="19.2" customHeight="1" x14ac:dyDescent="0.25">
      <c r="A240" s="49">
        <v>220</v>
      </c>
      <c r="B240" s="50" t="s">
        <v>366</v>
      </c>
      <c r="C240" s="75" t="s">
        <v>607</v>
      </c>
      <c r="D240" s="50" t="s">
        <v>565</v>
      </c>
      <c r="E240" s="90" t="s">
        <v>153</v>
      </c>
      <c r="F240" s="50" t="s">
        <v>429</v>
      </c>
      <c r="G240" s="51">
        <v>40000</v>
      </c>
      <c r="H240" s="52">
        <v>442.65</v>
      </c>
      <c r="I240" s="52">
        <f t="shared" si="27"/>
        <v>1148</v>
      </c>
      <c r="J240" s="52">
        <f t="shared" si="28"/>
        <v>2839.9999999999995</v>
      </c>
      <c r="K240" s="52">
        <v>440</v>
      </c>
      <c r="L240" s="52">
        <f t="shared" si="29"/>
        <v>1216</v>
      </c>
      <c r="M240" s="52">
        <f t="shared" si="30"/>
        <v>2836</v>
      </c>
      <c r="N240" s="52">
        <v>0</v>
      </c>
      <c r="O240" s="52">
        <f t="shared" si="24"/>
        <v>8480</v>
      </c>
      <c r="P240" s="52">
        <f t="shared" si="22"/>
        <v>2364</v>
      </c>
      <c r="Q240" s="52">
        <f t="shared" si="23"/>
        <v>6116</v>
      </c>
      <c r="R240" s="52">
        <f t="shared" si="31"/>
        <v>37193.35</v>
      </c>
      <c r="S240" s="53"/>
      <c r="T240" s="57"/>
    </row>
    <row r="241" spans="1:20" s="55" customFormat="1" ht="19.2" customHeight="1" x14ac:dyDescent="0.25">
      <c r="A241" s="49">
        <v>221</v>
      </c>
      <c r="B241" s="50" t="s">
        <v>149</v>
      </c>
      <c r="C241" s="75" t="s">
        <v>606</v>
      </c>
      <c r="D241" s="50" t="s">
        <v>563</v>
      </c>
      <c r="E241" s="90" t="s">
        <v>148</v>
      </c>
      <c r="F241" s="50" t="s">
        <v>429</v>
      </c>
      <c r="G241" s="51">
        <v>39930</v>
      </c>
      <c r="H241" s="52">
        <v>432.77</v>
      </c>
      <c r="I241" s="52">
        <f t="shared" si="27"/>
        <v>1145.991</v>
      </c>
      <c r="J241" s="52">
        <f t="shared" si="28"/>
        <v>2835.0299999999997</v>
      </c>
      <c r="K241" s="52">
        <v>439.23</v>
      </c>
      <c r="L241" s="52">
        <f t="shared" si="29"/>
        <v>1213.8720000000001</v>
      </c>
      <c r="M241" s="52">
        <f t="shared" si="30"/>
        <v>2831.0370000000003</v>
      </c>
      <c r="N241" s="52">
        <v>0</v>
      </c>
      <c r="O241" s="52">
        <f t="shared" si="24"/>
        <v>8465.16</v>
      </c>
      <c r="P241" s="52">
        <f t="shared" si="22"/>
        <v>2359.8630000000003</v>
      </c>
      <c r="Q241" s="52">
        <f t="shared" si="23"/>
        <v>6105.2970000000005</v>
      </c>
      <c r="R241" s="52">
        <f t="shared" si="31"/>
        <v>37137.367000000006</v>
      </c>
      <c r="S241" s="53"/>
      <c r="T241" s="57"/>
    </row>
    <row r="242" spans="1:20" s="55" customFormat="1" ht="19.2" customHeight="1" x14ac:dyDescent="0.25">
      <c r="A242" s="49">
        <v>222</v>
      </c>
      <c r="B242" s="50" t="s">
        <v>154</v>
      </c>
      <c r="C242" s="75" t="s">
        <v>606</v>
      </c>
      <c r="D242" s="50" t="s">
        <v>565</v>
      </c>
      <c r="E242" s="90" t="s">
        <v>153</v>
      </c>
      <c r="F242" s="50" t="s">
        <v>429</v>
      </c>
      <c r="G242" s="51">
        <v>38500</v>
      </c>
      <c r="H242" s="52">
        <v>52.43</v>
      </c>
      <c r="I242" s="52">
        <f t="shared" si="27"/>
        <v>1104.95</v>
      </c>
      <c r="J242" s="52">
        <f t="shared" si="28"/>
        <v>2733.4999999999995</v>
      </c>
      <c r="K242" s="52">
        <v>423.5</v>
      </c>
      <c r="L242" s="52">
        <f t="shared" si="29"/>
        <v>1170.4000000000001</v>
      </c>
      <c r="M242" s="52">
        <f t="shared" si="30"/>
        <v>2729.65</v>
      </c>
      <c r="N242" s="52">
        <v>1190.1199999999999</v>
      </c>
      <c r="O242" s="52">
        <f t="shared" si="24"/>
        <v>8161.9999999999991</v>
      </c>
      <c r="P242" s="52">
        <f t="shared" si="22"/>
        <v>3465.4700000000003</v>
      </c>
      <c r="Q242" s="52">
        <f t="shared" si="23"/>
        <v>5886.65</v>
      </c>
      <c r="R242" s="52">
        <f t="shared" si="31"/>
        <v>34982.1</v>
      </c>
      <c r="S242" s="53"/>
      <c r="T242" s="57"/>
    </row>
    <row r="243" spans="1:20" s="55" customFormat="1" ht="19.2" customHeight="1" x14ac:dyDescent="0.25">
      <c r="A243" s="49">
        <v>223</v>
      </c>
      <c r="B243" s="50" t="s">
        <v>150</v>
      </c>
      <c r="C243" s="75" t="s">
        <v>606</v>
      </c>
      <c r="D243" s="50" t="s">
        <v>563</v>
      </c>
      <c r="E243" s="90" t="s">
        <v>148</v>
      </c>
      <c r="F243" s="50" t="s">
        <v>429</v>
      </c>
      <c r="G243" s="51">
        <v>35000</v>
      </c>
      <c r="H243" s="52">
        <v>0</v>
      </c>
      <c r="I243" s="52">
        <f t="shared" si="27"/>
        <v>1004.5</v>
      </c>
      <c r="J243" s="52">
        <f t="shared" si="28"/>
        <v>2485</v>
      </c>
      <c r="K243" s="52">
        <v>385</v>
      </c>
      <c r="L243" s="52">
        <f t="shared" si="29"/>
        <v>1064</v>
      </c>
      <c r="M243" s="52">
        <f t="shared" si="30"/>
        <v>2481.5</v>
      </c>
      <c r="N243" s="52">
        <v>1190.1199999999999</v>
      </c>
      <c r="O243" s="52">
        <f t="shared" si="24"/>
        <v>7420</v>
      </c>
      <c r="P243" s="52">
        <f t="shared" si="22"/>
        <v>3258.62</v>
      </c>
      <c r="Q243" s="52">
        <f t="shared" si="23"/>
        <v>5351.5</v>
      </c>
      <c r="R243" s="52">
        <f t="shared" si="31"/>
        <v>31741.38</v>
      </c>
      <c r="S243" s="53"/>
      <c r="T243" s="57"/>
    </row>
    <row r="244" spans="1:20" s="55" customFormat="1" ht="19.2" customHeight="1" x14ac:dyDescent="0.25">
      <c r="A244" s="49">
        <v>224</v>
      </c>
      <c r="B244" s="50" t="s">
        <v>297</v>
      </c>
      <c r="C244" s="75" t="s">
        <v>606</v>
      </c>
      <c r="D244" s="50" t="s">
        <v>567</v>
      </c>
      <c r="E244" s="90" t="s">
        <v>568</v>
      </c>
      <c r="F244" s="50" t="s">
        <v>429</v>
      </c>
      <c r="G244" s="51">
        <v>280000</v>
      </c>
      <c r="H244" s="52">
        <v>55388.34</v>
      </c>
      <c r="I244" s="52">
        <f t="shared" si="27"/>
        <v>8036</v>
      </c>
      <c r="J244" s="52">
        <f t="shared" si="28"/>
        <v>19880</v>
      </c>
      <c r="K244" s="52">
        <v>686.4</v>
      </c>
      <c r="L244" s="52">
        <f t="shared" si="29"/>
        <v>4742.3999999999996</v>
      </c>
      <c r="M244" s="52">
        <f t="shared" si="30"/>
        <v>11060.400000000001</v>
      </c>
      <c r="N244" s="52">
        <v>0</v>
      </c>
      <c r="O244" s="52">
        <f t="shared" si="24"/>
        <v>44405.2</v>
      </c>
      <c r="P244" s="52">
        <f t="shared" si="22"/>
        <v>12778.4</v>
      </c>
      <c r="Q244" s="52">
        <f t="shared" si="23"/>
        <v>31626.800000000003</v>
      </c>
      <c r="R244" s="52">
        <f t="shared" si="31"/>
        <v>211833.25999999998</v>
      </c>
      <c r="S244" s="53"/>
      <c r="T244" s="57"/>
    </row>
    <row r="245" spans="1:20" s="55" customFormat="1" ht="19.2" customHeight="1" x14ac:dyDescent="0.25">
      <c r="A245" s="49">
        <v>225</v>
      </c>
      <c r="B245" s="50" t="s">
        <v>94</v>
      </c>
      <c r="C245" s="75" t="s">
        <v>606</v>
      </c>
      <c r="D245" s="50" t="s">
        <v>569</v>
      </c>
      <c r="E245" s="90" t="s">
        <v>570</v>
      </c>
      <c r="F245" s="50" t="s">
        <v>429</v>
      </c>
      <c r="G245" s="51">
        <v>125000</v>
      </c>
      <c r="H245" s="52">
        <v>17688.53</v>
      </c>
      <c r="I245" s="52">
        <f t="shared" si="27"/>
        <v>3587.5</v>
      </c>
      <c r="J245" s="52">
        <f t="shared" si="28"/>
        <v>8875</v>
      </c>
      <c r="K245" s="52">
        <v>686.4</v>
      </c>
      <c r="L245" s="52">
        <f t="shared" si="29"/>
        <v>3800</v>
      </c>
      <c r="M245" s="52">
        <f t="shared" si="30"/>
        <v>8862.5</v>
      </c>
      <c r="N245" s="52">
        <v>1190.1199999999999</v>
      </c>
      <c r="O245" s="52">
        <f t="shared" si="24"/>
        <v>25811.4</v>
      </c>
      <c r="P245" s="52">
        <f t="shared" si="22"/>
        <v>8577.619999999999</v>
      </c>
      <c r="Q245" s="52">
        <f t="shared" si="23"/>
        <v>18423.900000000001</v>
      </c>
      <c r="R245" s="52">
        <f t="shared" si="31"/>
        <v>98733.85</v>
      </c>
      <c r="S245" s="53"/>
      <c r="T245" s="57"/>
    </row>
    <row r="246" spans="1:20" s="55" customFormat="1" ht="19.2" customHeight="1" x14ac:dyDescent="0.25">
      <c r="A246" s="49">
        <v>226</v>
      </c>
      <c r="B246" s="50" t="s">
        <v>155</v>
      </c>
      <c r="C246" s="75" t="s">
        <v>607</v>
      </c>
      <c r="D246" s="50" t="s">
        <v>571</v>
      </c>
      <c r="E246" s="90" t="s">
        <v>572</v>
      </c>
      <c r="F246" s="50" t="s">
        <v>429</v>
      </c>
      <c r="G246" s="51">
        <v>125000</v>
      </c>
      <c r="H246" s="52">
        <v>17391</v>
      </c>
      <c r="I246" s="52">
        <f t="shared" si="27"/>
        <v>3587.5</v>
      </c>
      <c r="J246" s="52">
        <f t="shared" si="28"/>
        <v>8875</v>
      </c>
      <c r="K246" s="52">
        <v>686.4</v>
      </c>
      <c r="L246" s="52">
        <f t="shared" si="29"/>
        <v>3800</v>
      </c>
      <c r="M246" s="52">
        <f t="shared" si="30"/>
        <v>8862.5</v>
      </c>
      <c r="N246" s="52">
        <v>2380.2399999999998</v>
      </c>
      <c r="O246" s="52">
        <f t="shared" si="24"/>
        <v>25811.4</v>
      </c>
      <c r="P246" s="52">
        <f t="shared" si="22"/>
        <v>9767.74</v>
      </c>
      <c r="Q246" s="52">
        <f t="shared" si="23"/>
        <v>18423.900000000001</v>
      </c>
      <c r="R246" s="52">
        <f t="shared" si="31"/>
        <v>97841.26</v>
      </c>
      <c r="S246" s="53"/>
      <c r="T246" s="57"/>
    </row>
    <row r="247" spans="1:20" s="55" customFormat="1" ht="19.2" customHeight="1" x14ac:dyDescent="0.25">
      <c r="A247" s="49">
        <v>227</v>
      </c>
      <c r="B247" s="50" t="s">
        <v>156</v>
      </c>
      <c r="C247" s="75" t="s">
        <v>607</v>
      </c>
      <c r="D247" s="50" t="s">
        <v>571</v>
      </c>
      <c r="E247" s="90" t="s">
        <v>356</v>
      </c>
      <c r="F247" s="50" t="s">
        <v>429</v>
      </c>
      <c r="G247" s="51">
        <v>65496</v>
      </c>
      <c r="H247" s="52">
        <v>4282.8599999999997</v>
      </c>
      <c r="I247" s="52">
        <f t="shared" si="27"/>
        <v>1879.7352000000001</v>
      </c>
      <c r="J247" s="52">
        <f t="shared" si="28"/>
        <v>4650.2159999999994</v>
      </c>
      <c r="K247" s="52">
        <v>686.4</v>
      </c>
      <c r="L247" s="52">
        <f t="shared" si="29"/>
        <v>1991.0783999999999</v>
      </c>
      <c r="M247" s="52">
        <f t="shared" si="30"/>
        <v>4643.6664000000001</v>
      </c>
      <c r="N247" s="52">
        <v>1190.1199999999999</v>
      </c>
      <c r="O247" s="52">
        <f t="shared" si="24"/>
        <v>13851.095999999998</v>
      </c>
      <c r="P247" s="52">
        <f t="shared" si="22"/>
        <v>5060.9336000000003</v>
      </c>
      <c r="Q247" s="52">
        <f t="shared" si="23"/>
        <v>9980.2823999999982</v>
      </c>
      <c r="R247" s="52">
        <f t="shared" si="31"/>
        <v>56152.206399999995</v>
      </c>
      <c r="S247" s="53"/>
      <c r="T247" s="57"/>
    </row>
    <row r="248" spans="1:20" s="55" customFormat="1" ht="19.2" customHeight="1" x14ac:dyDescent="0.25">
      <c r="A248" s="49">
        <v>228</v>
      </c>
      <c r="B248" s="50" t="s">
        <v>158</v>
      </c>
      <c r="C248" s="75" t="s">
        <v>607</v>
      </c>
      <c r="D248" s="50" t="s">
        <v>569</v>
      </c>
      <c r="E248" s="90" t="s">
        <v>369</v>
      </c>
      <c r="F248" s="50" t="s">
        <v>429</v>
      </c>
      <c r="G248" s="51">
        <v>46585</v>
      </c>
      <c r="H248" s="52">
        <v>1372.02</v>
      </c>
      <c r="I248" s="52">
        <f t="shared" si="27"/>
        <v>1336.9894999999999</v>
      </c>
      <c r="J248" s="52">
        <f t="shared" si="28"/>
        <v>3307.5349999999999</v>
      </c>
      <c r="K248" s="52">
        <v>512.44000000000005</v>
      </c>
      <c r="L248" s="52">
        <f t="shared" si="29"/>
        <v>1416.184</v>
      </c>
      <c r="M248" s="52">
        <f t="shared" si="30"/>
        <v>3302.8765000000003</v>
      </c>
      <c r="N248" s="52">
        <v>0</v>
      </c>
      <c r="O248" s="52">
        <f t="shared" si="24"/>
        <v>9876.0249999999996</v>
      </c>
      <c r="P248" s="52">
        <f t="shared" si="22"/>
        <v>2753.1734999999999</v>
      </c>
      <c r="Q248" s="52">
        <f t="shared" si="23"/>
        <v>7122.8515000000007</v>
      </c>
      <c r="R248" s="52">
        <f t="shared" si="31"/>
        <v>42459.806500000006</v>
      </c>
      <c r="S248" s="53"/>
      <c r="T248" s="57"/>
    </row>
    <row r="249" spans="1:20" s="55" customFormat="1" ht="19.2" customHeight="1" x14ac:dyDescent="0.25">
      <c r="A249" s="49">
        <v>229</v>
      </c>
      <c r="B249" s="50" t="s">
        <v>368</v>
      </c>
      <c r="C249" s="75" t="s">
        <v>606</v>
      </c>
      <c r="D249" s="50" t="s">
        <v>569</v>
      </c>
      <c r="E249" s="90" t="s">
        <v>369</v>
      </c>
      <c r="F249" s="50" t="s">
        <v>429</v>
      </c>
      <c r="G249" s="51">
        <v>46585</v>
      </c>
      <c r="H249" s="52">
        <v>1372.02</v>
      </c>
      <c r="I249" s="52">
        <f t="shared" si="27"/>
        <v>1336.9894999999999</v>
      </c>
      <c r="J249" s="52">
        <f t="shared" si="28"/>
        <v>3307.5349999999999</v>
      </c>
      <c r="K249" s="52">
        <v>512.44000000000005</v>
      </c>
      <c r="L249" s="52">
        <f t="shared" si="29"/>
        <v>1416.184</v>
      </c>
      <c r="M249" s="52">
        <f t="shared" si="30"/>
        <v>3302.8765000000003</v>
      </c>
      <c r="N249" s="52">
        <v>0</v>
      </c>
      <c r="O249" s="52">
        <f t="shared" si="24"/>
        <v>9876.0249999999996</v>
      </c>
      <c r="P249" s="52">
        <f t="shared" si="22"/>
        <v>2753.1734999999999</v>
      </c>
      <c r="Q249" s="52">
        <f t="shared" si="23"/>
        <v>7122.8515000000007</v>
      </c>
      <c r="R249" s="52">
        <f t="shared" si="31"/>
        <v>42459.806500000006</v>
      </c>
      <c r="S249" s="53"/>
      <c r="T249" s="57"/>
    </row>
    <row r="250" spans="1:20" s="55" customFormat="1" ht="19.2" customHeight="1" x14ac:dyDescent="0.25">
      <c r="A250" s="49">
        <v>230</v>
      </c>
      <c r="B250" s="50" t="s">
        <v>169</v>
      </c>
      <c r="C250" s="75" t="s">
        <v>607</v>
      </c>
      <c r="D250" s="50" t="s">
        <v>573</v>
      </c>
      <c r="E250" s="90" t="s">
        <v>574</v>
      </c>
      <c r="F250" s="50" t="s">
        <v>429</v>
      </c>
      <c r="G250" s="51">
        <v>280000</v>
      </c>
      <c r="H250" s="52">
        <v>54793.279999999999</v>
      </c>
      <c r="I250" s="52">
        <f t="shared" si="27"/>
        <v>8036</v>
      </c>
      <c r="J250" s="52">
        <f t="shared" si="28"/>
        <v>19880</v>
      </c>
      <c r="K250" s="52">
        <v>686.4</v>
      </c>
      <c r="L250" s="52">
        <f t="shared" si="29"/>
        <v>4742.3999999999996</v>
      </c>
      <c r="M250" s="52">
        <f t="shared" si="30"/>
        <v>11060.400000000001</v>
      </c>
      <c r="N250" s="52">
        <v>2380.2399999999998</v>
      </c>
      <c r="O250" s="52">
        <f t="shared" si="24"/>
        <v>44405.2</v>
      </c>
      <c r="P250" s="52">
        <f t="shared" si="22"/>
        <v>15158.64</v>
      </c>
      <c r="Q250" s="52">
        <f t="shared" si="23"/>
        <v>31626.800000000003</v>
      </c>
      <c r="R250" s="52">
        <f t="shared" si="31"/>
        <v>210048.08</v>
      </c>
      <c r="S250" s="53"/>
      <c r="T250" s="57"/>
    </row>
    <row r="251" spans="1:20" s="55" customFormat="1" ht="19.2" customHeight="1" x14ac:dyDescent="0.25">
      <c r="A251" s="49">
        <v>231</v>
      </c>
      <c r="B251" s="50" t="s">
        <v>170</v>
      </c>
      <c r="C251" s="75" t="s">
        <v>607</v>
      </c>
      <c r="D251" s="50" t="s">
        <v>573</v>
      </c>
      <c r="E251" s="90" t="s">
        <v>171</v>
      </c>
      <c r="F251" s="50" t="s">
        <v>429</v>
      </c>
      <c r="G251" s="51">
        <v>46585</v>
      </c>
      <c r="H251" s="52">
        <v>1372.02</v>
      </c>
      <c r="I251" s="52">
        <f t="shared" si="27"/>
        <v>1336.9894999999999</v>
      </c>
      <c r="J251" s="52">
        <f t="shared" si="28"/>
        <v>3307.5349999999999</v>
      </c>
      <c r="K251" s="52">
        <v>512.44000000000005</v>
      </c>
      <c r="L251" s="52">
        <f t="shared" si="29"/>
        <v>1416.184</v>
      </c>
      <c r="M251" s="52">
        <f t="shared" si="30"/>
        <v>3302.8765000000003</v>
      </c>
      <c r="N251" s="52">
        <v>0</v>
      </c>
      <c r="O251" s="52">
        <f t="shared" si="24"/>
        <v>9876.0249999999996</v>
      </c>
      <c r="P251" s="52">
        <f t="shared" si="22"/>
        <v>2753.1734999999999</v>
      </c>
      <c r="Q251" s="52">
        <f t="shared" si="23"/>
        <v>7122.8515000000007</v>
      </c>
      <c r="R251" s="52">
        <f t="shared" si="31"/>
        <v>42459.806500000006</v>
      </c>
      <c r="S251" s="53"/>
      <c r="T251" s="57"/>
    </row>
    <row r="252" spans="1:20" s="55" customFormat="1" ht="19.2" customHeight="1" x14ac:dyDescent="0.25">
      <c r="A252" s="49">
        <v>232</v>
      </c>
      <c r="B252" s="50" t="s">
        <v>172</v>
      </c>
      <c r="C252" s="75" t="s">
        <v>607</v>
      </c>
      <c r="D252" s="50" t="s">
        <v>575</v>
      </c>
      <c r="E252" s="90" t="s">
        <v>576</v>
      </c>
      <c r="F252" s="50" t="s">
        <v>429</v>
      </c>
      <c r="G252" s="51">
        <v>150700</v>
      </c>
      <c r="H252" s="52">
        <v>24031.34</v>
      </c>
      <c r="I252" s="52">
        <f t="shared" si="27"/>
        <v>4325.09</v>
      </c>
      <c r="J252" s="52">
        <f t="shared" si="28"/>
        <v>10699.699999999999</v>
      </c>
      <c r="K252" s="52">
        <v>686.4</v>
      </c>
      <c r="L252" s="52">
        <f t="shared" si="29"/>
        <v>4581.28</v>
      </c>
      <c r="M252" s="52">
        <f t="shared" si="30"/>
        <v>10684.630000000001</v>
      </c>
      <c r="N252" s="52">
        <v>0</v>
      </c>
      <c r="O252" s="52">
        <f t="shared" si="24"/>
        <v>30977.1</v>
      </c>
      <c r="P252" s="52">
        <f t="shared" si="22"/>
        <v>8906.369999999999</v>
      </c>
      <c r="Q252" s="52">
        <f t="shared" si="23"/>
        <v>22070.730000000003</v>
      </c>
      <c r="R252" s="52">
        <f t="shared" si="31"/>
        <v>117762.29000000001</v>
      </c>
      <c r="S252" s="53"/>
      <c r="T252" s="57"/>
    </row>
    <row r="253" spans="1:20" s="55" customFormat="1" ht="19.2" customHeight="1" x14ac:dyDescent="0.25">
      <c r="A253" s="49">
        <v>233</v>
      </c>
      <c r="B253" s="50" t="s">
        <v>372</v>
      </c>
      <c r="C253" s="75" t="s">
        <v>607</v>
      </c>
      <c r="D253" s="50" t="s">
        <v>577</v>
      </c>
      <c r="E253" s="90" t="s">
        <v>578</v>
      </c>
      <c r="F253" s="50" t="s">
        <v>429</v>
      </c>
      <c r="G253" s="51">
        <v>125000</v>
      </c>
      <c r="H253" s="52">
        <v>17986.060000000001</v>
      </c>
      <c r="I253" s="52">
        <f t="shared" si="27"/>
        <v>3587.5</v>
      </c>
      <c r="J253" s="52">
        <f t="shared" si="28"/>
        <v>8875</v>
      </c>
      <c r="K253" s="52">
        <v>686.4</v>
      </c>
      <c r="L253" s="52">
        <f t="shared" si="29"/>
        <v>3800</v>
      </c>
      <c r="M253" s="52">
        <f t="shared" si="30"/>
        <v>8862.5</v>
      </c>
      <c r="N253" s="52">
        <v>0</v>
      </c>
      <c r="O253" s="52">
        <f t="shared" si="24"/>
        <v>25811.4</v>
      </c>
      <c r="P253" s="52">
        <f t="shared" si="22"/>
        <v>7387.5</v>
      </c>
      <c r="Q253" s="52">
        <f t="shared" si="23"/>
        <v>18423.900000000001</v>
      </c>
      <c r="R253" s="52">
        <f t="shared" si="31"/>
        <v>99626.44</v>
      </c>
      <c r="S253" s="53"/>
      <c r="T253" s="57"/>
    </row>
    <row r="254" spans="1:20" s="55" customFormat="1" ht="19.2" customHeight="1" x14ac:dyDescent="0.25">
      <c r="A254" s="49">
        <v>234</v>
      </c>
      <c r="B254" s="50" t="s">
        <v>177</v>
      </c>
      <c r="C254" s="75" t="s">
        <v>607</v>
      </c>
      <c r="D254" s="50" t="s">
        <v>579</v>
      </c>
      <c r="E254" s="90" t="s">
        <v>580</v>
      </c>
      <c r="F254" s="50" t="s">
        <v>429</v>
      </c>
      <c r="G254" s="51">
        <v>82852</v>
      </c>
      <c r="H254" s="52">
        <v>7774.27</v>
      </c>
      <c r="I254" s="52">
        <f t="shared" si="27"/>
        <v>2377.8523999999998</v>
      </c>
      <c r="J254" s="52">
        <f t="shared" si="28"/>
        <v>5882.4919999999993</v>
      </c>
      <c r="K254" s="52">
        <v>686.4</v>
      </c>
      <c r="L254" s="52">
        <f t="shared" si="29"/>
        <v>2518.7008000000001</v>
      </c>
      <c r="M254" s="52">
        <f t="shared" si="30"/>
        <v>5874.2068000000008</v>
      </c>
      <c r="N254" s="52">
        <v>1190.1199999999999</v>
      </c>
      <c r="O254" s="52">
        <f t="shared" si="24"/>
        <v>17339.651999999998</v>
      </c>
      <c r="P254" s="52">
        <f t="shared" si="22"/>
        <v>6086.6732000000002</v>
      </c>
      <c r="Q254" s="52">
        <f t="shared" si="23"/>
        <v>12443.0988</v>
      </c>
      <c r="R254" s="52">
        <f t="shared" si="31"/>
        <v>68991.056799999991</v>
      </c>
      <c r="S254" s="53"/>
      <c r="T254" s="57"/>
    </row>
    <row r="255" spans="1:20" s="55" customFormat="1" ht="19.2" customHeight="1" x14ac:dyDescent="0.25">
      <c r="A255" s="49">
        <v>235</v>
      </c>
      <c r="B255" s="50" t="s">
        <v>373</v>
      </c>
      <c r="C255" s="75" t="s">
        <v>607</v>
      </c>
      <c r="D255" s="50" t="s">
        <v>577</v>
      </c>
      <c r="E255" s="90" t="s">
        <v>178</v>
      </c>
      <c r="F255" s="50" t="s">
        <v>429</v>
      </c>
      <c r="G255" s="51">
        <v>46585</v>
      </c>
      <c r="H255" s="52">
        <v>1372.02</v>
      </c>
      <c r="I255" s="52">
        <f t="shared" si="27"/>
        <v>1336.9894999999999</v>
      </c>
      <c r="J255" s="52">
        <f t="shared" si="28"/>
        <v>3307.5349999999999</v>
      </c>
      <c r="K255" s="52">
        <v>512.44000000000005</v>
      </c>
      <c r="L255" s="52">
        <f t="shared" si="29"/>
        <v>1416.184</v>
      </c>
      <c r="M255" s="52">
        <f t="shared" si="30"/>
        <v>3302.8765000000003</v>
      </c>
      <c r="N255" s="52">
        <v>0</v>
      </c>
      <c r="O255" s="52">
        <f t="shared" si="24"/>
        <v>9876.0249999999996</v>
      </c>
      <c r="P255" s="52">
        <f t="shared" si="22"/>
        <v>2753.1734999999999</v>
      </c>
      <c r="Q255" s="52">
        <f t="shared" si="23"/>
        <v>7122.8515000000007</v>
      </c>
      <c r="R255" s="52">
        <f t="shared" si="31"/>
        <v>42459.806500000006</v>
      </c>
      <c r="S255" s="53"/>
      <c r="T255" s="57"/>
    </row>
    <row r="256" spans="1:20" s="55" customFormat="1" ht="19.2" customHeight="1" x14ac:dyDescent="0.25">
      <c r="A256" s="49">
        <v>236</v>
      </c>
      <c r="B256" s="50" t="s">
        <v>175</v>
      </c>
      <c r="C256" s="75" t="s">
        <v>607</v>
      </c>
      <c r="D256" s="50" t="s">
        <v>579</v>
      </c>
      <c r="E256" s="90" t="s">
        <v>176</v>
      </c>
      <c r="F256" s="50" t="s">
        <v>429</v>
      </c>
      <c r="G256" s="51">
        <v>46585</v>
      </c>
      <c r="H256" s="52">
        <v>1372.02</v>
      </c>
      <c r="I256" s="52">
        <f t="shared" si="27"/>
        <v>1336.9894999999999</v>
      </c>
      <c r="J256" s="52">
        <f t="shared" si="28"/>
        <v>3307.5349999999999</v>
      </c>
      <c r="K256" s="52">
        <v>512.44000000000005</v>
      </c>
      <c r="L256" s="52">
        <f t="shared" si="29"/>
        <v>1416.184</v>
      </c>
      <c r="M256" s="52">
        <f t="shared" si="30"/>
        <v>3302.8765000000003</v>
      </c>
      <c r="N256" s="52">
        <v>0</v>
      </c>
      <c r="O256" s="52">
        <f t="shared" si="24"/>
        <v>9876.0249999999996</v>
      </c>
      <c r="P256" s="52">
        <f t="shared" si="22"/>
        <v>2753.1734999999999</v>
      </c>
      <c r="Q256" s="52">
        <f t="shared" si="23"/>
        <v>7122.8515000000007</v>
      </c>
      <c r="R256" s="52">
        <f t="shared" si="31"/>
        <v>42459.806500000006</v>
      </c>
      <c r="S256" s="53"/>
      <c r="T256" s="57"/>
    </row>
    <row r="257" spans="1:20" s="55" customFormat="1" ht="19.2" customHeight="1" x14ac:dyDescent="0.25">
      <c r="A257" s="49">
        <v>237</v>
      </c>
      <c r="B257" s="50" t="s">
        <v>468</v>
      </c>
      <c r="C257" s="75" t="s">
        <v>607</v>
      </c>
      <c r="D257" s="50" t="s">
        <v>579</v>
      </c>
      <c r="E257" s="90" t="s">
        <v>371</v>
      </c>
      <c r="F257" s="50" t="s">
        <v>429</v>
      </c>
      <c r="G257" s="51">
        <v>46585</v>
      </c>
      <c r="H257" s="52">
        <v>1372.02</v>
      </c>
      <c r="I257" s="52">
        <f t="shared" si="27"/>
        <v>1336.9894999999999</v>
      </c>
      <c r="J257" s="52">
        <f t="shared" si="28"/>
        <v>3307.5349999999999</v>
      </c>
      <c r="K257" s="52">
        <v>512.44000000000005</v>
      </c>
      <c r="L257" s="52">
        <f t="shared" si="29"/>
        <v>1416.184</v>
      </c>
      <c r="M257" s="52">
        <f t="shared" si="30"/>
        <v>3302.8765000000003</v>
      </c>
      <c r="N257" s="52">
        <v>0</v>
      </c>
      <c r="O257" s="52">
        <f t="shared" si="24"/>
        <v>9876.0249999999996</v>
      </c>
      <c r="P257" s="52">
        <f t="shared" si="22"/>
        <v>2753.1734999999999</v>
      </c>
      <c r="Q257" s="52">
        <f t="shared" si="23"/>
        <v>7122.8515000000007</v>
      </c>
      <c r="R257" s="52">
        <f t="shared" si="31"/>
        <v>42459.806500000006</v>
      </c>
      <c r="S257" s="53"/>
      <c r="T257" s="57"/>
    </row>
    <row r="258" spans="1:20" s="55" customFormat="1" ht="19.2" customHeight="1" x14ac:dyDescent="0.25">
      <c r="A258" s="49">
        <v>238</v>
      </c>
      <c r="B258" s="50" t="s">
        <v>173</v>
      </c>
      <c r="C258" s="75" t="s">
        <v>607</v>
      </c>
      <c r="D258" s="50" t="s">
        <v>575</v>
      </c>
      <c r="E258" s="90" t="s">
        <v>174</v>
      </c>
      <c r="F258" s="50" t="s">
        <v>429</v>
      </c>
      <c r="G258" s="51">
        <v>46585</v>
      </c>
      <c r="H258" s="52">
        <v>1372.02</v>
      </c>
      <c r="I258" s="52">
        <f t="shared" si="27"/>
        <v>1336.9894999999999</v>
      </c>
      <c r="J258" s="52">
        <f t="shared" si="28"/>
        <v>3307.5349999999999</v>
      </c>
      <c r="K258" s="52">
        <v>512.44000000000005</v>
      </c>
      <c r="L258" s="52">
        <f t="shared" si="29"/>
        <v>1416.184</v>
      </c>
      <c r="M258" s="52">
        <f t="shared" si="30"/>
        <v>3302.8765000000003</v>
      </c>
      <c r="N258" s="52">
        <v>0</v>
      </c>
      <c r="O258" s="52">
        <f t="shared" si="24"/>
        <v>9876.0249999999996</v>
      </c>
      <c r="P258" s="52">
        <f t="shared" si="22"/>
        <v>2753.1734999999999</v>
      </c>
      <c r="Q258" s="52">
        <f t="shared" si="23"/>
        <v>7122.8515000000007</v>
      </c>
      <c r="R258" s="52">
        <f t="shared" si="31"/>
        <v>42459.806500000006</v>
      </c>
      <c r="S258" s="53"/>
      <c r="T258" s="57"/>
    </row>
    <row r="259" spans="1:20" s="55" customFormat="1" ht="19.2" customHeight="1" x14ac:dyDescent="0.25">
      <c r="A259" s="49">
        <v>239</v>
      </c>
      <c r="B259" s="50" t="s">
        <v>370</v>
      </c>
      <c r="C259" s="75" t="s">
        <v>607</v>
      </c>
      <c r="D259" s="50" t="s">
        <v>579</v>
      </c>
      <c r="E259" s="90" t="s">
        <v>371</v>
      </c>
      <c r="F259" s="50" t="s">
        <v>429</v>
      </c>
      <c r="G259" s="51">
        <v>40000</v>
      </c>
      <c r="H259" s="52">
        <v>442.65</v>
      </c>
      <c r="I259" s="52">
        <f t="shared" si="27"/>
        <v>1148</v>
      </c>
      <c r="J259" s="52">
        <f t="shared" si="28"/>
        <v>2839.9999999999995</v>
      </c>
      <c r="K259" s="52">
        <v>440</v>
      </c>
      <c r="L259" s="52">
        <f t="shared" si="29"/>
        <v>1216</v>
      </c>
      <c r="M259" s="52">
        <f t="shared" si="30"/>
        <v>2836</v>
      </c>
      <c r="N259" s="52">
        <v>0</v>
      </c>
      <c r="O259" s="52">
        <f t="shared" si="24"/>
        <v>8480</v>
      </c>
      <c r="P259" s="52">
        <f t="shared" si="22"/>
        <v>2364</v>
      </c>
      <c r="Q259" s="52">
        <f t="shared" si="23"/>
        <v>6116</v>
      </c>
      <c r="R259" s="52">
        <f t="shared" si="31"/>
        <v>37193.35</v>
      </c>
      <c r="S259" s="53"/>
      <c r="T259" s="57"/>
    </row>
    <row r="260" spans="1:20" s="55" customFormat="1" ht="19.2" customHeight="1" x14ac:dyDescent="0.25">
      <c r="A260" s="49">
        <v>240</v>
      </c>
      <c r="B260" s="50" t="s">
        <v>317</v>
      </c>
      <c r="C260" s="75" t="s">
        <v>606</v>
      </c>
      <c r="D260" s="50" t="s">
        <v>374</v>
      </c>
      <c r="E260" s="90" t="s">
        <v>375</v>
      </c>
      <c r="F260" s="50" t="s">
        <v>429</v>
      </c>
      <c r="G260" s="51">
        <v>250000</v>
      </c>
      <c r="H260" s="52">
        <v>48103.59</v>
      </c>
      <c r="I260" s="52">
        <f t="shared" si="27"/>
        <v>7175</v>
      </c>
      <c r="J260" s="52">
        <f t="shared" si="28"/>
        <v>17750</v>
      </c>
      <c r="K260" s="52">
        <v>686.4</v>
      </c>
      <c r="L260" s="52">
        <f t="shared" si="29"/>
        <v>4742.3999999999996</v>
      </c>
      <c r="M260" s="52">
        <f t="shared" si="30"/>
        <v>11060.400000000001</v>
      </c>
      <c r="N260" s="52">
        <v>0</v>
      </c>
      <c r="O260" s="52">
        <f t="shared" si="24"/>
        <v>41414.199999999997</v>
      </c>
      <c r="P260" s="52">
        <f t="shared" si="22"/>
        <v>11917.4</v>
      </c>
      <c r="Q260" s="52">
        <f t="shared" si="23"/>
        <v>29496.800000000003</v>
      </c>
      <c r="R260" s="52">
        <f t="shared" si="31"/>
        <v>189979.01</v>
      </c>
      <c r="S260" s="53"/>
      <c r="T260" s="57"/>
    </row>
    <row r="261" spans="1:20" s="55" customFormat="1" ht="19.2" customHeight="1" x14ac:dyDescent="0.25">
      <c r="A261" s="49">
        <v>241</v>
      </c>
      <c r="B261" s="50" t="s">
        <v>423</v>
      </c>
      <c r="C261" s="75" t="s">
        <v>607</v>
      </c>
      <c r="D261" s="50" t="s">
        <v>374</v>
      </c>
      <c r="E261" s="90" t="s">
        <v>424</v>
      </c>
      <c r="F261" s="50" t="s">
        <v>429</v>
      </c>
      <c r="G261" s="51">
        <v>50000</v>
      </c>
      <c r="H261" s="52">
        <v>1854</v>
      </c>
      <c r="I261" s="52">
        <f t="shared" si="27"/>
        <v>1435</v>
      </c>
      <c r="J261" s="52">
        <f t="shared" si="28"/>
        <v>3549.9999999999995</v>
      </c>
      <c r="K261" s="52">
        <v>550</v>
      </c>
      <c r="L261" s="52">
        <f t="shared" si="29"/>
        <v>1520</v>
      </c>
      <c r="M261" s="52">
        <f t="shared" si="30"/>
        <v>3545.0000000000005</v>
      </c>
      <c r="N261" s="52">
        <v>0</v>
      </c>
      <c r="O261" s="52">
        <f t="shared" si="24"/>
        <v>10600</v>
      </c>
      <c r="P261" s="52">
        <f t="shared" si="22"/>
        <v>2955</v>
      </c>
      <c r="Q261" s="52">
        <f t="shared" si="23"/>
        <v>7645</v>
      </c>
      <c r="R261" s="52">
        <f t="shared" si="31"/>
        <v>45191</v>
      </c>
      <c r="S261" s="53"/>
      <c r="T261" s="57"/>
    </row>
    <row r="262" spans="1:20" s="55" customFormat="1" ht="19.2" customHeight="1" x14ac:dyDescent="0.25">
      <c r="A262" s="49">
        <v>242</v>
      </c>
      <c r="B262" s="50" t="s">
        <v>199</v>
      </c>
      <c r="C262" s="75" t="s">
        <v>607</v>
      </c>
      <c r="D262" s="50" t="s">
        <v>374</v>
      </c>
      <c r="E262" s="90" t="s">
        <v>200</v>
      </c>
      <c r="F262" s="50" t="s">
        <v>429</v>
      </c>
      <c r="G262" s="51">
        <v>40000</v>
      </c>
      <c r="H262" s="52">
        <v>442.65</v>
      </c>
      <c r="I262" s="52">
        <f t="shared" si="27"/>
        <v>1148</v>
      </c>
      <c r="J262" s="52">
        <f t="shared" si="28"/>
        <v>2839.9999999999995</v>
      </c>
      <c r="K262" s="52">
        <v>440</v>
      </c>
      <c r="L262" s="52">
        <f t="shared" si="29"/>
        <v>1216</v>
      </c>
      <c r="M262" s="52">
        <f t="shared" si="30"/>
        <v>2836</v>
      </c>
      <c r="N262" s="52">
        <v>0</v>
      </c>
      <c r="O262" s="52">
        <f t="shared" si="24"/>
        <v>8480</v>
      </c>
      <c r="P262" s="52">
        <f t="shared" si="22"/>
        <v>2364</v>
      </c>
      <c r="Q262" s="52">
        <f t="shared" si="23"/>
        <v>6116</v>
      </c>
      <c r="R262" s="52">
        <f t="shared" si="31"/>
        <v>37193.35</v>
      </c>
      <c r="S262" s="53"/>
      <c r="T262" s="57"/>
    </row>
    <row r="263" spans="1:20" s="55" customFormat="1" ht="19.2" customHeight="1" x14ac:dyDescent="0.25">
      <c r="A263" s="49">
        <v>243</v>
      </c>
      <c r="B263" s="50" t="s">
        <v>469</v>
      </c>
      <c r="C263" s="75" t="s">
        <v>607</v>
      </c>
      <c r="D263" s="50" t="s">
        <v>374</v>
      </c>
      <c r="E263" s="90" t="s">
        <v>447</v>
      </c>
      <c r="F263" s="50" t="s">
        <v>429</v>
      </c>
      <c r="G263" s="51">
        <v>36000</v>
      </c>
      <c r="H263" s="52">
        <v>0</v>
      </c>
      <c r="I263" s="52">
        <f t="shared" si="27"/>
        <v>1033.2</v>
      </c>
      <c r="J263" s="52">
        <f t="shared" si="28"/>
        <v>2555.9999999999995</v>
      </c>
      <c r="K263" s="52">
        <v>396</v>
      </c>
      <c r="L263" s="52">
        <f t="shared" si="29"/>
        <v>1094.4000000000001</v>
      </c>
      <c r="M263" s="52">
        <f t="shared" si="30"/>
        <v>2552.4</v>
      </c>
      <c r="N263" s="52">
        <v>0</v>
      </c>
      <c r="O263" s="52">
        <f t="shared" si="24"/>
        <v>7631.9999999999991</v>
      </c>
      <c r="P263" s="52">
        <f t="shared" si="22"/>
        <v>2127.6000000000004</v>
      </c>
      <c r="Q263" s="52">
        <f t="shared" si="23"/>
        <v>5504.4</v>
      </c>
      <c r="R263" s="52">
        <f t="shared" si="31"/>
        <v>33872.400000000001</v>
      </c>
      <c r="S263" s="53"/>
      <c r="T263" s="57"/>
    </row>
    <row r="264" spans="1:20" s="55" customFormat="1" ht="19.2" customHeight="1" x14ac:dyDescent="0.25">
      <c r="A264" s="49">
        <v>244</v>
      </c>
      <c r="B264" s="50" t="s">
        <v>376</v>
      </c>
      <c r="C264" s="75" t="s">
        <v>606</v>
      </c>
      <c r="D264" s="50" t="s">
        <v>581</v>
      </c>
      <c r="E264" s="90" t="s">
        <v>582</v>
      </c>
      <c r="F264" s="50" t="s">
        <v>429</v>
      </c>
      <c r="G264" s="51">
        <v>125000</v>
      </c>
      <c r="H264" s="52">
        <v>17986.060000000001</v>
      </c>
      <c r="I264" s="52">
        <f t="shared" si="27"/>
        <v>3587.5</v>
      </c>
      <c r="J264" s="52">
        <f t="shared" si="28"/>
        <v>8875</v>
      </c>
      <c r="K264" s="52">
        <v>686.4</v>
      </c>
      <c r="L264" s="52">
        <f t="shared" si="29"/>
        <v>3800</v>
      </c>
      <c r="M264" s="52">
        <f t="shared" si="30"/>
        <v>8862.5</v>
      </c>
      <c r="N264" s="52">
        <v>0</v>
      </c>
      <c r="O264" s="52">
        <f t="shared" si="24"/>
        <v>25811.4</v>
      </c>
      <c r="P264" s="52">
        <f t="shared" si="22"/>
        <v>7387.5</v>
      </c>
      <c r="Q264" s="52">
        <f t="shared" si="23"/>
        <v>18423.900000000001</v>
      </c>
      <c r="R264" s="52">
        <f t="shared" si="31"/>
        <v>99626.44</v>
      </c>
      <c r="S264" s="53"/>
      <c r="T264" s="57"/>
    </row>
    <row r="265" spans="1:20" s="55" customFormat="1" ht="19.2" customHeight="1" x14ac:dyDescent="0.25">
      <c r="A265" s="49">
        <v>245</v>
      </c>
      <c r="B265" s="50" t="s">
        <v>441</v>
      </c>
      <c r="C265" s="75" t="s">
        <v>606</v>
      </c>
      <c r="D265" s="50" t="s">
        <v>581</v>
      </c>
      <c r="E265" s="90" t="s">
        <v>209</v>
      </c>
      <c r="F265" s="50" t="s">
        <v>429</v>
      </c>
      <c r="G265" s="51">
        <v>50000</v>
      </c>
      <c r="H265" s="52">
        <v>1854</v>
      </c>
      <c r="I265" s="52">
        <f t="shared" si="27"/>
        <v>1435</v>
      </c>
      <c r="J265" s="52">
        <f t="shared" si="28"/>
        <v>3549.9999999999995</v>
      </c>
      <c r="K265" s="52">
        <v>550</v>
      </c>
      <c r="L265" s="52">
        <f t="shared" si="29"/>
        <v>1520</v>
      </c>
      <c r="M265" s="52">
        <f t="shared" si="30"/>
        <v>3545.0000000000005</v>
      </c>
      <c r="N265" s="52">
        <v>0</v>
      </c>
      <c r="O265" s="52">
        <f t="shared" si="24"/>
        <v>10600</v>
      </c>
      <c r="P265" s="52">
        <f t="shared" si="22"/>
        <v>2955</v>
      </c>
      <c r="Q265" s="52">
        <f t="shared" si="23"/>
        <v>7645</v>
      </c>
      <c r="R265" s="52">
        <f t="shared" si="31"/>
        <v>45191</v>
      </c>
      <c r="S265" s="53"/>
      <c r="T265" s="57"/>
    </row>
    <row r="266" spans="1:20" s="55" customFormat="1" ht="19.2" customHeight="1" x14ac:dyDescent="0.25">
      <c r="A266" s="49">
        <v>246</v>
      </c>
      <c r="B266" s="50" t="s">
        <v>470</v>
      </c>
      <c r="C266" s="75" t="s">
        <v>607</v>
      </c>
      <c r="D266" s="50" t="s">
        <v>581</v>
      </c>
      <c r="E266" s="90" t="s">
        <v>210</v>
      </c>
      <c r="F266" s="50" t="s">
        <v>429</v>
      </c>
      <c r="G266" s="51">
        <v>35000</v>
      </c>
      <c r="H266" s="52">
        <v>0</v>
      </c>
      <c r="I266" s="52">
        <f t="shared" si="27"/>
        <v>1004.5</v>
      </c>
      <c r="J266" s="52">
        <f t="shared" si="28"/>
        <v>2485</v>
      </c>
      <c r="K266" s="52">
        <v>385</v>
      </c>
      <c r="L266" s="52">
        <f t="shared" si="29"/>
        <v>1064</v>
      </c>
      <c r="M266" s="52">
        <f t="shared" si="30"/>
        <v>2481.5</v>
      </c>
      <c r="N266" s="52">
        <v>0</v>
      </c>
      <c r="O266" s="52">
        <f t="shared" si="24"/>
        <v>7420</v>
      </c>
      <c r="P266" s="52">
        <f t="shared" si="22"/>
        <v>2068.5</v>
      </c>
      <c r="Q266" s="52">
        <f t="shared" si="23"/>
        <v>5351.5</v>
      </c>
      <c r="R266" s="52">
        <f t="shared" si="31"/>
        <v>32931.5</v>
      </c>
      <c r="S266" s="53"/>
      <c r="T266" s="57"/>
    </row>
    <row r="267" spans="1:20" s="55" customFormat="1" ht="19.2" customHeight="1" x14ac:dyDescent="0.25">
      <c r="A267" s="49">
        <v>247</v>
      </c>
      <c r="B267" s="50" t="s">
        <v>425</v>
      </c>
      <c r="C267" s="75" t="s">
        <v>607</v>
      </c>
      <c r="D267" s="50" t="s">
        <v>581</v>
      </c>
      <c r="E267" s="90" t="s">
        <v>210</v>
      </c>
      <c r="F267" s="50" t="s">
        <v>429</v>
      </c>
      <c r="G267" s="51">
        <v>35000</v>
      </c>
      <c r="H267" s="52">
        <v>0</v>
      </c>
      <c r="I267" s="52">
        <f t="shared" si="27"/>
        <v>1004.5</v>
      </c>
      <c r="J267" s="52">
        <f t="shared" si="28"/>
        <v>2485</v>
      </c>
      <c r="K267" s="52">
        <v>385</v>
      </c>
      <c r="L267" s="52">
        <f t="shared" si="29"/>
        <v>1064</v>
      </c>
      <c r="M267" s="52">
        <f t="shared" si="30"/>
        <v>2481.5</v>
      </c>
      <c r="N267" s="52">
        <v>0</v>
      </c>
      <c r="O267" s="52">
        <f t="shared" si="24"/>
        <v>7420</v>
      </c>
      <c r="P267" s="52">
        <f t="shared" si="22"/>
        <v>2068.5</v>
      </c>
      <c r="Q267" s="52">
        <f t="shared" si="23"/>
        <v>5351.5</v>
      </c>
      <c r="R267" s="52">
        <f t="shared" si="31"/>
        <v>32931.5</v>
      </c>
      <c r="S267" s="53"/>
      <c r="T267" s="57"/>
    </row>
    <row r="268" spans="1:20" s="55" customFormat="1" ht="19.2" customHeight="1" x14ac:dyDescent="0.25">
      <c r="A268" s="49">
        <v>248</v>
      </c>
      <c r="B268" s="50" t="s">
        <v>211</v>
      </c>
      <c r="C268" s="75" t="s">
        <v>606</v>
      </c>
      <c r="D268" s="50" t="s">
        <v>583</v>
      </c>
      <c r="E268" s="90" t="s">
        <v>584</v>
      </c>
      <c r="F268" s="50" t="s">
        <v>429</v>
      </c>
      <c r="G268" s="51">
        <v>125000</v>
      </c>
      <c r="H268" s="52">
        <v>17688.53</v>
      </c>
      <c r="I268" s="52">
        <f t="shared" si="27"/>
        <v>3587.5</v>
      </c>
      <c r="J268" s="52">
        <f t="shared" si="28"/>
        <v>8875</v>
      </c>
      <c r="K268" s="52">
        <v>686.4</v>
      </c>
      <c r="L268" s="52">
        <f t="shared" si="29"/>
        <v>3800</v>
      </c>
      <c r="M268" s="52">
        <f t="shared" si="30"/>
        <v>8862.5</v>
      </c>
      <c r="N268" s="52">
        <v>1190.1199999999999</v>
      </c>
      <c r="O268" s="52">
        <f t="shared" si="24"/>
        <v>25811.4</v>
      </c>
      <c r="P268" s="52">
        <f t="shared" si="22"/>
        <v>8577.619999999999</v>
      </c>
      <c r="Q268" s="52">
        <f t="shared" si="23"/>
        <v>18423.900000000001</v>
      </c>
      <c r="R268" s="52">
        <f t="shared" si="31"/>
        <v>98733.85</v>
      </c>
      <c r="S268" s="53"/>
      <c r="T268" s="57"/>
    </row>
    <row r="269" spans="1:20" s="55" customFormat="1" ht="19.2" customHeight="1" x14ac:dyDescent="0.25">
      <c r="A269" s="49">
        <v>249</v>
      </c>
      <c r="B269" s="50" t="s">
        <v>377</v>
      </c>
      <c r="C269" s="75" t="s">
        <v>607</v>
      </c>
      <c r="D269" s="50" t="s">
        <v>583</v>
      </c>
      <c r="E269" s="90" t="s">
        <v>380</v>
      </c>
      <c r="F269" s="50" t="s">
        <v>429</v>
      </c>
      <c r="G269" s="51">
        <v>65000</v>
      </c>
      <c r="H269" s="52">
        <v>4427.55</v>
      </c>
      <c r="I269" s="52">
        <f t="shared" si="27"/>
        <v>1865.5</v>
      </c>
      <c r="J269" s="52">
        <f t="shared" si="28"/>
        <v>4615</v>
      </c>
      <c r="K269" s="52">
        <v>686.4</v>
      </c>
      <c r="L269" s="52">
        <f t="shared" si="29"/>
        <v>1976</v>
      </c>
      <c r="M269" s="52">
        <f t="shared" si="30"/>
        <v>4608.5</v>
      </c>
      <c r="N269" s="52">
        <v>0</v>
      </c>
      <c r="O269" s="52">
        <f t="shared" si="24"/>
        <v>13751.4</v>
      </c>
      <c r="P269" s="52">
        <f t="shared" si="22"/>
        <v>3841.5</v>
      </c>
      <c r="Q269" s="52">
        <f t="shared" si="23"/>
        <v>9909.9</v>
      </c>
      <c r="R269" s="52">
        <f t="shared" si="31"/>
        <v>56730.95</v>
      </c>
      <c r="S269" s="53"/>
      <c r="T269" s="57"/>
    </row>
    <row r="270" spans="1:20" s="55" customFormat="1" ht="19.2" customHeight="1" x14ac:dyDescent="0.25">
      <c r="A270" s="49">
        <v>250</v>
      </c>
      <c r="B270" s="50" t="s">
        <v>440</v>
      </c>
      <c r="C270" s="75" t="s">
        <v>606</v>
      </c>
      <c r="D270" s="50" t="s">
        <v>583</v>
      </c>
      <c r="E270" s="90" t="s">
        <v>378</v>
      </c>
      <c r="F270" s="50" t="s">
        <v>429</v>
      </c>
      <c r="G270" s="51">
        <v>54900</v>
      </c>
      <c r="H270" s="52">
        <v>2545.56</v>
      </c>
      <c r="I270" s="52">
        <f t="shared" si="27"/>
        <v>1575.6299999999999</v>
      </c>
      <c r="J270" s="52">
        <f t="shared" si="28"/>
        <v>3897.8999999999996</v>
      </c>
      <c r="K270" s="52">
        <v>603.9</v>
      </c>
      <c r="L270" s="52">
        <f t="shared" si="29"/>
        <v>1668.96</v>
      </c>
      <c r="M270" s="52">
        <f t="shared" si="30"/>
        <v>3892.4100000000003</v>
      </c>
      <c r="N270" s="52">
        <v>0</v>
      </c>
      <c r="O270" s="52">
        <f t="shared" si="24"/>
        <v>11638.8</v>
      </c>
      <c r="P270" s="52">
        <f t="shared" si="22"/>
        <v>3244.59</v>
      </c>
      <c r="Q270" s="52">
        <f t="shared" si="23"/>
        <v>8394.2099999999991</v>
      </c>
      <c r="R270" s="52">
        <f t="shared" si="31"/>
        <v>49109.850000000006</v>
      </c>
      <c r="S270" s="53"/>
      <c r="T270" s="57"/>
    </row>
    <row r="271" spans="1:20" s="55" customFormat="1" ht="19.2" customHeight="1" x14ac:dyDescent="0.25">
      <c r="A271" s="49">
        <v>251</v>
      </c>
      <c r="B271" s="50" t="s">
        <v>379</v>
      </c>
      <c r="C271" s="75" t="s">
        <v>606</v>
      </c>
      <c r="D271" s="50" t="s">
        <v>583</v>
      </c>
      <c r="E271" s="90" t="s">
        <v>448</v>
      </c>
      <c r="F271" s="50" t="s">
        <v>429</v>
      </c>
      <c r="G271" s="51">
        <v>50000</v>
      </c>
      <c r="H271" s="52">
        <v>1854</v>
      </c>
      <c r="I271" s="52">
        <f t="shared" si="27"/>
        <v>1435</v>
      </c>
      <c r="J271" s="52">
        <f t="shared" si="28"/>
        <v>3549.9999999999995</v>
      </c>
      <c r="K271" s="52">
        <v>550</v>
      </c>
      <c r="L271" s="52">
        <f t="shared" si="29"/>
        <v>1520</v>
      </c>
      <c r="M271" s="52">
        <f t="shared" si="30"/>
        <v>3545.0000000000005</v>
      </c>
      <c r="N271" s="52">
        <v>0</v>
      </c>
      <c r="O271" s="52">
        <f t="shared" si="24"/>
        <v>10600</v>
      </c>
      <c r="P271" s="52">
        <f t="shared" si="22"/>
        <v>2955</v>
      </c>
      <c r="Q271" s="52">
        <f t="shared" si="23"/>
        <v>7645</v>
      </c>
      <c r="R271" s="52">
        <f t="shared" si="31"/>
        <v>45191</v>
      </c>
      <c r="S271" s="53"/>
      <c r="T271" s="57"/>
    </row>
    <row r="272" spans="1:20" s="55" customFormat="1" ht="19.2" customHeight="1" x14ac:dyDescent="0.25">
      <c r="A272" s="49">
        <v>252</v>
      </c>
      <c r="B272" s="50" t="s">
        <v>390</v>
      </c>
      <c r="C272" s="75" t="s">
        <v>606</v>
      </c>
      <c r="D272" s="50" t="s">
        <v>583</v>
      </c>
      <c r="E272" s="90" t="s">
        <v>391</v>
      </c>
      <c r="F272" s="50" t="s">
        <v>429</v>
      </c>
      <c r="G272" s="51">
        <v>50000</v>
      </c>
      <c r="H272" s="52">
        <v>1854</v>
      </c>
      <c r="I272" s="52">
        <f t="shared" si="27"/>
        <v>1435</v>
      </c>
      <c r="J272" s="52">
        <f t="shared" si="28"/>
        <v>3549.9999999999995</v>
      </c>
      <c r="K272" s="52">
        <v>550</v>
      </c>
      <c r="L272" s="52">
        <f t="shared" si="29"/>
        <v>1520</v>
      </c>
      <c r="M272" s="52">
        <f t="shared" si="30"/>
        <v>3545.0000000000005</v>
      </c>
      <c r="N272" s="52">
        <v>0</v>
      </c>
      <c r="O272" s="52">
        <f t="shared" si="24"/>
        <v>10600</v>
      </c>
      <c r="P272" s="52">
        <f t="shared" si="22"/>
        <v>2955</v>
      </c>
      <c r="Q272" s="52">
        <f t="shared" si="23"/>
        <v>7645</v>
      </c>
      <c r="R272" s="52">
        <f t="shared" si="31"/>
        <v>45191</v>
      </c>
      <c r="S272" s="53"/>
      <c r="T272" s="57"/>
    </row>
    <row r="273" spans="1:20" s="55" customFormat="1" ht="19.2" customHeight="1" x14ac:dyDescent="0.25">
      <c r="A273" s="49">
        <v>253</v>
      </c>
      <c r="B273" s="50" t="s">
        <v>256</v>
      </c>
      <c r="C273" s="75" t="s">
        <v>606</v>
      </c>
      <c r="D273" s="50" t="s">
        <v>583</v>
      </c>
      <c r="E273" s="90" t="s">
        <v>383</v>
      </c>
      <c r="F273" s="50" t="s">
        <v>429</v>
      </c>
      <c r="G273" s="51">
        <v>40000</v>
      </c>
      <c r="H273" s="52">
        <v>442.65</v>
      </c>
      <c r="I273" s="52">
        <f t="shared" si="27"/>
        <v>1148</v>
      </c>
      <c r="J273" s="52">
        <f t="shared" si="28"/>
        <v>2839.9999999999995</v>
      </c>
      <c r="K273" s="52">
        <v>440</v>
      </c>
      <c r="L273" s="52">
        <f t="shared" si="29"/>
        <v>1216</v>
      </c>
      <c r="M273" s="52">
        <f t="shared" si="30"/>
        <v>2836</v>
      </c>
      <c r="N273" s="52">
        <v>0</v>
      </c>
      <c r="O273" s="52">
        <f t="shared" si="24"/>
        <v>8480</v>
      </c>
      <c r="P273" s="52">
        <f t="shared" si="22"/>
        <v>2364</v>
      </c>
      <c r="Q273" s="52">
        <f t="shared" si="23"/>
        <v>6116</v>
      </c>
      <c r="R273" s="52">
        <f t="shared" si="31"/>
        <v>37193.35</v>
      </c>
      <c r="S273" s="53"/>
      <c r="T273" s="57"/>
    </row>
    <row r="274" spans="1:20" s="55" customFormat="1" ht="19.2" customHeight="1" x14ac:dyDescent="0.25">
      <c r="A274" s="49">
        <v>254</v>
      </c>
      <c r="B274" s="50" t="s">
        <v>382</v>
      </c>
      <c r="C274" s="75" t="s">
        <v>607</v>
      </c>
      <c r="D274" s="50" t="s">
        <v>583</v>
      </c>
      <c r="E274" s="90" t="s">
        <v>212</v>
      </c>
      <c r="F274" s="50" t="s">
        <v>429</v>
      </c>
      <c r="G274" s="51">
        <v>35000</v>
      </c>
      <c r="H274" s="52">
        <v>0</v>
      </c>
      <c r="I274" s="52">
        <f t="shared" si="27"/>
        <v>1004.5</v>
      </c>
      <c r="J274" s="52">
        <f t="shared" si="28"/>
        <v>2485</v>
      </c>
      <c r="K274" s="52">
        <v>385</v>
      </c>
      <c r="L274" s="52">
        <f t="shared" si="29"/>
        <v>1064</v>
      </c>
      <c r="M274" s="52">
        <f t="shared" si="30"/>
        <v>2481.5</v>
      </c>
      <c r="N274" s="52">
        <v>0</v>
      </c>
      <c r="O274" s="52">
        <f t="shared" si="24"/>
        <v>7420</v>
      </c>
      <c r="P274" s="52">
        <f t="shared" si="22"/>
        <v>2068.5</v>
      </c>
      <c r="Q274" s="52">
        <f t="shared" si="23"/>
        <v>5351.5</v>
      </c>
      <c r="R274" s="52">
        <f t="shared" si="31"/>
        <v>32931.5</v>
      </c>
      <c r="S274" s="53"/>
      <c r="T274" s="57"/>
    </row>
    <row r="275" spans="1:20" s="55" customFormat="1" ht="19.2" customHeight="1" x14ac:dyDescent="0.25">
      <c r="A275" s="49">
        <v>255</v>
      </c>
      <c r="B275" s="50" t="s">
        <v>381</v>
      </c>
      <c r="C275" s="75" t="s">
        <v>606</v>
      </c>
      <c r="D275" s="50" t="s">
        <v>583</v>
      </c>
      <c r="E275" s="90" t="s">
        <v>30</v>
      </c>
      <c r="F275" s="50" t="s">
        <v>429</v>
      </c>
      <c r="G275" s="51">
        <v>35000</v>
      </c>
      <c r="H275" s="52">
        <v>0</v>
      </c>
      <c r="I275" s="52">
        <f t="shared" si="27"/>
        <v>1004.5</v>
      </c>
      <c r="J275" s="52">
        <f t="shared" si="28"/>
        <v>2485</v>
      </c>
      <c r="K275" s="52">
        <v>385</v>
      </c>
      <c r="L275" s="52">
        <f t="shared" si="29"/>
        <v>1064</v>
      </c>
      <c r="M275" s="52">
        <f t="shared" si="30"/>
        <v>2481.5</v>
      </c>
      <c r="N275" s="52">
        <v>0</v>
      </c>
      <c r="O275" s="52">
        <f t="shared" si="24"/>
        <v>7420</v>
      </c>
      <c r="P275" s="52">
        <f t="shared" si="22"/>
        <v>2068.5</v>
      </c>
      <c r="Q275" s="52">
        <f t="shared" si="23"/>
        <v>5351.5</v>
      </c>
      <c r="R275" s="52">
        <f t="shared" si="31"/>
        <v>32931.5</v>
      </c>
      <c r="S275" s="53"/>
      <c r="T275" s="57"/>
    </row>
    <row r="276" spans="1:20" s="55" customFormat="1" ht="19.2" customHeight="1" x14ac:dyDescent="0.25">
      <c r="A276" s="49">
        <v>256</v>
      </c>
      <c r="B276" s="50" t="s">
        <v>385</v>
      </c>
      <c r="C276" s="75" t="s">
        <v>606</v>
      </c>
      <c r="D276" s="50" t="s">
        <v>583</v>
      </c>
      <c r="E276" s="90" t="s">
        <v>30</v>
      </c>
      <c r="F276" s="50" t="s">
        <v>429</v>
      </c>
      <c r="G276" s="51">
        <v>35000</v>
      </c>
      <c r="H276" s="52">
        <v>0</v>
      </c>
      <c r="I276" s="52">
        <f t="shared" si="27"/>
        <v>1004.5</v>
      </c>
      <c r="J276" s="52">
        <f t="shared" si="28"/>
        <v>2485</v>
      </c>
      <c r="K276" s="52">
        <v>385</v>
      </c>
      <c r="L276" s="52">
        <f t="shared" si="29"/>
        <v>1064</v>
      </c>
      <c r="M276" s="52">
        <f t="shared" si="30"/>
        <v>2481.5</v>
      </c>
      <c r="N276" s="52">
        <v>0</v>
      </c>
      <c r="O276" s="52">
        <f t="shared" si="24"/>
        <v>7420</v>
      </c>
      <c r="P276" s="52">
        <f t="shared" si="22"/>
        <v>2068.5</v>
      </c>
      <c r="Q276" s="52">
        <f t="shared" si="23"/>
        <v>5351.5</v>
      </c>
      <c r="R276" s="52">
        <f t="shared" si="31"/>
        <v>32931.5</v>
      </c>
      <c r="S276" s="53"/>
      <c r="T276" s="57"/>
    </row>
    <row r="277" spans="1:20" s="55" customFormat="1" ht="19.2" customHeight="1" x14ac:dyDescent="0.25">
      <c r="A277" s="49">
        <v>257</v>
      </c>
      <c r="B277" s="50" t="s">
        <v>384</v>
      </c>
      <c r="C277" s="75" t="s">
        <v>606</v>
      </c>
      <c r="D277" s="50" t="s">
        <v>583</v>
      </c>
      <c r="E277" s="90" t="s">
        <v>31</v>
      </c>
      <c r="F277" s="50" t="s">
        <v>429</v>
      </c>
      <c r="G277" s="51">
        <v>35000</v>
      </c>
      <c r="H277" s="52">
        <v>0</v>
      </c>
      <c r="I277" s="52">
        <f t="shared" ref="I277:I329" si="32">IF(G277&gt;312000,312000*2.87%,G277*2.87%)</f>
        <v>1004.5</v>
      </c>
      <c r="J277" s="52">
        <f t="shared" ref="J277:J329" si="33">IF(G277&gt;312000,312000*7.1%,G277*7.1%)</f>
        <v>2485</v>
      </c>
      <c r="K277" s="52">
        <v>385</v>
      </c>
      <c r="L277" s="52">
        <f t="shared" ref="L277:L329" si="34">IF(G277&gt;156000,156000*3.04/100,G277*3.04/100)</f>
        <v>1064</v>
      </c>
      <c r="M277" s="52">
        <f t="shared" ref="M277:M329" si="35">IF(G277&gt;156000,156000*7.09%,G277*7.09%)</f>
        <v>2481.5</v>
      </c>
      <c r="N277" s="52">
        <v>0</v>
      </c>
      <c r="O277" s="52">
        <f t="shared" si="24"/>
        <v>7420</v>
      </c>
      <c r="P277" s="52">
        <f t="shared" si="22"/>
        <v>2068.5</v>
      </c>
      <c r="Q277" s="52">
        <f t="shared" si="23"/>
        <v>5351.5</v>
      </c>
      <c r="R277" s="52">
        <f t="shared" ref="R277:R329" si="36">+G277-P277-H277</f>
        <v>32931.5</v>
      </c>
      <c r="S277" s="53"/>
      <c r="T277" s="57"/>
    </row>
    <row r="278" spans="1:20" s="55" customFormat="1" ht="19.2" customHeight="1" x14ac:dyDescent="0.25">
      <c r="A278" s="49">
        <v>258</v>
      </c>
      <c r="B278" s="50" t="s">
        <v>386</v>
      </c>
      <c r="C278" s="75" t="s">
        <v>606</v>
      </c>
      <c r="D278" s="50" t="s">
        <v>583</v>
      </c>
      <c r="E278" s="90" t="s">
        <v>30</v>
      </c>
      <c r="F278" s="50" t="s">
        <v>429</v>
      </c>
      <c r="G278" s="51">
        <v>35000</v>
      </c>
      <c r="H278" s="52">
        <v>0</v>
      </c>
      <c r="I278" s="52">
        <f t="shared" si="32"/>
        <v>1004.5</v>
      </c>
      <c r="J278" s="52">
        <f t="shared" si="33"/>
        <v>2485</v>
      </c>
      <c r="K278" s="52">
        <v>385</v>
      </c>
      <c r="L278" s="52">
        <f t="shared" si="34"/>
        <v>1064</v>
      </c>
      <c r="M278" s="52">
        <f t="shared" si="35"/>
        <v>2481.5</v>
      </c>
      <c r="N278" s="52">
        <v>1190.1199999999999</v>
      </c>
      <c r="O278" s="52">
        <f t="shared" si="24"/>
        <v>7420</v>
      </c>
      <c r="P278" s="52">
        <f t="shared" si="22"/>
        <v>3258.62</v>
      </c>
      <c r="Q278" s="52">
        <f t="shared" si="23"/>
        <v>5351.5</v>
      </c>
      <c r="R278" s="52">
        <f t="shared" si="36"/>
        <v>31741.38</v>
      </c>
      <c r="S278" s="53"/>
      <c r="T278" s="57"/>
    </row>
    <row r="279" spans="1:20" s="55" customFormat="1" ht="19.2" customHeight="1" x14ac:dyDescent="0.25">
      <c r="A279" s="49">
        <v>259</v>
      </c>
      <c r="B279" s="50" t="s">
        <v>213</v>
      </c>
      <c r="C279" s="75" t="s">
        <v>606</v>
      </c>
      <c r="D279" s="50" t="s">
        <v>583</v>
      </c>
      <c r="E279" s="90" t="s">
        <v>30</v>
      </c>
      <c r="F279" s="50" t="s">
        <v>429</v>
      </c>
      <c r="G279" s="51">
        <v>34500</v>
      </c>
      <c r="H279" s="52">
        <v>0</v>
      </c>
      <c r="I279" s="52">
        <f t="shared" si="32"/>
        <v>990.15</v>
      </c>
      <c r="J279" s="52">
        <f t="shared" si="33"/>
        <v>2449.5</v>
      </c>
      <c r="K279" s="52">
        <v>379.5</v>
      </c>
      <c r="L279" s="52">
        <f t="shared" si="34"/>
        <v>1048.8</v>
      </c>
      <c r="M279" s="52">
        <f t="shared" si="35"/>
        <v>2446.0500000000002</v>
      </c>
      <c r="N279" s="52">
        <v>0</v>
      </c>
      <c r="O279" s="52">
        <f t="shared" si="24"/>
        <v>7314</v>
      </c>
      <c r="P279" s="52">
        <f t="shared" si="22"/>
        <v>2038.9499999999998</v>
      </c>
      <c r="Q279" s="52">
        <f t="shared" si="23"/>
        <v>5275.05</v>
      </c>
      <c r="R279" s="52">
        <f t="shared" si="36"/>
        <v>32461.05</v>
      </c>
      <c r="S279" s="53"/>
      <c r="T279" s="57"/>
    </row>
    <row r="280" spans="1:20" s="55" customFormat="1" ht="19.2" customHeight="1" x14ac:dyDescent="0.25">
      <c r="A280" s="49">
        <v>260</v>
      </c>
      <c r="B280" s="50" t="s">
        <v>387</v>
      </c>
      <c r="C280" s="75" t="s">
        <v>606</v>
      </c>
      <c r="D280" s="50" t="s">
        <v>583</v>
      </c>
      <c r="E280" s="90" t="s">
        <v>388</v>
      </c>
      <c r="F280" s="50" t="s">
        <v>429</v>
      </c>
      <c r="G280" s="51">
        <v>30000</v>
      </c>
      <c r="H280" s="52">
        <v>0</v>
      </c>
      <c r="I280" s="52">
        <f t="shared" si="32"/>
        <v>861</v>
      </c>
      <c r="J280" s="52">
        <f t="shared" si="33"/>
        <v>2130</v>
      </c>
      <c r="K280" s="52">
        <v>330</v>
      </c>
      <c r="L280" s="52">
        <f t="shared" si="34"/>
        <v>912</v>
      </c>
      <c r="M280" s="52">
        <f t="shared" si="35"/>
        <v>2127</v>
      </c>
      <c r="N280" s="52">
        <v>0</v>
      </c>
      <c r="O280" s="52">
        <f t="shared" ref="O280:O314" si="37">+M280+L280+K280+J280+I280</f>
        <v>6360</v>
      </c>
      <c r="P280" s="52">
        <f t="shared" ref="P280:P314" si="38">+I280+L280+N280</f>
        <v>1773</v>
      </c>
      <c r="Q280" s="52">
        <f t="shared" ref="Q280:Q314" si="39">+M280+J280+K280</f>
        <v>4587</v>
      </c>
      <c r="R280" s="52">
        <f t="shared" si="36"/>
        <v>28227</v>
      </c>
      <c r="S280" s="53"/>
      <c r="T280" s="57"/>
    </row>
    <row r="281" spans="1:20" s="55" customFormat="1" ht="19.2" customHeight="1" x14ac:dyDescent="0.25">
      <c r="A281" s="49">
        <v>261</v>
      </c>
      <c r="B281" s="50" t="s">
        <v>389</v>
      </c>
      <c r="C281" s="75" t="s">
        <v>606</v>
      </c>
      <c r="D281" s="50" t="s">
        <v>583</v>
      </c>
      <c r="E281" s="90" t="s">
        <v>30</v>
      </c>
      <c r="F281" s="50" t="s">
        <v>429</v>
      </c>
      <c r="G281" s="51">
        <v>30000</v>
      </c>
      <c r="H281" s="52">
        <v>0</v>
      </c>
      <c r="I281" s="52">
        <f t="shared" si="32"/>
        <v>861</v>
      </c>
      <c r="J281" s="52">
        <f t="shared" si="33"/>
        <v>2130</v>
      </c>
      <c r="K281" s="52">
        <v>330</v>
      </c>
      <c r="L281" s="52">
        <f t="shared" si="34"/>
        <v>912</v>
      </c>
      <c r="M281" s="52">
        <f t="shared" si="35"/>
        <v>2127</v>
      </c>
      <c r="N281" s="52">
        <v>0</v>
      </c>
      <c r="O281" s="52">
        <f t="shared" si="37"/>
        <v>6360</v>
      </c>
      <c r="P281" s="52">
        <f t="shared" si="38"/>
        <v>1773</v>
      </c>
      <c r="Q281" s="52">
        <f t="shared" si="39"/>
        <v>4587</v>
      </c>
      <c r="R281" s="52">
        <f t="shared" si="36"/>
        <v>28227</v>
      </c>
      <c r="S281" s="53"/>
      <c r="T281" s="57"/>
    </row>
    <row r="282" spans="1:20" s="55" customFormat="1" ht="19.2" customHeight="1" x14ac:dyDescent="0.25">
      <c r="A282" s="49">
        <v>262</v>
      </c>
      <c r="B282" s="50" t="s">
        <v>426</v>
      </c>
      <c r="C282" s="75" t="s">
        <v>606</v>
      </c>
      <c r="D282" s="50" t="s">
        <v>583</v>
      </c>
      <c r="E282" s="90" t="s">
        <v>30</v>
      </c>
      <c r="F282" s="50" t="s">
        <v>429</v>
      </c>
      <c r="G282" s="51">
        <v>30000</v>
      </c>
      <c r="H282" s="52">
        <v>0</v>
      </c>
      <c r="I282" s="52">
        <f t="shared" si="32"/>
        <v>861</v>
      </c>
      <c r="J282" s="52">
        <f t="shared" si="33"/>
        <v>2130</v>
      </c>
      <c r="K282" s="52">
        <v>330</v>
      </c>
      <c r="L282" s="52">
        <f t="shared" si="34"/>
        <v>912</v>
      </c>
      <c r="M282" s="52">
        <f t="shared" si="35"/>
        <v>2127</v>
      </c>
      <c r="N282" s="52">
        <v>0</v>
      </c>
      <c r="O282" s="52">
        <f t="shared" si="37"/>
        <v>6360</v>
      </c>
      <c r="P282" s="52">
        <f t="shared" si="38"/>
        <v>1773</v>
      </c>
      <c r="Q282" s="52">
        <f t="shared" si="39"/>
        <v>4587</v>
      </c>
      <c r="R282" s="52">
        <f t="shared" si="36"/>
        <v>28227</v>
      </c>
      <c r="S282" s="53"/>
      <c r="T282" s="57"/>
    </row>
    <row r="283" spans="1:20" s="55" customFormat="1" ht="19.2" customHeight="1" x14ac:dyDescent="0.25">
      <c r="A283" s="49">
        <v>263</v>
      </c>
      <c r="B283" s="50" t="s">
        <v>396</v>
      </c>
      <c r="C283" s="75" t="s">
        <v>606</v>
      </c>
      <c r="D283" s="50" t="s">
        <v>583</v>
      </c>
      <c r="E283" s="90" t="s">
        <v>397</v>
      </c>
      <c r="F283" s="50" t="s">
        <v>429</v>
      </c>
      <c r="G283" s="51">
        <v>30000</v>
      </c>
      <c r="H283" s="52">
        <v>0</v>
      </c>
      <c r="I283" s="52">
        <f t="shared" si="32"/>
        <v>861</v>
      </c>
      <c r="J283" s="52">
        <f t="shared" si="33"/>
        <v>2130</v>
      </c>
      <c r="K283" s="52">
        <v>330</v>
      </c>
      <c r="L283" s="52">
        <f t="shared" si="34"/>
        <v>912</v>
      </c>
      <c r="M283" s="52">
        <f t="shared" si="35"/>
        <v>2127</v>
      </c>
      <c r="N283" s="52">
        <v>0</v>
      </c>
      <c r="O283" s="52">
        <f t="shared" si="37"/>
        <v>6360</v>
      </c>
      <c r="P283" s="52">
        <f t="shared" si="38"/>
        <v>1773</v>
      </c>
      <c r="Q283" s="52">
        <f t="shared" si="39"/>
        <v>4587</v>
      </c>
      <c r="R283" s="52">
        <f t="shared" si="36"/>
        <v>28227</v>
      </c>
      <c r="S283" s="53"/>
      <c r="T283" s="57"/>
    </row>
    <row r="284" spans="1:20" s="55" customFormat="1" ht="19.2" customHeight="1" x14ac:dyDescent="0.25">
      <c r="A284" s="49">
        <v>264</v>
      </c>
      <c r="B284" s="50" t="s">
        <v>217</v>
      </c>
      <c r="C284" s="75" t="s">
        <v>606</v>
      </c>
      <c r="D284" s="50" t="s">
        <v>583</v>
      </c>
      <c r="E284" s="90" t="s">
        <v>30</v>
      </c>
      <c r="F284" s="50" t="s">
        <v>429</v>
      </c>
      <c r="G284" s="51">
        <v>28875</v>
      </c>
      <c r="H284" s="52">
        <v>0</v>
      </c>
      <c r="I284" s="52">
        <f t="shared" si="32"/>
        <v>828.71249999999998</v>
      </c>
      <c r="J284" s="52">
        <f t="shared" si="33"/>
        <v>2050.125</v>
      </c>
      <c r="K284" s="52">
        <v>317.63</v>
      </c>
      <c r="L284" s="52">
        <f t="shared" si="34"/>
        <v>877.8</v>
      </c>
      <c r="M284" s="52">
        <f t="shared" si="35"/>
        <v>2047.2375000000002</v>
      </c>
      <c r="N284" s="52">
        <v>0</v>
      </c>
      <c r="O284" s="52">
        <f t="shared" si="37"/>
        <v>6121.5050000000001</v>
      </c>
      <c r="P284" s="52">
        <f t="shared" si="38"/>
        <v>1706.5124999999998</v>
      </c>
      <c r="Q284" s="52">
        <f t="shared" si="39"/>
        <v>4414.9925000000003</v>
      </c>
      <c r="R284" s="52">
        <f t="shared" si="36"/>
        <v>27168.487499999999</v>
      </c>
      <c r="S284" s="53"/>
      <c r="T284" s="57"/>
    </row>
    <row r="285" spans="1:20" s="55" customFormat="1" ht="19.2" customHeight="1" x14ac:dyDescent="0.25">
      <c r="A285" s="49">
        <v>265</v>
      </c>
      <c r="B285" s="50" t="s">
        <v>231</v>
      </c>
      <c r="C285" s="75" t="s">
        <v>606</v>
      </c>
      <c r="D285" s="50" t="s">
        <v>583</v>
      </c>
      <c r="E285" s="90" t="s">
        <v>232</v>
      </c>
      <c r="F285" s="50" t="s">
        <v>429</v>
      </c>
      <c r="G285" s="51">
        <v>25363.8</v>
      </c>
      <c r="H285" s="52">
        <v>0</v>
      </c>
      <c r="I285" s="52">
        <f t="shared" si="32"/>
        <v>727.94105999999999</v>
      </c>
      <c r="J285" s="52">
        <f t="shared" si="33"/>
        <v>1800.8297999999998</v>
      </c>
      <c r="K285" s="52">
        <v>279</v>
      </c>
      <c r="L285" s="52">
        <f t="shared" si="34"/>
        <v>771.05952000000002</v>
      </c>
      <c r="M285" s="52">
        <f t="shared" si="35"/>
        <v>1798.29342</v>
      </c>
      <c r="N285" s="52">
        <v>0</v>
      </c>
      <c r="O285" s="52">
        <f t="shared" si="37"/>
        <v>5377.1237999999994</v>
      </c>
      <c r="P285" s="52">
        <f t="shared" si="38"/>
        <v>1499.0005799999999</v>
      </c>
      <c r="Q285" s="52">
        <f t="shared" si="39"/>
        <v>3878.1232199999995</v>
      </c>
      <c r="R285" s="52">
        <f t="shared" si="36"/>
        <v>23864.799419999999</v>
      </c>
      <c r="S285" s="53"/>
      <c r="T285" s="57"/>
    </row>
    <row r="286" spans="1:20" s="55" customFormat="1" ht="19.2" customHeight="1" x14ac:dyDescent="0.25">
      <c r="A286" s="49">
        <v>266</v>
      </c>
      <c r="B286" s="50" t="s">
        <v>392</v>
      </c>
      <c r="C286" s="75" t="s">
        <v>606</v>
      </c>
      <c r="D286" s="50" t="s">
        <v>583</v>
      </c>
      <c r="E286" s="90" t="s">
        <v>232</v>
      </c>
      <c r="F286" s="50" t="s">
        <v>429</v>
      </c>
      <c r="G286" s="51">
        <v>25000</v>
      </c>
      <c r="H286" s="52">
        <v>0</v>
      </c>
      <c r="I286" s="52">
        <f t="shared" si="32"/>
        <v>717.5</v>
      </c>
      <c r="J286" s="52">
        <f t="shared" si="33"/>
        <v>1774.9999999999998</v>
      </c>
      <c r="K286" s="52">
        <v>275</v>
      </c>
      <c r="L286" s="52">
        <f t="shared" si="34"/>
        <v>760</v>
      </c>
      <c r="M286" s="52">
        <f t="shared" si="35"/>
        <v>1772.5000000000002</v>
      </c>
      <c r="N286" s="52">
        <v>0</v>
      </c>
      <c r="O286" s="52">
        <f t="shared" si="37"/>
        <v>5300</v>
      </c>
      <c r="P286" s="52">
        <f t="shared" si="38"/>
        <v>1477.5</v>
      </c>
      <c r="Q286" s="52">
        <f t="shared" si="39"/>
        <v>3822.5</v>
      </c>
      <c r="R286" s="52">
        <f t="shared" si="36"/>
        <v>23522.5</v>
      </c>
      <c r="S286" s="53"/>
      <c r="T286" s="57"/>
    </row>
    <row r="287" spans="1:20" s="55" customFormat="1" ht="19.2" customHeight="1" x14ac:dyDescent="0.25">
      <c r="A287" s="49">
        <v>267</v>
      </c>
      <c r="B287" s="50" t="s">
        <v>220</v>
      </c>
      <c r="C287" s="75" t="s">
        <v>606</v>
      </c>
      <c r="D287" s="50" t="s">
        <v>583</v>
      </c>
      <c r="E287" s="90" t="s">
        <v>30</v>
      </c>
      <c r="F287" s="50" t="s">
        <v>429</v>
      </c>
      <c r="G287" s="51">
        <v>25000</v>
      </c>
      <c r="H287" s="52">
        <v>0</v>
      </c>
      <c r="I287" s="52">
        <f t="shared" si="32"/>
        <v>717.5</v>
      </c>
      <c r="J287" s="52">
        <f t="shared" si="33"/>
        <v>1774.9999999999998</v>
      </c>
      <c r="K287" s="52">
        <v>275</v>
      </c>
      <c r="L287" s="52">
        <f t="shared" si="34"/>
        <v>760</v>
      </c>
      <c r="M287" s="52">
        <f t="shared" si="35"/>
        <v>1772.5000000000002</v>
      </c>
      <c r="N287" s="52">
        <v>0</v>
      </c>
      <c r="O287" s="52">
        <f t="shared" si="37"/>
        <v>5300</v>
      </c>
      <c r="P287" s="52">
        <f t="shared" si="38"/>
        <v>1477.5</v>
      </c>
      <c r="Q287" s="52">
        <f t="shared" si="39"/>
        <v>3822.5</v>
      </c>
      <c r="R287" s="52">
        <f t="shared" si="36"/>
        <v>23522.5</v>
      </c>
      <c r="S287" s="53"/>
      <c r="T287" s="57"/>
    </row>
    <row r="288" spans="1:20" s="55" customFormat="1" ht="19.2" customHeight="1" x14ac:dyDescent="0.25">
      <c r="A288" s="49">
        <v>268</v>
      </c>
      <c r="B288" s="50" t="s">
        <v>398</v>
      </c>
      <c r="C288" s="75" t="s">
        <v>606</v>
      </c>
      <c r="D288" s="50" t="s">
        <v>583</v>
      </c>
      <c r="E288" s="90" t="s">
        <v>30</v>
      </c>
      <c r="F288" s="50" t="s">
        <v>429</v>
      </c>
      <c r="G288" s="51">
        <v>25000</v>
      </c>
      <c r="H288" s="52">
        <v>0</v>
      </c>
      <c r="I288" s="52">
        <f t="shared" si="32"/>
        <v>717.5</v>
      </c>
      <c r="J288" s="52">
        <f t="shared" si="33"/>
        <v>1774.9999999999998</v>
      </c>
      <c r="K288" s="52">
        <v>275</v>
      </c>
      <c r="L288" s="52">
        <f t="shared" si="34"/>
        <v>760</v>
      </c>
      <c r="M288" s="52">
        <f t="shared" si="35"/>
        <v>1772.5000000000002</v>
      </c>
      <c r="N288" s="52">
        <v>0</v>
      </c>
      <c r="O288" s="52">
        <f t="shared" si="37"/>
        <v>5300</v>
      </c>
      <c r="P288" s="52">
        <f t="shared" si="38"/>
        <v>1477.5</v>
      </c>
      <c r="Q288" s="52">
        <f t="shared" si="39"/>
        <v>3822.5</v>
      </c>
      <c r="R288" s="52">
        <f t="shared" si="36"/>
        <v>23522.5</v>
      </c>
      <c r="S288" s="53"/>
      <c r="T288" s="57"/>
    </row>
    <row r="289" spans="1:20" s="55" customFormat="1" ht="19.2" customHeight="1" x14ac:dyDescent="0.25">
      <c r="A289" s="49">
        <v>269</v>
      </c>
      <c r="B289" s="50" t="s">
        <v>315</v>
      </c>
      <c r="C289" s="75" t="s">
        <v>606</v>
      </c>
      <c r="D289" s="50" t="s">
        <v>583</v>
      </c>
      <c r="E289" s="90" t="s">
        <v>30</v>
      </c>
      <c r="F289" s="50" t="s">
        <v>429</v>
      </c>
      <c r="G289" s="51">
        <v>25000</v>
      </c>
      <c r="H289" s="52">
        <v>0</v>
      </c>
      <c r="I289" s="52">
        <f t="shared" si="32"/>
        <v>717.5</v>
      </c>
      <c r="J289" s="52">
        <f t="shared" si="33"/>
        <v>1774.9999999999998</v>
      </c>
      <c r="K289" s="52">
        <v>275</v>
      </c>
      <c r="L289" s="52">
        <f t="shared" si="34"/>
        <v>760</v>
      </c>
      <c r="M289" s="52">
        <f t="shared" si="35"/>
        <v>1772.5000000000002</v>
      </c>
      <c r="N289" s="52">
        <v>0</v>
      </c>
      <c r="O289" s="52">
        <f t="shared" si="37"/>
        <v>5300</v>
      </c>
      <c r="P289" s="52">
        <f t="shared" si="38"/>
        <v>1477.5</v>
      </c>
      <c r="Q289" s="52">
        <f t="shared" si="39"/>
        <v>3822.5</v>
      </c>
      <c r="R289" s="52">
        <f t="shared" si="36"/>
        <v>23522.5</v>
      </c>
      <c r="S289" s="53"/>
      <c r="T289" s="57"/>
    </row>
    <row r="290" spans="1:20" s="55" customFormat="1" ht="19.2" customHeight="1" x14ac:dyDescent="0.25">
      <c r="A290" s="49">
        <v>270</v>
      </c>
      <c r="B290" s="50" t="s">
        <v>221</v>
      </c>
      <c r="C290" s="75" t="s">
        <v>607</v>
      </c>
      <c r="D290" s="50" t="s">
        <v>583</v>
      </c>
      <c r="E290" s="90" t="s">
        <v>83</v>
      </c>
      <c r="F290" s="50" t="s">
        <v>429</v>
      </c>
      <c r="G290" s="51">
        <v>23625</v>
      </c>
      <c r="H290" s="52">
        <v>0</v>
      </c>
      <c r="I290" s="52">
        <f t="shared" si="32"/>
        <v>678.03750000000002</v>
      </c>
      <c r="J290" s="52">
        <f t="shared" si="33"/>
        <v>1677.3749999999998</v>
      </c>
      <c r="K290" s="52">
        <v>259.88</v>
      </c>
      <c r="L290" s="52">
        <f t="shared" si="34"/>
        <v>718.2</v>
      </c>
      <c r="M290" s="52">
        <f t="shared" si="35"/>
        <v>1675.0125</v>
      </c>
      <c r="N290" s="52">
        <v>0</v>
      </c>
      <c r="O290" s="52">
        <f t="shared" si="37"/>
        <v>5008.5050000000001</v>
      </c>
      <c r="P290" s="52">
        <f t="shared" si="38"/>
        <v>1396.2375000000002</v>
      </c>
      <c r="Q290" s="52">
        <f t="shared" si="39"/>
        <v>3612.2674999999999</v>
      </c>
      <c r="R290" s="52">
        <f t="shared" si="36"/>
        <v>22228.762500000001</v>
      </c>
      <c r="S290" s="53"/>
      <c r="T290" s="57"/>
    </row>
    <row r="291" spans="1:20" s="55" customFormat="1" ht="19.2" customHeight="1" x14ac:dyDescent="0.25">
      <c r="A291" s="49">
        <v>271</v>
      </c>
      <c r="B291" s="50" t="s">
        <v>222</v>
      </c>
      <c r="C291" s="75" t="s">
        <v>607</v>
      </c>
      <c r="D291" s="50" t="s">
        <v>583</v>
      </c>
      <c r="E291" s="90" t="s">
        <v>83</v>
      </c>
      <c r="F291" s="50" t="s">
        <v>429</v>
      </c>
      <c r="G291" s="51">
        <v>23625</v>
      </c>
      <c r="H291" s="52">
        <v>0</v>
      </c>
      <c r="I291" s="52">
        <f t="shared" si="32"/>
        <v>678.03750000000002</v>
      </c>
      <c r="J291" s="52">
        <f t="shared" si="33"/>
        <v>1677.3749999999998</v>
      </c>
      <c r="K291" s="52">
        <v>259.88</v>
      </c>
      <c r="L291" s="52">
        <f t="shared" si="34"/>
        <v>718.2</v>
      </c>
      <c r="M291" s="52">
        <f t="shared" si="35"/>
        <v>1675.0125</v>
      </c>
      <c r="N291" s="52">
        <v>0</v>
      </c>
      <c r="O291" s="52">
        <f t="shared" si="37"/>
        <v>5008.5050000000001</v>
      </c>
      <c r="P291" s="52">
        <f t="shared" si="38"/>
        <v>1396.2375000000002</v>
      </c>
      <c r="Q291" s="52">
        <f t="shared" si="39"/>
        <v>3612.2674999999999</v>
      </c>
      <c r="R291" s="52">
        <f t="shared" si="36"/>
        <v>22228.762500000001</v>
      </c>
      <c r="S291" s="53"/>
      <c r="T291" s="57"/>
    </row>
    <row r="292" spans="1:20" s="55" customFormat="1" ht="19.2" customHeight="1" x14ac:dyDescent="0.25">
      <c r="A292" s="49">
        <v>272</v>
      </c>
      <c r="B292" s="50" t="s">
        <v>233</v>
      </c>
      <c r="C292" s="75" t="s">
        <v>606</v>
      </c>
      <c r="D292" s="50" t="s">
        <v>583</v>
      </c>
      <c r="E292" s="90" t="s">
        <v>232</v>
      </c>
      <c r="F292" s="50" t="s">
        <v>429</v>
      </c>
      <c r="G292" s="51">
        <v>23058</v>
      </c>
      <c r="H292" s="52">
        <v>0</v>
      </c>
      <c r="I292" s="52">
        <f t="shared" si="32"/>
        <v>661.76459999999997</v>
      </c>
      <c r="J292" s="52">
        <f t="shared" si="33"/>
        <v>1637.1179999999999</v>
      </c>
      <c r="K292" s="52">
        <v>253.64</v>
      </c>
      <c r="L292" s="52">
        <f t="shared" si="34"/>
        <v>700.96320000000003</v>
      </c>
      <c r="M292" s="52">
        <f t="shared" si="35"/>
        <v>1634.8122000000001</v>
      </c>
      <c r="N292" s="52">
        <v>1190.1199999999999</v>
      </c>
      <c r="O292" s="52">
        <f t="shared" si="37"/>
        <v>4888.2980000000007</v>
      </c>
      <c r="P292" s="52">
        <f t="shared" si="38"/>
        <v>2552.8478</v>
      </c>
      <c r="Q292" s="52">
        <f t="shared" si="39"/>
        <v>3525.5701999999997</v>
      </c>
      <c r="R292" s="52">
        <f t="shared" si="36"/>
        <v>20505.1522</v>
      </c>
      <c r="S292" s="53"/>
      <c r="T292" s="57"/>
    </row>
    <row r="293" spans="1:20" s="55" customFormat="1" ht="19.2" customHeight="1" x14ac:dyDescent="0.25">
      <c r="A293" s="49">
        <v>273</v>
      </c>
      <c r="B293" s="50" t="s">
        <v>234</v>
      </c>
      <c r="C293" s="75" t="s">
        <v>606</v>
      </c>
      <c r="D293" s="50" t="s">
        <v>583</v>
      </c>
      <c r="E293" s="90" t="s">
        <v>232</v>
      </c>
      <c r="F293" s="50" t="s">
        <v>429</v>
      </c>
      <c r="G293" s="51">
        <v>23058</v>
      </c>
      <c r="H293" s="52">
        <v>0</v>
      </c>
      <c r="I293" s="52">
        <f t="shared" si="32"/>
        <v>661.76459999999997</v>
      </c>
      <c r="J293" s="52">
        <f t="shared" si="33"/>
        <v>1637.1179999999999</v>
      </c>
      <c r="K293" s="52">
        <v>253.64</v>
      </c>
      <c r="L293" s="52">
        <f t="shared" si="34"/>
        <v>700.96320000000003</v>
      </c>
      <c r="M293" s="52">
        <f t="shared" si="35"/>
        <v>1634.8122000000001</v>
      </c>
      <c r="N293" s="52">
        <v>0</v>
      </c>
      <c r="O293" s="52">
        <f t="shared" si="37"/>
        <v>4888.2980000000007</v>
      </c>
      <c r="P293" s="52">
        <f t="shared" si="38"/>
        <v>1362.7278000000001</v>
      </c>
      <c r="Q293" s="52">
        <f t="shared" si="39"/>
        <v>3525.5701999999997</v>
      </c>
      <c r="R293" s="52">
        <f t="shared" si="36"/>
        <v>21695.272199999999</v>
      </c>
      <c r="S293" s="53"/>
      <c r="T293" s="57"/>
    </row>
    <row r="294" spans="1:20" s="55" customFormat="1" ht="19.2" customHeight="1" x14ac:dyDescent="0.25">
      <c r="A294" s="49">
        <v>274</v>
      </c>
      <c r="B294" s="50" t="s">
        <v>223</v>
      </c>
      <c r="C294" s="75" t="s">
        <v>606</v>
      </c>
      <c r="D294" s="50" t="s">
        <v>583</v>
      </c>
      <c r="E294" s="90" t="s">
        <v>85</v>
      </c>
      <c r="F294" s="50" t="s">
        <v>429</v>
      </c>
      <c r="G294" s="51">
        <v>23058</v>
      </c>
      <c r="H294" s="52">
        <v>0</v>
      </c>
      <c r="I294" s="52">
        <f t="shared" si="32"/>
        <v>661.76459999999997</v>
      </c>
      <c r="J294" s="52">
        <f t="shared" si="33"/>
        <v>1637.1179999999999</v>
      </c>
      <c r="K294" s="52">
        <v>253.64</v>
      </c>
      <c r="L294" s="52">
        <f t="shared" si="34"/>
        <v>700.96320000000003</v>
      </c>
      <c r="M294" s="52">
        <f t="shared" si="35"/>
        <v>1634.8122000000001</v>
      </c>
      <c r="N294" s="52">
        <v>0</v>
      </c>
      <c r="O294" s="52">
        <f t="shared" si="37"/>
        <v>4888.2980000000007</v>
      </c>
      <c r="P294" s="52">
        <f t="shared" si="38"/>
        <v>1362.7278000000001</v>
      </c>
      <c r="Q294" s="52">
        <f t="shared" si="39"/>
        <v>3525.5701999999997</v>
      </c>
      <c r="R294" s="52">
        <f t="shared" si="36"/>
        <v>21695.272199999999</v>
      </c>
      <c r="S294" s="53"/>
      <c r="T294" s="57"/>
    </row>
    <row r="295" spans="1:20" s="55" customFormat="1" ht="19.2" customHeight="1" x14ac:dyDescent="0.25">
      <c r="A295" s="49">
        <v>275</v>
      </c>
      <c r="B295" s="50" t="s">
        <v>225</v>
      </c>
      <c r="C295" s="75" t="s">
        <v>607</v>
      </c>
      <c r="D295" s="50" t="s">
        <v>583</v>
      </c>
      <c r="E295" s="90" t="s">
        <v>83</v>
      </c>
      <c r="F295" s="50" t="s">
        <v>429</v>
      </c>
      <c r="G295" s="51">
        <v>21961.5</v>
      </c>
      <c r="H295" s="52">
        <v>0</v>
      </c>
      <c r="I295" s="52">
        <f t="shared" si="32"/>
        <v>630.29504999999995</v>
      </c>
      <c r="J295" s="52">
        <f t="shared" si="33"/>
        <v>1559.2665</v>
      </c>
      <c r="K295" s="52">
        <v>241.58</v>
      </c>
      <c r="L295" s="52">
        <f t="shared" si="34"/>
        <v>667.6296000000001</v>
      </c>
      <c r="M295" s="52">
        <f t="shared" si="35"/>
        <v>1557.0703500000002</v>
      </c>
      <c r="N295" s="52">
        <v>0</v>
      </c>
      <c r="O295" s="52">
        <f t="shared" si="37"/>
        <v>4655.8414999999995</v>
      </c>
      <c r="P295" s="52">
        <f t="shared" si="38"/>
        <v>1297.9246499999999</v>
      </c>
      <c r="Q295" s="52">
        <f t="shared" si="39"/>
        <v>3357.9168500000001</v>
      </c>
      <c r="R295" s="52">
        <f t="shared" si="36"/>
        <v>20663.575349999999</v>
      </c>
      <c r="S295" s="53"/>
      <c r="T295" s="57"/>
    </row>
    <row r="296" spans="1:20" s="55" customFormat="1" ht="19.2" customHeight="1" x14ac:dyDescent="0.25">
      <c r="A296" s="49">
        <v>276</v>
      </c>
      <c r="B296" s="50" t="s">
        <v>224</v>
      </c>
      <c r="C296" s="75" t="s">
        <v>607</v>
      </c>
      <c r="D296" s="50" t="s">
        <v>583</v>
      </c>
      <c r="E296" s="90" t="s">
        <v>83</v>
      </c>
      <c r="F296" s="50" t="s">
        <v>429</v>
      </c>
      <c r="G296" s="51">
        <v>21961.5</v>
      </c>
      <c r="H296" s="52">
        <v>0</v>
      </c>
      <c r="I296" s="52">
        <f t="shared" si="32"/>
        <v>630.29504999999995</v>
      </c>
      <c r="J296" s="52">
        <f t="shared" si="33"/>
        <v>1559.2665</v>
      </c>
      <c r="K296" s="52">
        <v>241.58</v>
      </c>
      <c r="L296" s="52">
        <f t="shared" si="34"/>
        <v>667.6296000000001</v>
      </c>
      <c r="M296" s="52">
        <f t="shared" si="35"/>
        <v>1557.0703500000002</v>
      </c>
      <c r="N296" s="52">
        <v>0</v>
      </c>
      <c r="O296" s="52">
        <f t="shared" si="37"/>
        <v>4655.8414999999995</v>
      </c>
      <c r="P296" s="52">
        <f t="shared" si="38"/>
        <v>1297.9246499999999</v>
      </c>
      <c r="Q296" s="52">
        <f t="shared" si="39"/>
        <v>3357.9168500000001</v>
      </c>
      <c r="R296" s="52">
        <f t="shared" si="36"/>
        <v>20663.575349999999</v>
      </c>
      <c r="S296" s="53"/>
      <c r="T296" s="57"/>
    </row>
    <row r="297" spans="1:20" s="55" customFormat="1" ht="19.2" customHeight="1" x14ac:dyDescent="0.25">
      <c r="A297" s="49">
        <v>277</v>
      </c>
      <c r="B297" s="50" t="s">
        <v>254</v>
      </c>
      <c r="C297" s="75" t="s">
        <v>607</v>
      </c>
      <c r="D297" s="50" t="s">
        <v>583</v>
      </c>
      <c r="E297" s="90" t="s">
        <v>83</v>
      </c>
      <c r="F297" s="50" t="s">
        <v>429</v>
      </c>
      <c r="G297" s="51">
        <v>21250</v>
      </c>
      <c r="H297" s="52">
        <v>0</v>
      </c>
      <c r="I297" s="52">
        <f t="shared" si="32"/>
        <v>609.875</v>
      </c>
      <c r="J297" s="52">
        <f t="shared" si="33"/>
        <v>1508.7499999999998</v>
      </c>
      <c r="K297" s="52">
        <v>233.75</v>
      </c>
      <c r="L297" s="52">
        <f t="shared" si="34"/>
        <v>646</v>
      </c>
      <c r="M297" s="52">
        <f t="shared" si="35"/>
        <v>1506.625</v>
      </c>
      <c r="N297" s="52">
        <v>0</v>
      </c>
      <c r="O297" s="52">
        <f t="shared" si="37"/>
        <v>4505</v>
      </c>
      <c r="P297" s="52">
        <f t="shared" si="38"/>
        <v>1255.875</v>
      </c>
      <c r="Q297" s="52">
        <f t="shared" si="39"/>
        <v>3249.125</v>
      </c>
      <c r="R297" s="52">
        <f t="shared" si="36"/>
        <v>19994.125</v>
      </c>
      <c r="S297" s="53"/>
      <c r="T297" s="57"/>
    </row>
    <row r="298" spans="1:20" s="55" customFormat="1" ht="19.2" customHeight="1" x14ac:dyDescent="0.25">
      <c r="A298" s="49">
        <v>278</v>
      </c>
      <c r="B298" s="50" t="s">
        <v>393</v>
      </c>
      <c r="C298" s="75" t="s">
        <v>607</v>
      </c>
      <c r="D298" s="50" t="s">
        <v>583</v>
      </c>
      <c r="E298" s="90" t="s">
        <v>83</v>
      </c>
      <c r="F298" s="50" t="s">
        <v>429</v>
      </c>
      <c r="G298" s="51">
        <v>21250</v>
      </c>
      <c r="H298" s="52">
        <v>0</v>
      </c>
      <c r="I298" s="52">
        <f t="shared" si="32"/>
        <v>609.875</v>
      </c>
      <c r="J298" s="52">
        <f t="shared" si="33"/>
        <v>1508.7499999999998</v>
      </c>
      <c r="K298" s="52">
        <v>233.75</v>
      </c>
      <c r="L298" s="52">
        <f t="shared" si="34"/>
        <v>646</v>
      </c>
      <c r="M298" s="52">
        <f t="shared" si="35"/>
        <v>1506.625</v>
      </c>
      <c r="N298" s="52">
        <v>0</v>
      </c>
      <c r="O298" s="52">
        <f t="shared" si="37"/>
        <v>4505</v>
      </c>
      <c r="P298" s="52">
        <f t="shared" si="38"/>
        <v>1255.875</v>
      </c>
      <c r="Q298" s="52">
        <f t="shared" si="39"/>
        <v>3249.125</v>
      </c>
      <c r="R298" s="52">
        <f t="shared" si="36"/>
        <v>19994.125</v>
      </c>
      <c r="S298" s="53"/>
      <c r="T298" s="57"/>
    </row>
    <row r="299" spans="1:20" s="55" customFormat="1" ht="19.2" customHeight="1" x14ac:dyDescent="0.25">
      <c r="A299" s="49">
        <v>279</v>
      </c>
      <c r="B299" s="50" t="s">
        <v>394</v>
      </c>
      <c r="C299" s="75" t="s">
        <v>607</v>
      </c>
      <c r="D299" s="50" t="s">
        <v>583</v>
      </c>
      <c r="E299" s="90" t="s">
        <v>83</v>
      </c>
      <c r="F299" s="50" t="s">
        <v>429</v>
      </c>
      <c r="G299" s="51">
        <v>21000</v>
      </c>
      <c r="H299" s="52">
        <v>0</v>
      </c>
      <c r="I299" s="52">
        <f t="shared" si="32"/>
        <v>602.70000000000005</v>
      </c>
      <c r="J299" s="52">
        <f t="shared" si="33"/>
        <v>1490.9999999999998</v>
      </c>
      <c r="K299" s="52">
        <v>231</v>
      </c>
      <c r="L299" s="52">
        <f t="shared" si="34"/>
        <v>638.4</v>
      </c>
      <c r="M299" s="52">
        <f t="shared" si="35"/>
        <v>1488.9</v>
      </c>
      <c r="N299" s="52">
        <v>0</v>
      </c>
      <c r="O299" s="52">
        <f t="shared" si="37"/>
        <v>4452</v>
      </c>
      <c r="P299" s="52">
        <f t="shared" si="38"/>
        <v>1241.0999999999999</v>
      </c>
      <c r="Q299" s="52">
        <f t="shared" si="39"/>
        <v>3210.8999999999996</v>
      </c>
      <c r="R299" s="52">
        <f t="shared" si="36"/>
        <v>19758.900000000001</v>
      </c>
      <c r="S299" s="53"/>
      <c r="T299" s="57"/>
    </row>
    <row r="300" spans="1:20" s="55" customFormat="1" ht="19.2" customHeight="1" x14ac:dyDescent="0.25">
      <c r="A300" s="49">
        <v>280</v>
      </c>
      <c r="B300" s="50" t="s">
        <v>399</v>
      </c>
      <c r="C300" s="75" t="s">
        <v>607</v>
      </c>
      <c r="D300" s="50" t="s">
        <v>583</v>
      </c>
      <c r="E300" s="90" t="s">
        <v>83</v>
      </c>
      <c r="F300" s="50" t="s">
        <v>429</v>
      </c>
      <c r="G300" s="51">
        <v>21000</v>
      </c>
      <c r="H300" s="52">
        <v>0</v>
      </c>
      <c r="I300" s="52">
        <f t="shared" si="32"/>
        <v>602.70000000000005</v>
      </c>
      <c r="J300" s="52">
        <f t="shared" si="33"/>
        <v>1490.9999999999998</v>
      </c>
      <c r="K300" s="52">
        <v>231</v>
      </c>
      <c r="L300" s="52">
        <f t="shared" si="34"/>
        <v>638.4</v>
      </c>
      <c r="M300" s="52">
        <f t="shared" si="35"/>
        <v>1488.9</v>
      </c>
      <c r="N300" s="52">
        <v>0</v>
      </c>
      <c r="O300" s="52">
        <f t="shared" si="37"/>
        <v>4452</v>
      </c>
      <c r="P300" s="52">
        <f t="shared" si="38"/>
        <v>1241.0999999999999</v>
      </c>
      <c r="Q300" s="52">
        <f t="shared" si="39"/>
        <v>3210.8999999999996</v>
      </c>
      <c r="R300" s="52">
        <f t="shared" si="36"/>
        <v>19758.900000000001</v>
      </c>
      <c r="S300" s="53"/>
      <c r="T300" s="57"/>
    </row>
    <row r="301" spans="1:20" s="55" customFormat="1" ht="19.2" customHeight="1" x14ac:dyDescent="0.25">
      <c r="A301" s="49">
        <v>281</v>
      </c>
      <c r="B301" s="50" t="s">
        <v>316</v>
      </c>
      <c r="C301" s="75" t="s">
        <v>607</v>
      </c>
      <c r="D301" s="50" t="s">
        <v>583</v>
      </c>
      <c r="E301" s="90" t="s">
        <v>83</v>
      </c>
      <c r="F301" s="50" t="s">
        <v>429</v>
      </c>
      <c r="G301" s="51">
        <v>21000</v>
      </c>
      <c r="H301" s="52">
        <v>0</v>
      </c>
      <c r="I301" s="52">
        <f t="shared" si="32"/>
        <v>602.70000000000005</v>
      </c>
      <c r="J301" s="52">
        <f t="shared" si="33"/>
        <v>1490.9999999999998</v>
      </c>
      <c r="K301" s="52">
        <v>231</v>
      </c>
      <c r="L301" s="52">
        <f t="shared" si="34"/>
        <v>638.4</v>
      </c>
      <c r="M301" s="52">
        <f t="shared" si="35"/>
        <v>1488.9</v>
      </c>
      <c r="N301" s="52">
        <v>0</v>
      </c>
      <c r="O301" s="52">
        <f t="shared" si="37"/>
        <v>4452</v>
      </c>
      <c r="P301" s="52">
        <f t="shared" si="38"/>
        <v>1241.0999999999999</v>
      </c>
      <c r="Q301" s="52">
        <f t="shared" si="39"/>
        <v>3210.8999999999996</v>
      </c>
      <c r="R301" s="52">
        <f t="shared" si="36"/>
        <v>19758.900000000001</v>
      </c>
      <c r="S301" s="53"/>
      <c r="T301" s="57"/>
    </row>
    <row r="302" spans="1:20" s="55" customFormat="1" ht="19.2" customHeight="1" x14ac:dyDescent="0.25">
      <c r="A302" s="49">
        <v>282</v>
      </c>
      <c r="B302" s="50" t="s">
        <v>255</v>
      </c>
      <c r="C302" s="75" t="s">
        <v>606</v>
      </c>
      <c r="D302" s="50" t="s">
        <v>583</v>
      </c>
      <c r="E302" s="90" t="s">
        <v>232</v>
      </c>
      <c r="F302" s="50" t="s">
        <v>429</v>
      </c>
      <c r="G302" s="51">
        <v>20872</v>
      </c>
      <c r="H302" s="52">
        <v>0</v>
      </c>
      <c r="I302" s="52">
        <f t="shared" si="32"/>
        <v>599.02639999999997</v>
      </c>
      <c r="J302" s="52">
        <f t="shared" si="33"/>
        <v>1481.9119999999998</v>
      </c>
      <c r="K302" s="52">
        <v>229.59</v>
      </c>
      <c r="L302" s="52">
        <f t="shared" si="34"/>
        <v>634.50879999999995</v>
      </c>
      <c r="M302" s="52">
        <f t="shared" si="35"/>
        <v>1479.8248000000001</v>
      </c>
      <c r="N302" s="52">
        <v>0</v>
      </c>
      <c r="O302" s="52">
        <f t="shared" si="37"/>
        <v>4424.8620000000001</v>
      </c>
      <c r="P302" s="52">
        <f t="shared" si="38"/>
        <v>1233.5351999999998</v>
      </c>
      <c r="Q302" s="52">
        <f t="shared" si="39"/>
        <v>3191.3267999999998</v>
      </c>
      <c r="R302" s="52">
        <f t="shared" si="36"/>
        <v>19638.464800000002</v>
      </c>
      <c r="S302" s="53"/>
      <c r="T302" s="57"/>
    </row>
    <row r="303" spans="1:20" s="55" customFormat="1" ht="19.2" customHeight="1" x14ac:dyDescent="0.25">
      <c r="A303" s="49">
        <v>283</v>
      </c>
      <c r="B303" s="50" t="s">
        <v>395</v>
      </c>
      <c r="C303" s="75" t="s">
        <v>607</v>
      </c>
      <c r="D303" s="50" t="s">
        <v>583</v>
      </c>
      <c r="E303" s="90" t="s">
        <v>83</v>
      </c>
      <c r="F303" s="50" t="s">
        <v>429</v>
      </c>
      <c r="G303" s="51">
        <v>18000</v>
      </c>
      <c r="H303" s="52">
        <v>0</v>
      </c>
      <c r="I303" s="52">
        <f t="shared" si="32"/>
        <v>516.6</v>
      </c>
      <c r="J303" s="52">
        <f t="shared" si="33"/>
        <v>1277.9999999999998</v>
      </c>
      <c r="K303" s="52">
        <v>198</v>
      </c>
      <c r="L303" s="52">
        <f t="shared" si="34"/>
        <v>547.20000000000005</v>
      </c>
      <c r="M303" s="52">
        <f t="shared" si="35"/>
        <v>1276.2</v>
      </c>
      <c r="N303" s="52">
        <v>0</v>
      </c>
      <c r="O303" s="52">
        <f t="shared" si="37"/>
        <v>3815.9999999999995</v>
      </c>
      <c r="P303" s="52">
        <f t="shared" si="38"/>
        <v>1063.8000000000002</v>
      </c>
      <c r="Q303" s="52">
        <f t="shared" si="39"/>
        <v>2752.2</v>
      </c>
      <c r="R303" s="52">
        <f t="shared" si="36"/>
        <v>16936.2</v>
      </c>
      <c r="S303" s="53"/>
      <c r="T303" s="57"/>
    </row>
    <row r="304" spans="1:20" s="55" customFormat="1" ht="19.2" customHeight="1" x14ac:dyDescent="0.25">
      <c r="A304" s="49">
        <v>284</v>
      </c>
      <c r="B304" s="50" t="s">
        <v>471</v>
      </c>
      <c r="C304" s="75" t="s">
        <v>606</v>
      </c>
      <c r="D304" s="50" t="s">
        <v>583</v>
      </c>
      <c r="E304" s="90" t="s">
        <v>232</v>
      </c>
      <c r="F304" s="50" t="s">
        <v>429</v>
      </c>
      <c r="G304" s="51">
        <v>18000</v>
      </c>
      <c r="H304" s="52">
        <v>0</v>
      </c>
      <c r="I304" s="52">
        <f t="shared" si="32"/>
        <v>516.6</v>
      </c>
      <c r="J304" s="52">
        <f t="shared" si="33"/>
        <v>1277.9999999999998</v>
      </c>
      <c r="K304" s="52">
        <v>198</v>
      </c>
      <c r="L304" s="52">
        <f t="shared" si="34"/>
        <v>547.20000000000005</v>
      </c>
      <c r="M304" s="52">
        <f t="shared" si="35"/>
        <v>1276.2</v>
      </c>
      <c r="N304" s="52">
        <v>0</v>
      </c>
      <c r="O304" s="52">
        <f t="shared" si="37"/>
        <v>3815.9999999999995</v>
      </c>
      <c r="P304" s="52">
        <f t="shared" si="38"/>
        <v>1063.8000000000002</v>
      </c>
      <c r="Q304" s="52">
        <f t="shared" si="39"/>
        <v>2752.2</v>
      </c>
      <c r="R304" s="52">
        <f t="shared" si="36"/>
        <v>16936.2</v>
      </c>
      <c r="S304" s="53"/>
      <c r="T304" s="57"/>
    </row>
    <row r="305" spans="1:20" s="55" customFormat="1" ht="19.2" customHeight="1" x14ac:dyDescent="0.25">
      <c r="A305" s="49">
        <v>285</v>
      </c>
      <c r="B305" s="50" t="s">
        <v>235</v>
      </c>
      <c r="C305" s="75" t="s">
        <v>606</v>
      </c>
      <c r="D305" s="50" t="s">
        <v>583</v>
      </c>
      <c r="E305" s="90" t="s">
        <v>232</v>
      </c>
      <c r="F305" s="50" t="s">
        <v>429</v>
      </c>
      <c r="G305" s="51">
        <v>18000</v>
      </c>
      <c r="H305" s="52">
        <v>0</v>
      </c>
      <c r="I305" s="52">
        <f t="shared" si="32"/>
        <v>516.6</v>
      </c>
      <c r="J305" s="52">
        <f t="shared" si="33"/>
        <v>1277.9999999999998</v>
      </c>
      <c r="K305" s="52">
        <v>198</v>
      </c>
      <c r="L305" s="52">
        <f t="shared" si="34"/>
        <v>547.20000000000005</v>
      </c>
      <c r="M305" s="52">
        <f t="shared" si="35"/>
        <v>1276.2</v>
      </c>
      <c r="N305" s="52">
        <v>0</v>
      </c>
      <c r="O305" s="52">
        <f t="shared" si="37"/>
        <v>3815.9999999999995</v>
      </c>
      <c r="P305" s="52">
        <f t="shared" si="38"/>
        <v>1063.8000000000002</v>
      </c>
      <c r="Q305" s="52">
        <f t="shared" si="39"/>
        <v>2752.2</v>
      </c>
      <c r="R305" s="52">
        <f t="shared" si="36"/>
        <v>16936.2</v>
      </c>
      <c r="S305" s="53"/>
      <c r="T305" s="57"/>
    </row>
    <row r="306" spans="1:20" s="55" customFormat="1" ht="19.2" customHeight="1" x14ac:dyDescent="0.25">
      <c r="A306" s="49">
        <v>286</v>
      </c>
      <c r="B306" s="50" t="s">
        <v>472</v>
      </c>
      <c r="C306" s="75" t="s">
        <v>606</v>
      </c>
      <c r="D306" s="50" t="s">
        <v>583</v>
      </c>
      <c r="E306" s="90" t="s">
        <v>585</v>
      </c>
      <c r="F306" s="50" t="s">
        <v>429</v>
      </c>
      <c r="G306" s="51">
        <v>18000</v>
      </c>
      <c r="H306" s="52">
        <v>0</v>
      </c>
      <c r="I306" s="52">
        <f t="shared" si="32"/>
        <v>516.6</v>
      </c>
      <c r="J306" s="52">
        <f t="shared" si="33"/>
        <v>1277.9999999999998</v>
      </c>
      <c r="K306" s="52">
        <v>198</v>
      </c>
      <c r="L306" s="52">
        <f t="shared" si="34"/>
        <v>547.20000000000005</v>
      </c>
      <c r="M306" s="52">
        <f t="shared" si="35"/>
        <v>1276.2</v>
      </c>
      <c r="N306" s="52">
        <v>0</v>
      </c>
      <c r="O306" s="52">
        <f t="shared" si="37"/>
        <v>3815.9999999999995</v>
      </c>
      <c r="P306" s="52">
        <f t="shared" si="38"/>
        <v>1063.8000000000002</v>
      </c>
      <c r="Q306" s="52">
        <f t="shared" si="39"/>
        <v>2752.2</v>
      </c>
      <c r="R306" s="52">
        <f t="shared" si="36"/>
        <v>16936.2</v>
      </c>
      <c r="S306" s="53"/>
      <c r="T306" s="57"/>
    </row>
    <row r="307" spans="1:20" s="55" customFormat="1" ht="19.2" customHeight="1" x14ac:dyDescent="0.25">
      <c r="A307" s="49">
        <v>287</v>
      </c>
      <c r="B307" s="50" t="s">
        <v>312</v>
      </c>
      <c r="C307" s="75" t="s">
        <v>607</v>
      </c>
      <c r="D307" s="50" t="s">
        <v>586</v>
      </c>
      <c r="E307" s="90" t="s">
        <v>587</v>
      </c>
      <c r="F307" s="50" t="s">
        <v>429</v>
      </c>
      <c r="G307" s="51">
        <v>82852</v>
      </c>
      <c r="H307" s="52">
        <v>8071.8</v>
      </c>
      <c r="I307" s="52">
        <f t="shared" si="32"/>
        <v>2377.8523999999998</v>
      </c>
      <c r="J307" s="52">
        <f t="shared" si="33"/>
        <v>5882.4919999999993</v>
      </c>
      <c r="K307" s="52">
        <v>686.4</v>
      </c>
      <c r="L307" s="52">
        <f t="shared" si="34"/>
        <v>2518.7008000000001</v>
      </c>
      <c r="M307" s="52">
        <f t="shared" si="35"/>
        <v>5874.2068000000008</v>
      </c>
      <c r="N307" s="52">
        <v>0</v>
      </c>
      <c r="O307" s="52">
        <f t="shared" si="37"/>
        <v>17339.651999999998</v>
      </c>
      <c r="P307" s="52">
        <f t="shared" si="38"/>
        <v>4896.5532000000003</v>
      </c>
      <c r="Q307" s="52">
        <f t="shared" si="39"/>
        <v>12443.0988</v>
      </c>
      <c r="R307" s="52">
        <f t="shared" si="36"/>
        <v>69883.646800000002</v>
      </c>
      <c r="S307" s="53"/>
      <c r="T307" s="57"/>
    </row>
    <row r="308" spans="1:20" s="55" customFormat="1" ht="19.2" customHeight="1" x14ac:dyDescent="0.25">
      <c r="A308" s="49">
        <v>288</v>
      </c>
      <c r="B308" s="50" t="s">
        <v>230</v>
      </c>
      <c r="C308" s="75" t="s">
        <v>607</v>
      </c>
      <c r="D308" s="50" t="s">
        <v>586</v>
      </c>
      <c r="E308" s="90" t="s">
        <v>229</v>
      </c>
      <c r="F308" s="50" t="s">
        <v>429</v>
      </c>
      <c r="G308" s="51">
        <v>38500</v>
      </c>
      <c r="H308" s="52">
        <v>230.95</v>
      </c>
      <c r="I308" s="52">
        <f t="shared" si="32"/>
        <v>1104.95</v>
      </c>
      <c r="J308" s="52">
        <f t="shared" si="33"/>
        <v>2733.4999999999995</v>
      </c>
      <c r="K308" s="52">
        <v>423.5</v>
      </c>
      <c r="L308" s="52">
        <f t="shared" si="34"/>
        <v>1170.4000000000001</v>
      </c>
      <c r="M308" s="52">
        <f t="shared" si="35"/>
        <v>2729.65</v>
      </c>
      <c r="N308" s="52">
        <v>0</v>
      </c>
      <c r="O308" s="52">
        <f t="shared" si="37"/>
        <v>8161.9999999999991</v>
      </c>
      <c r="P308" s="52">
        <f t="shared" si="38"/>
        <v>2275.3500000000004</v>
      </c>
      <c r="Q308" s="52">
        <f t="shared" si="39"/>
        <v>5886.65</v>
      </c>
      <c r="R308" s="52">
        <f t="shared" si="36"/>
        <v>35993.700000000004</v>
      </c>
      <c r="S308" s="53"/>
      <c r="T308" s="57"/>
    </row>
    <row r="309" spans="1:20" s="55" customFormat="1" ht="19.2" customHeight="1" x14ac:dyDescent="0.25">
      <c r="A309" s="49">
        <v>289</v>
      </c>
      <c r="B309" s="50" t="s">
        <v>400</v>
      </c>
      <c r="C309" s="75" t="s">
        <v>606</v>
      </c>
      <c r="D309" s="50" t="s">
        <v>586</v>
      </c>
      <c r="E309" s="90" t="s">
        <v>214</v>
      </c>
      <c r="F309" s="50" t="s">
        <v>429</v>
      </c>
      <c r="G309" s="51">
        <v>33840</v>
      </c>
      <c r="H309" s="52">
        <v>0</v>
      </c>
      <c r="I309" s="52">
        <f t="shared" si="32"/>
        <v>971.20799999999997</v>
      </c>
      <c r="J309" s="52">
        <f t="shared" si="33"/>
        <v>2402.64</v>
      </c>
      <c r="K309" s="52">
        <v>372.24</v>
      </c>
      <c r="L309" s="52">
        <f t="shared" si="34"/>
        <v>1028.7360000000001</v>
      </c>
      <c r="M309" s="52">
        <f t="shared" si="35"/>
        <v>2399.2560000000003</v>
      </c>
      <c r="N309" s="52">
        <v>0</v>
      </c>
      <c r="O309" s="52">
        <f t="shared" si="37"/>
        <v>7174.079999999999</v>
      </c>
      <c r="P309" s="52">
        <f t="shared" si="38"/>
        <v>1999.944</v>
      </c>
      <c r="Q309" s="52">
        <f t="shared" si="39"/>
        <v>5174.1360000000004</v>
      </c>
      <c r="R309" s="52">
        <f t="shared" si="36"/>
        <v>31840.056</v>
      </c>
      <c r="S309" s="53"/>
      <c r="T309" s="57"/>
    </row>
    <row r="310" spans="1:20" s="55" customFormat="1" ht="19.2" customHeight="1" x14ac:dyDescent="0.25">
      <c r="A310" s="49">
        <v>290</v>
      </c>
      <c r="B310" s="50" t="s">
        <v>216</v>
      </c>
      <c r="C310" s="75" t="s">
        <v>606</v>
      </c>
      <c r="D310" s="50" t="s">
        <v>586</v>
      </c>
      <c r="E310" s="90" t="s">
        <v>214</v>
      </c>
      <c r="F310" s="50" t="s">
        <v>429</v>
      </c>
      <c r="G310" s="51">
        <v>33000</v>
      </c>
      <c r="H310" s="52">
        <v>0</v>
      </c>
      <c r="I310" s="52">
        <f t="shared" si="32"/>
        <v>947.1</v>
      </c>
      <c r="J310" s="52">
        <f t="shared" si="33"/>
        <v>2343</v>
      </c>
      <c r="K310" s="52">
        <v>363</v>
      </c>
      <c r="L310" s="52">
        <f t="shared" si="34"/>
        <v>1003.2</v>
      </c>
      <c r="M310" s="52">
        <f t="shared" si="35"/>
        <v>2339.7000000000003</v>
      </c>
      <c r="N310" s="52">
        <v>2380.2399999999998</v>
      </c>
      <c r="O310" s="52">
        <f t="shared" si="37"/>
        <v>6996.0000000000009</v>
      </c>
      <c r="P310" s="52">
        <f t="shared" si="38"/>
        <v>4330.54</v>
      </c>
      <c r="Q310" s="52">
        <f t="shared" si="39"/>
        <v>5045.7000000000007</v>
      </c>
      <c r="R310" s="52">
        <f t="shared" si="36"/>
        <v>28669.46</v>
      </c>
      <c r="S310" s="53"/>
      <c r="T310" s="57"/>
    </row>
    <row r="311" spans="1:20" s="55" customFormat="1" ht="19.2" customHeight="1" x14ac:dyDescent="0.25">
      <c r="A311" s="49">
        <v>291</v>
      </c>
      <c r="B311" s="50" t="s">
        <v>228</v>
      </c>
      <c r="C311" s="75" t="s">
        <v>607</v>
      </c>
      <c r="D311" s="50" t="s">
        <v>586</v>
      </c>
      <c r="E311" s="90" t="s">
        <v>229</v>
      </c>
      <c r="F311" s="50" t="s">
        <v>429</v>
      </c>
      <c r="G311" s="51">
        <v>30250</v>
      </c>
      <c r="H311" s="52">
        <v>0</v>
      </c>
      <c r="I311" s="52">
        <f t="shared" si="32"/>
        <v>868.17499999999995</v>
      </c>
      <c r="J311" s="52">
        <f t="shared" si="33"/>
        <v>2147.75</v>
      </c>
      <c r="K311" s="52">
        <v>332.75</v>
      </c>
      <c r="L311" s="52">
        <f t="shared" si="34"/>
        <v>919.6</v>
      </c>
      <c r="M311" s="52">
        <f t="shared" si="35"/>
        <v>2144.7250000000004</v>
      </c>
      <c r="N311" s="52">
        <v>0</v>
      </c>
      <c r="O311" s="52">
        <f t="shared" si="37"/>
        <v>6413.0000000000009</v>
      </c>
      <c r="P311" s="52">
        <f t="shared" si="38"/>
        <v>1787.7750000000001</v>
      </c>
      <c r="Q311" s="52">
        <f t="shared" si="39"/>
        <v>4625.2250000000004</v>
      </c>
      <c r="R311" s="52">
        <f t="shared" si="36"/>
        <v>28462.224999999999</v>
      </c>
      <c r="S311" s="53"/>
      <c r="T311" s="57"/>
    </row>
    <row r="312" spans="1:20" s="55" customFormat="1" ht="19.2" customHeight="1" x14ac:dyDescent="0.25">
      <c r="A312" s="49">
        <v>292</v>
      </c>
      <c r="B312" s="50" t="s">
        <v>402</v>
      </c>
      <c r="C312" s="75" t="s">
        <v>607</v>
      </c>
      <c r="D312" s="50" t="s">
        <v>586</v>
      </c>
      <c r="E312" s="90" t="s">
        <v>229</v>
      </c>
      <c r="F312" s="50" t="s">
        <v>429</v>
      </c>
      <c r="G312" s="51">
        <v>30000</v>
      </c>
      <c r="H312" s="52">
        <v>0</v>
      </c>
      <c r="I312" s="52">
        <f t="shared" si="32"/>
        <v>861</v>
      </c>
      <c r="J312" s="52">
        <f t="shared" si="33"/>
        <v>2130</v>
      </c>
      <c r="K312" s="52">
        <v>330</v>
      </c>
      <c r="L312" s="52">
        <f t="shared" si="34"/>
        <v>912</v>
      </c>
      <c r="M312" s="52">
        <f t="shared" si="35"/>
        <v>2127</v>
      </c>
      <c r="N312" s="52">
        <v>0</v>
      </c>
      <c r="O312" s="52">
        <f t="shared" si="37"/>
        <v>6360</v>
      </c>
      <c r="P312" s="52">
        <f t="shared" si="38"/>
        <v>1773</v>
      </c>
      <c r="Q312" s="52">
        <f t="shared" si="39"/>
        <v>4587</v>
      </c>
      <c r="R312" s="52">
        <f t="shared" si="36"/>
        <v>28227</v>
      </c>
      <c r="S312" s="53"/>
      <c r="T312" s="57"/>
    </row>
    <row r="313" spans="1:20" s="55" customFormat="1" ht="19.2" customHeight="1" x14ac:dyDescent="0.25">
      <c r="A313" s="49">
        <v>293</v>
      </c>
      <c r="B313" s="50" t="s">
        <v>323</v>
      </c>
      <c r="C313" s="75" t="s">
        <v>607</v>
      </c>
      <c r="D313" s="50" t="s">
        <v>586</v>
      </c>
      <c r="E313" s="90" t="s">
        <v>229</v>
      </c>
      <c r="F313" s="50" t="s">
        <v>429</v>
      </c>
      <c r="G313" s="51">
        <v>30000</v>
      </c>
      <c r="H313" s="52">
        <v>0</v>
      </c>
      <c r="I313" s="52">
        <f t="shared" si="32"/>
        <v>861</v>
      </c>
      <c r="J313" s="52">
        <f t="shared" si="33"/>
        <v>2130</v>
      </c>
      <c r="K313" s="52">
        <v>330</v>
      </c>
      <c r="L313" s="52">
        <f t="shared" si="34"/>
        <v>912</v>
      </c>
      <c r="M313" s="52">
        <f t="shared" si="35"/>
        <v>2127</v>
      </c>
      <c r="N313" s="52">
        <v>0</v>
      </c>
      <c r="O313" s="52">
        <f t="shared" si="37"/>
        <v>6360</v>
      </c>
      <c r="P313" s="52">
        <f t="shared" si="38"/>
        <v>1773</v>
      </c>
      <c r="Q313" s="52">
        <f t="shared" si="39"/>
        <v>4587</v>
      </c>
      <c r="R313" s="52">
        <f t="shared" si="36"/>
        <v>28227</v>
      </c>
      <c r="S313" s="53"/>
      <c r="T313" s="57"/>
    </row>
    <row r="314" spans="1:20" s="55" customFormat="1" ht="19.2" customHeight="1" x14ac:dyDescent="0.25">
      <c r="A314" s="49">
        <v>294</v>
      </c>
      <c r="B314" s="50" t="s">
        <v>218</v>
      </c>
      <c r="C314" s="75" t="s">
        <v>606</v>
      </c>
      <c r="D314" s="50" t="s">
        <v>586</v>
      </c>
      <c r="E314" s="90" t="s">
        <v>214</v>
      </c>
      <c r="F314" s="50" t="s">
        <v>429</v>
      </c>
      <c r="G314" s="51">
        <v>26250</v>
      </c>
      <c r="H314" s="52">
        <v>0</v>
      </c>
      <c r="I314" s="52">
        <f t="shared" si="32"/>
        <v>753.375</v>
      </c>
      <c r="J314" s="52">
        <f t="shared" si="33"/>
        <v>1863.7499999999998</v>
      </c>
      <c r="K314" s="52">
        <v>288.75</v>
      </c>
      <c r="L314" s="52">
        <f t="shared" si="34"/>
        <v>798</v>
      </c>
      <c r="M314" s="52">
        <f t="shared" si="35"/>
        <v>1861.1250000000002</v>
      </c>
      <c r="N314" s="52">
        <v>0</v>
      </c>
      <c r="O314" s="52">
        <f t="shared" si="37"/>
        <v>5565</v>
      </c>
      <c r="P314" s="52">
        <f t="shared" si="38"/>
        <v>1551.375</v>
      </c>
      <c r="Q314" s="52">
        <f t="shared" si="39"/>
        <v>4013.625</v>
      </c>
      <c r="R314" s="52">
        <f t="shared" si="36"/>
        <v>24698.625</v>
      </c>
      <c r="S314" s="53"/>
      <c r="T314" s="57"/>
    </row>
    <row r="315" spans="1:20" s="55" customFormat="1" ht="19.2" customHeight="1" x14ac:dyDescent="0.25">
      <c r="A315" s="49">
        <v>295</v>
      </c>
      <c r="B315" s="50" t="s">
        <v>219</v>
      </c>
      <c r="C315" s="75" t="s">
        <v>606</v>
      </c>
      <c r="D315" s="50" t="s">
        <v>586</v>
      </c>
      <c r="E315" s="90" t="s">
        <v>214</v>
      </c>
      <c r="F315" s="50" t="s">
        <v>429</v>
      </c>
      <c r="G315" s="51">
        <v>25363.8</v>
      </c>
      <c r="H315" s="52">
        <v>0</v>
      </c>
      <c r="I315" s="52">
        <f t="shared" si="32"/>
        <v>727.94105999999999</v>
      </c>
      <c r="J315" s="52">
        <f t="shared" si="33"/>
        <v>1800.8297999999998</v>
      </c>
      <c r="K315" s="52">
        <v>279</v>
      </c>
      <c r="L315" s="52">
        <f t="shared" si="34"/>
        <v>771.05952000000002</v>
      </c>
      <c r="M315" s="52">
        <f t="shared" si="35"/>
        <v>1798.29342</v>
      </c>
      <c r="N315" s="52">
        <v>0</v>
      </c>
      <c r="O315" s="52">
        <f t="shared" si="24"/>
        <v>5377.1237999999994</v>
      </c>
      <c r="P315" s="52">
        <f t="shared" si="22"/>
        <v>1499.0005799999999</v>
      </c>
      <c r="Q315" s="52">
        <f t="shared" si="23"/>
        <v>3878.1232199999995</v>
      </c>
      <c r="R315" s="52">
        <f t="shared" si="36"/>
        <v>23864.799419999999</v>
      </c>
      <c r="S315" s="53"/>
      <c r="T315" s="57"/>
    </row>
    <row r="316" spans="1:20" s="55" customFormat="1" ht="19.2" customHeight="1" x14ac:dyDescent="0.25">
      <c r="A316" s="49">
        <v>296</v>
      </c>
      <c r="B316" s="50" t="s">
        <v>253</v>
      </c>
      <c r="C316" s="75" t="s">
        <v>607</v>
      </c>
      <c r="D316" s="50" t="s">
        <v>586</v>
      </c>
      <c r="E316" s="90" t="s">
        <v>229</v>
      </c>
      <c r="F316" s="50" t="s">
        <v>429</v>
      </c>
      <c r="G316" s="51">
        <v>21250</v>
      </c>
      <c r="H316" s="52">
        <v>0</v>
      </c>
      <c r="I316" s="52">
        <f t="shared" si="32"/>
        <v>609.875</v>
      </c>
      <c r="J316" s="52">
        <f t="shared" si="33"/>
        <v>1508.7499999999998</v>
      </c>
      <c r="K316" s="52">
        <v>233.75</v>
      </c>
      <c r="L316" s="52">
        <f t="shared" si="34"/>
        <v>646</v>
      </c>
      <c r="M316" s="52">
        <f t="shared" si="35"/>
        <v>1506.625</v>
      </c>
      <c r="N316" s="52">
        <v>0</v>
      </c>
      <c r="O316" s="52">
        <f t="shared" si="24"/>
        <v>4505</v>
      </c>
      <c r="P316" s="52">
        <f t="shared" si="22"/>
        <v>1255.875</v>
      </c>
      <c r="Q316" s="52">
        <f t="shared" si="23"/>
        <v>3249.125</v>
      </c>
      <c r="R316" s="52">
        <f t="shared" si="36"/>
        <v>19994.125</v>
      </c>
      <c r="S316" s="53"/>
      <c r="T316" s="57"/>
    </row>
    <row r="317" spans="1:20" s="55" customFormat="1" ht="19.2" customHeight="1" x14ac:dyDescent="0.25">
      <c r="A317" s="49">
        <v>297</v>
      </c>
      <c r="B317" s="50" t="s">
        <v>226</v>
      </c>
      <c r="C317" s="75" t="s">
        <v>606</v>
      </c>
      <c r="D317" s="50" t="s">
        <v>586</v>
      </c>
      <c r="E317" s="90" t="s">
        <v>227</v>
      </c>
      <c r="F317" s="50" t="s">
        <v>429</v>
      </c>
      <c r="G317" s="51">
        <v>19965</v>
      </c>
      <c r="H317" s="52">
        <v>0</v>
      </c>
      <c r="I317" s="52">
        <f t="shared" si="32"/>
        <v>572.99549999999999</v>
      </c>
      <c r="J317" s="52">
        <f t="shared" si="33"/>
        <v>1417.5149999999999</v>
      </c>
      <c r="K317" s="52">
        <v>219.62</v>
      </c>
      <c r="L317" s="52">
        <f t="shared" si="34"/>
        <v>606.93600000000004</v>
      </c>
      <c r="M317" s="52">
        <f t="shared" si="35"/>
        <v>1415.5185000000001</v>
      </c>
      <c r="N317" s="52">
        <v>0</v>
      </c>
      <c r="O317" s="52">
        <f t="shared" ref="O317:O329" si="40">+M317+L317+K317+J317+I317</f>
        <v>4232.585</v>
      </c>
      <c r="P317" s="52">
        <f t="shared" ref="P317:P329" si="41">+I317+L317+N317</f>
        <v>1179.9315000000001</v>
      </c>
      <c r="Q317" s="52">
        <f t="shared" ref="Q317:Q329" si="42">+M317+J317+K317</f>
        <v>3052.6534999999999</v>
      </c>
      <c r="R317" s="52">
        <f t="shared" si="36"/>
        <v>18785.068500000001</v>
      </c>
      <c r="S317" s="53"/>
      <c r="T317" s="57"/>
    </row>
    <row r="318" spans="1:20" s="55" customFormat="1" ht="19.2" customHeight="1" x14ac:dyDescent="0.25">
      <c r="A318" s="49">
        <v>298</v>
      </c>
      <c r="B318" s="50" t="s">
        <v>404</v>
      </c>
      <c r="C318" s="75" t="s">
        <v>606</v>
      </c>
      <c r="D318" s="50" t="s">
        <v>586</v>
      </c>
      <c r="E318" s="90" t="s">
        <v>215</v>
      </c>
      <c r="F318" s="50" t="s">
        <v>429</v>
      </c>
      <c r="G318" s="51">
        <v>18000</v>
      </c>
      <c r="H318" s="52">
        <v>0</v>
      </c>
      <c r="I318" s="52">
        <f t="shared" si="32"/>
        <v>516.6</v>
      </c>
      <c r="J318" s="52">
        <f t="shared" si="33"/>
        <v>1277.9999999999998</v>
      </c>
      <c r="K318" s="52">
        <v>198</v>
      </c>
      <c r="L318" s="52">
        <f t="shared" si="34"/>
        <v>547.20000000000005</v>
      </c>
      <c r="M318" s="52">
        <f t="shared" si="35"/>
        <v>1276.2</v>
      </c>
      <c r="N318" s="52">
        <v>0</v>
      </c>
      <c r="O318" s="52">
        <f t="shared" si="40"/>
        <v>3815.9999999999995</v>
      </c>
      <c r="P318" s="52">
        <f t="shared" si="41"/>
        <v>1063.8000000000002</v>
      </c>
      <c r="Q318" s="52">
        <f t="shared" si="42"/>
        <v>2752.2</v>
      </c>
      <c r="R318" s="52">
        <f t="shared" si="36"/>
        <v>16936.2</v>
      </c>
      <c r="S318" s="53"/>
      <c r="T318" s="57"/>
    </row>
    <row r="319" spans="1:20" s="55" customFormat="1" ht="19.2" customHeight="1" x14ac:dyDescent="0.25">
      <c r="A319" s="49">
        <v>299</v>
      </c>
      <c r="B319" s="50" t="s">
        <v>403</v>
      </c>
      <c r="C319" s="75" t="s">
        <v>607</v>
      </c>
      <c r="D319" s="50" t="s">
        <v>586</v>
      </c>
      <c r="E319" s="90" t="s">
        <v>215</v>
      </c>
      <c r="F319" s="50" t="s">
        <v>429</v>
      </c>
      <c r="G319" s="51">
        <v>18000</v>
      </c>
      <c r="H319" s="52">
        <v>0</v>
      </c>
      <c r="I319" s="52">
        <f t="shared" si="32"/>
        <v>516.6</v>
      </c>
      <c r="J319" s="52">
        <f t="shared" si="33"/>
        <v>1277.9999999999998</v>
      </c>
      <c r="K319" s="52">
        <v>198</v>
      </c>
      <c r="L319" s="52">
        <f t="shared" si="34"/>
        <v>547.20000000000005</v>
      </c>
      <c r="M319" s="52">
        <f t="shared" si="35"/>
        <v>1276.2</v>
      </c>
      <c r="N319" s="52">
        <v>0</v>
      </c>
      <c r="O319" s="52">
        <f t="shared" si="40"/>
        <v>3815.9999999999995</v>
      </c>
      <c r="P319" s="52">
        <f t="shared" si="41"/>
        <v>1063.8000000000002</v>
      </c>
      <c r="Q319" s="52">
        <f t="shared" si="42"/>
        <v>2752.2</v>
      </c>
      <c r="R319" s="52">
        <f t="shared" si="36"/>
        <v>16936.2</v>
      </c>
      <c r="S319" s="53"/>
      <c r="T319" s="57"/>
    </row>
    <row r="320" spans="1:20" s="55" customFormat="1" ht="19.2" customHeight="1" x14ac:dyDescent="0.25">
      <c r="A320" s="49">
        <v>300</v>
      </c>
      <c r="B320" s="50" t="s">
        <v>405</v>
      </c>
      <c r="C320" s="75" t="s">
        <v>606</v>
      </c>
      <c r="D320" s="50" t="s">
        <v>236</v>
      </c>
      <c r="E320" s="90" t="s">
        <v>237</v>
      </c>
      <c r="F320" s="50" t="s">
        <v>429</v>
      </c>
      <c r="G320" s="51">
        <v>280000</v>
      </c>
      <c r="H320" s="52">
        <v>55388.34</v>
      </c>
      <c r="I320" s="52">
        <f t="shared" si="32"/>
        <v>8036</v>
      </c>
      <c r="J320" s="52">
        <f t="shared" si="33"/>
        <v>19880</v>
      </c>
      <c r="K320" s="52">
        <v>686.4</v>
      </c>
      <c r="L320" s="52">
        <f t="shared" si="34"/>
        <v>4742.3999999999996</v>
      </c>
      <c r="M320" s="52">
        <f t="shared" si="35"/>
        <v>11060.400000000001</v>
      </c>
      <c r="N320" s="52">
        <v>0</v>
      </c>
      <c r="O320" s="52">
        <f t="shared" si="40"/>
        <v>44405.2</v>
      </c>
      <c r="P320" s="52">
        <f t="shared" si="41"/>
        <v>12778.4</v>
      </c>
      <c r="Q320" s="52">
        <f t="shared" si="42"/>
        <v>31626.800000000003</v>
      </c>
      <c r="R320" s="52">
        <f t="shared" si="36"/>
        <v>211833.25999999998</v>
      </c>
      <c r="S320" s="53"/>
      <c r="T320" s="57"/>
    </row>
    <row r="321" spans="1:20" s="55" customFormat="1" ht="19.2" customHeight="1" x14ac:dyDescent="0.25">
      <c r="A321" s="49">
        <v>301</v>
      </c>
      <c r="B321" s="50" t="s">
        <v>239</v>
      </c>
      <c r="C321" s="75" t="s">
        <v>607</v>
      </c>
      <c r="D321" s="50" t="s">
        <v>236</v>
      </c>
      <c r="E321" s="90" t="s">
        <v>588</v>
      </c>
      <c r="F321" s="50" t="s">
        <v>429</v>
      </c>
      <c r="G321" s="51">
        <v>125000</v>
      </c>
      <c r="H321" s="52">
        <v>17688.53</v>
      </c>
      <c r="I321" s="52">
        <f t="shared" si="32"/>
        <v>3587.5</v>
      </c>
      <c r="J321" s="52">
        <f t="shared" si="33"/>
        <v>8875</v>
      </c>
      <c r="K321" s="52">
        <v>686.4</v>
      </c>
      <c r="L321" s="52">
        <f t="shared" si="34"/>
        <v>3800</v>
      </c>
      <c r="M321" s="52">
        <f t="shared" si="35"/>
        <v>8862.5</v>
      </c>
      <c r="N321" s="52">
        <v>1190.1199999999999</v>
      </c>
      <c r="O321" s="52">
        <f t="shared" si="40"/>
        <v>25811.4</v>
      </c>
      <c r="P321" s="52">
        <f t="shared" si="41"/>
        <v>8577.619999999999</v>
      </c>
      <c r="Q321" s="52">
        <f t="shared" si="42"/>
        <v>18423.900000000001</v>
      </c>
      <c r="R321" s="52">
        <f t="shared" si="36"/>
        <v>98733.85</v>
      </c>
      <c r="S321" s="53"/>
      <c r="T321" s="57"/>
    </row>
    <row r="322" spans="1:20" s="55" customFormat="1" ht="19.2" customHeight="1" x14ac:dyDescent="0.25">
      <c r="A322" s="49">
        <v>302</v>
      </c>
      <c r="B322" s="50" t="s">
        <v>427</v>
      </c>
      <c r="C322" s="75" t="s">
        <v>607</v>
      </c>
      <c r="D322" s="50" t="s">
        <v>236</v>
      </c>
      <c r="E322" s="90" t="s">
        <v>428</v>
      </c>
      <c r="F322" s="50" t="s">
        <v>429</v>
      </c>
      <c r="G322" s="51">
        <v>125000</v>
      </c>
      <c r="H322" s="52">
        <v>17986.060000000001</v>
      </c>
      <c r="I322" s="52">
        <f t="shared" si="32"/>
        <v>3587.5</v>
      </c>
      <c r="J322" s="52">
        <f t="shared" si="33"/>
        <v>8875</v>
      </c>
      <c r="K322" s="52">
        <v>686.4</v>
      </c>
      <c r="L322" s="52">
        <f t="shared" si="34"/>
        <v>3800</v>
      </c>
      <c r="M322" s="52">
        <f t="shared" si="35"/>
        <v>8862.5</v>
      </c>
      <c r="N322" s="52">
        <v>0</v>
      </c>
      <c r="O322" s="52">
        <f t="shared" si="40"/>
        <v>25811.4</v>
      </c>
      <c r="P322" s="52">
        <f t="shared" si="41"/>
        <v>7387.5</v>
      </c>
      <c r="Q322" s="52">
        <f t="shared" si="42"/>
        <v>18423.900000000001</v>
      </c>
      <c r="R322" s="52">
        <f t="shared" si="36"/>
        <v>99626.44</v>
      </c>
      <c r="S322" s="53"/>
      <c r="T322" s="57"/>
    </row>
    <row r="323" spans="1:20" s="55" customFormat="1" ht="19.2" customHeight="1" x14ac:dyDescent="0.25">
      <c r="A323" s="49">
        <v>303</v>
      </c>
      <c r="B323" s="50" t="s">
        <v>238</v>
      </c>
      <c r="C323" s="75" t="s">
        <v>607</v>
      </c>
      <c r="D323" s="50" t="s">
        <v>236</v>
      </c>
      <c r="E323" s="90" t="s">
        <v>28</v>
      </c>
      <c r="F323" s="50" t="s">
        <v>429</v>
      </c>
      <c r="G323" s="51">
        <v>42542.5</v>
      </c>
      <c r="H323" s="52">
        <v>801.49</v>
      </c>
      <c r="I323" s="52">
        <f t="shared" si="32"/>
        <v>1220.96975</v>
      </c>
      <c r="J323" s="52">
        <f t="shared" si="33"/>
        <v>3020.5174999999999</v>
      </c>
      <c r="K323" s="52">
        <v>467.97</v>
      </c>
      <c r="L323" s="52">
        <f t="shared" si="34"/>
        <v>1293.2919999999999</v>
      </c>
      <c r="M323" s="52">
        <f t="shared" si="35"/>
        <v>3016.2632500000004</v>
      </c>
      <c r="N323" s="52">
        <v>0</v>
      </c>
      <c r="O323" s="52">
        <f t="shared" si="40"/>
        <v>9019.0125000000007</v>
      </c>
      <c r="P323" s="52">
        <f t="shared" si="41"/>
        <v>2514.2617499999997</v>
      </c>
      <c r="Q323" s="52">
        <f t="shared" si="42"/>
        <v>6504.7507500000002</v>
      </c>
      <c r="R323" s="52">
        <f t="shared" si="36"/>
        <v>39226.748250000004</v>
      </c>
      <c r="S323" s="53"/>
      <c r="T323" s="57"/>
    </row>
    <row r="324" spans="1:20" s="55" customFormat="1" ht="19.2" customHeight="1" x14ac:dyDescent="0.25">
      <c r="A324" s="49">
        <v>304</v>
      </c>
      <c r="B324" s="50" t="s">
        <v>604</v>
      </c>
      <c r="C324" s="75" t="s">
        <v>607</v>
      </c>
      <c r="D324" s="50" t="s">
        <v>236</v>
      </c>
      <c r="E324" s="90" t="s">
        <v>449</v>
      </c>
      <c r="F324" s="50" t="s">
        <v>429</v>
      </c>
      <c r="G324" s="51">
        <v>40000</v>
      </c>
      <c r="H324" s="52">
        <v>442.65</v>
      </c>
      <c r="I324" s="52">
        <f t="shared" si="32"/>
        <v>1148</v>
      </c>
      <c r="J324" s="52">
        <f t="shared" si="33"/>
        <v>2839.9999999999995</v>
      </c>
      <c r="K324" s="52">
        <v>440</v>
      </c>
      <c r="L324" s="52">
        <f t="shared" si="34"/>
        <v>1216</v>
      </c>
      <c r="M324" s="52">
        <f t="shared" si="35"/>
        <v>2836</v>
      </c>
      <c r="N324" s="52">
        <v>0</v>
      </c>
      <c r="O324" s="52">
        <f t="shared" si="40"/>
        <v>8480</v>
      </c>
      <c r="P324" s="52">
        <f t="shared" si="41"/>
        <v>2364</v>
      </c>
      <c r="Q324" s="52">
        <f t="shared" si="42"/>
        <v>6116</v>
      </c>
      <c r="R324" s="52">
        <f t="shared" si="36"/>
        <v>37193.35</v>
      </c>
      <c r="S324" s="53"/>
      <c r="T324" s="57"/>
    </row>
    <row r="325" spans="1:20" s="55" customFormat="1" ht="19.2" customHeight="1" x14ac:dyDescent="0.25">
      <c r="A325" s="49">
        <v>305</v>
      </c>
      <c r="B325" s="50" t="s">
        <v>243</v>
      </c>
      <c r="C325" s="75" t="s">
        <v>607</v>
      </c>
      <c r="D325" s="50" t="s">
        <v>589</v>
      </c>
      <c r="E325" s="90" t="s">
        <v>590</v>
      </c>
      <c r="F325" s="50" t="s">
        <v>429</v>
      </c>
      <c r="G325" s="51">
        <v>125000</v>
      </c>
      <c r="H325" s="52">
        <v>17986.060000000001</v>
      </c>
      <c r="I325" s="52">
        <f t="shared" si="32"/>
        <v>3587.5</v>
      </c>
      <c r="J325" s="52">
        <f t="shared" si="33"/>
        <v>8875</v>
      </c>
      <c r="K325" s="52">
        <v>686.4</v>
      </c>
      <c r="L325" s="52">
        <f t="shared" si="34"/>
        <v>3800</v>
      </c>
      <c r="M325" s="52">
        <f t="shared" si="35"/>
        <v>8862.5</v>
      </c>
      <c r="N325" s="52">
        <v>0</v>
      </c>
      <c r="O325" s="52">
        <f t="shared" si="40"/>
        <v>25811.4</v>
      </c>
      <c r="P325" s="52">
        <f t="shared" si="41"/>
        <v>7387.5</v>
      </c>
      <c r="Q325" s="52">
        <f t="shared" si="42"/>
        <v>18423.900000000001</v>
      </c>
      <c r="R325" s="52">
        <f t="shared" si="36"/>
        <v>99626.44</v>
      </c>
      <c r="S325" s="53"/>
      <c r="T325" s="57"/>
    </row>
    <row r="326" spans="1:20" s="55" customFormat="1" ht="19.2" customHeight="1" x14ac:dyDescent="0.25">
      <c r="A326" s="49">
        <v>306</v>
      </c>
      <c r="B326" s="50" t="s">
        <v>240</v>
      </c>
      <c r="C326" s="75" t="s">
        <v>607</v>
      </c>
      <c r="D326" s="50" t="s">
        <v>591</v>
      </c>
      <c r="E326" s="90" t="s">
        <v>592</v>
      </c>
      <c r="F326" s="50" t="s">
        <v>429</v>
      </c>
      <c r="G326" s="51">
        <v>125000</v>
      </c>
      <c r="H326" s="52">
        <v>17688.53</v>
      </c>
      <c r="I326" s="52">
        <f t="shared" si="32"/>
        <v>3587.5</v>
      </c>
      <c r="J326" s="52">
        <f t="shared" si="33"/>
        <v>8875</v>
      </c>
      <c r="K326" s="52">
        <v>686.4</v>
      </c>
      <c r="L326" s="52">
        <f t="shared" si="34"/>
        <v>3800</v>
      </c>
      <c r="M326" s="52">
        <f t="shared" si="35"/>
        <v>8862.5</v>
      </c>
      <c r="N326" s="52">
        <v>1190.1199999999999</v>
      </c>
      <c r="O326" s="52">
        <f t="shared" si="40"/>
        <v>25811.4</v>
      </c>
      <c r="P326" s="52">
        <f t="shared" si="41"/>
        <v>8577.619999999999</v>
      </c>
      <c r="Q326" s="52">
        <f t="shared" si="42"/>
        <v>18423.900000000001</v>
      </c>
      <c r="R326" s="52">
        <f t="shared" si="36"/>
        <v>98733.85</v>
      </c>
      <c r="S326" s="53"/>
      <c r="T326" s="57"/>
    </row>
    <row r="327" spans="1:20" s="55" customFormat="1" ht="19.2" customHeight="1" x14ac:dyDescent="0.25">
      <c r="A327" s="49">
        <v>307</v>
      </c>
      <c r="B327" s="50" t="s">
        <v>244</v>
      </c>
      <c r="C327" s="75" t="s">
        <v>607</v>
      </c>
      <c r="D327" s="50" t="s">
        <v>589</v>
      </c>
      <c r="E327" s="90" t="s">
        <v>245</v>
      </c>
      <c r="F327" s="50" t="s">
        <v>429</v>
      </c>
      <c r="G327" s="51">
        <v>59542</v>
      </c>
      <c r="H327" s="52">
        <v>3400.46</v>
      </c>
      <c r="I327" s="52">
        <f t="shared" si="32"/>
        <v>1708.8553999999999</v>
      </c>
      <c r="J327" s="52">
        <f t="shared" si="33"/>
        <v>4227.482</v>
      </c>
      <c r="K327" s="52">
        <v>654.96</v>
      </c>
      <c r="L327" s="52">
        <f t="shared" si="34"/>
        <v>1810.0767999999998</v>
      </c>
      <c r="M327" s="52">
        <f t="shared" si="35"/>
        <v>4221.5277999999998</v>
      </c>
      <c r="N327" s="52">
        <v>0</v>
      </c>
      <c r="O327" s="52">
        <f t="shared" si="40"/>
        <v>12622.902</v>
      </c>
      <c r="P327" s="52">
        <f t="shared" si="41"/>
        <v>3518.9321999999997</v>
      </c>
      <c r="Q327" s="52">
        <f t="shared" si="42"/>
        <v>9103.9697999999989</v>
      </c>
      <c r="R327" s="52">
        <f t="shared" si="36"/>
        <v>52622.607799999998</v>
      </c>
      <c r="S327" s="53"/>
      <c r="T327" s="57"/>
    </row>
    <row r="328" spans="1:20" s="55" customFormat="1" ht="19.2" customHeight="1" x14ac:dyDescent="0.25">
      <c r="A328" s="49">
        <v>308</v>
      </c>
      <c r="B328" s="50" t="s">
        <v>442</v>
      </c>
      <c r="C328" s="75" t="s">
        <v>607</v>
      </c>
      <c r="D328" s="50" t="s">
        <v>589</v>
      </c>
      <c r="E328" s="90" t="s">
        <v>449</v>
      </c>
      <c r="F328" s="50" t="s">
        <v>429</v>
      </c>
      <c r="G328" s="51">
        <v>50000</v>
      </c>
      <c r="H328" s="52">
        <v>1854</v>
      </c>
      <c r="I328" s="52">
        <f t="shared" si="32"/>
        <v>1435</v>
      </c>
      <c r="J328" s="52">
        <f t="shared" si="33"/>
        <v>3549.9999999999995</v>
      </c>
      <c r="K328" s="52">
        <v>550</v>
      </c>
      <c r="L328" s="52">
        <f t="shared" si="34"/>
        <v>1520</v>
      </c>
      <c r="M328" s="52">
        <f t="shared" si="35"/>
        <v>3545.0000000000005</v>
      </c>
      <c r="N328" s="52">
        <v>0</v>
      </c>
      <c r="O328" s="52">
        <f t="shared" si="40"/>
        <v>10600</v>
      </c>
      <c r="P328" s="52">
        <f t="shared" si="41"/>
        <v>2955</v>
      </c>
      <c r="Q328" s="52">
        <f t="shared" si="42"/>
        <v>7645</v>
      </c>
      <c r="R328" s="52">
        <f t="shared" si="36"/>
        <v>45191</v>
      </c>
      <c r="S328" s="53"/>
      <c r="T328" s="57"/>
    </row>
    <row r="329" spans="1:20" s="55" customFormat="1" ht="19.2" customHeight="1" thickBot="1" x14ac:dyDescent="0.3">
      <c r="A329" s="49">
        <v>309</v>
      </c>
      <c r="B329" s="50" t="s">
        <v>241</v>
      </c>
      <c r="C329" s="75" t="s">
        <v>606</v>
      </c>
      <c r="D329" s="50" t="s">
        <v>591</v>
      </c>
      <c r="E329" s="90" t="s">
        <v>242</v>
      </c>
      <c r="F329" s="50" t="s">
        <v>429</v>
      </c>
      <c r="G329" s="63">
        <v>42350</v>
      </c>
      <c r="H329" s="64">
        <v>595.79999999999995</v>
      </c>
      <c r="I329" s="64">
        <f t="shared" si="32"/>
        <v>1215.4449999999999</v>
      </c>
      <c r="J329" s="64">
        <f t="shared" si="33"/>
        <v>3006.85</v>
      </c>
      <c r="K329" s="64">
        <v>465.85</v>
      </c>
      <c r="L329" s="52">
        <f t="shared" si="34"/>
        <v>1287.44</v>
      </c>
      <c r="M329" s="64">
        <f t="shared" si="35"/>
        <v>3002.6150000000002</v>
      </c>
      <c r="N329" s="64">
        <v>1190.1199999999999</v>
      </c>
      <c r="O329" s="64">
        <f t="shared" si="40"/>
        <v>8978.2000000000007</v>
      </c>
      <c r="P329" s="64">
        <f t="shared" si="41"/>
        <v>3693.0050000000001</v>
      </c>
      <c r="Q329" s="64">
        <f t="shared" si="42"/>
        <v>6475.3150000000005</v>
      </c>
      <c r="R329" s="64">
        <f t="shared" si="36"/>
        <v>38061.195</v>
      </c>
      <c r="S329" s="53"/>
      <c r="T329" s="57"/>
    </row>
    <row r="330" spans="1:20" s="39" customFormat="1" ht="19.2" customHeight="1" thickBot="1" x14ac:dyDescent="0.35">
      <c r="A330" s="93" t="s">
        <v>8</v>
      </c>
      <c r="B330" s="93"/>
      <c r="C330" s="77"/>
      <c r="D330" s="36"/>
      <c r="E330" s="3"/>
      <c r="F330" s="3"/>
      <c r="G330" s="65">
        <f t="shared" ref="G330:R330" si="43">SUM(G21:G329)</f>
        <v>21507331.740000002</v>
      </c>
      <c r="H330" s="66">
        <f t="shared" si="43"/>
        <v>2230661.1800000006</v>
      </c>
      <c r="I330" s="66">
        <f t="shared" si="43"/>
        <v>608994.82093799964</v>
      </c>
      <c r="J330" s="66">
        <f t="shared" si="43"/>
        <v>1506572.5535399986</v>
      </c>
      <c r="K330" s="66">
        <f t="shared" si="43"/>
        <v>155180.17999999973</v>
      </c>
      <c r="L330" s="66">
        <f>SUM(L21:L329)</f>
        <v>580330.88489600003</v>
      </c>
      <c r="M330" s="66">
        <f t="shared" si="43"/>
        <v>1353469.0703659996</v>
      </c>
      <c r="N330" s="66">
        <f t="shared" si="43"/>
        <v>109491.03999999996</v>
      </c>
      <c r="O330" s="66">
        <f t="shared" si="43"/>
        <v>4204547.5097399941</v>
      </c>
      <c r="P330" s="66">
        <f t="shared" si="43"/>
        <v>1298816.7458340013</v>
      </c>
      <c r="Q330" s="66">
        <f t="shared" si="43"/>
        <v>3015221.803905996</v>
      </c>
      <c r="R330" s="66">
        <f t="shared" si="43"/>
        <v>17977853.814166017</v>
      </c>
      <c r="S330" s="37"/>
      <c r="T330" s="38"/>
    </row>
    <row r="331" spans="1:20" s="6" customFormat="1" ht="19.2" customHeight="1" x14ac:dyDescent="0.25">
      <c r="A331" s="3"/>
      <c r="B331" s="3"/>
      <c r="C331" s="78"/>
      <c r="D331" s="3"/>
      <c r="E331" s="3"/>
      <c r="F331" s="3"/>
      <c r="G331" s="3"/>
      <c r="H331" s="3"/>
      <c r="I331" s="8"/>
      <c r="J331" s="9"/>
      <c r="K331" s="20"/>
      <c r="L331" s="13"/>
      <c r="M331" s="3"/>
      <c r="N331" s="8"/>
      <c r="O331" s="8"/>
      <c r="P331" s="8"/>
      <c r="Q331" s="8"/>
      <c r="R331" s="8"/>
      <c r="S331" s="18"/>
    </row>
    <row r="332" spans="1:20" s="6" customFormat="1" ht="19.2" customHeight="1" x14ac:dyDescent="0.25">
      <c r="A332" s="3" t="s">
        <v>9</v>
      </c>
      <c r="B332" s="5"/>
      <c r="C332" s="5"/>
      <c r="D332" s="2"/>
      <c r="E332" s="2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4"/>
      <c r="S332" s="18"/>
    </row>
    <row r="333" spans="1:20" s="6" customFormat="1" ht="19.2" customHeight="1" x14ac:dyDescent="0.25">
      <c r="A333" s="2" t="s">
        <v>268</v>
      </c>
      <c r="B333" s="5"/>
      <c r="C333" s="5"/>
      <c r="D333" s="2"/>
      <c r="E333" s="2"/>
      <c r="F333" s="31"/>
      <c r="G333" s="30"/>
      <c r="H333" s="30"/>
      <c r="I333" s="30"/>
      <c r="J333" s="30"/>
      <c r="K333" s="32"/>
      <c r="L333" s="30"/>
      <c r="M333" s="30"/>
      <c r="N333" s="30"/>
      <c r="O333" s="30"/>
      <c r="P333" s="30"/>
      <c r="Q333" s="30"/>
      <c r="R333" s="4"/>
      <c r="S333" s="18"/>
    </row>
    <row r="334" spans="1:20" s="15" customFormat="1" ht="19.2" customHeight="1" x14ac:dyDescent="0.25">
      <c r="A334" s="2" t="s">
        <v>260</v>
      </c>
      <c r="B334" s="5"/>
      <c r="C334" s="5"/>
      <c r="D334" s="2"/>
      <c r="E334" s="2"/>
      <c r="F334" s="25"/>
      <c r="G334" s="30"/>
      <c r="H334" s="25"/>
      <c r="I334" s="24"/>
      <c r="J334" s="25"/>
      <c r="K334" s="24"/>
      <c r="L334" s="24"/>
      <c r="M334" s="31"/>
      <c r="N334" s="24"/>
      <c r="O334" s="24"/>
      <c r="P334" s="4"/>
      <c r="Q334" s="16"/>
      <c r="R334" s="4"/>
    </row>
    <row r="335" spans="1:20" ht="19.2" customHeight="1" x14ac:dyDescent="0.25">
      <c r="A335" s="2" t="s">
        <v>259</v>
      </c>
      <c r="B335" s="5"/>
      <c r="C335" s="5"/>
      <c r="D335" s="2"/>
      <c r="E335" s="2"/>
      <c r="F335" s="25"/>
      <c r="G335" s="23"/>
      <c r="H335" s="25"/>
      <c r="I335" s="28">
        <v>326.76</v>
      </c>
      <c r="J335" s="29">
        <v>308.49</v>
      </c>
      <c r="K335" s="24"/>
      <c r="L335" s="24"/>
      <c r="M335" s="24"/>
      <c r="N335" s="24"/>
      <c r="O335" s="24"/>
      <c r="P335" s="4"/>
      <c r="Q335" s="16"/>
      <c r="R335" s="4"/>
    </row>
    <row r="336" spans="1:20" ht="19.2" customHeight="1" x14ac:dyDescent="0.25">
      <c r="A336" s="2" t="s">
        <v>258</v>
      </c>
      <c r="B336" s="5"/>
      <c r="C336" s="5"/>
      <c r="D336" s="2"/>
      <c r="E336" s="2"/>
      <c r="F336" s="25"/>
      <c r="G336" s="25"/>
      <c r="H336" s="25"/>
      <c r="I336" s="27">
        <f>SUM(I334:I335)</f>
        <v>326.76</v>
      </c>
      <c r="J336" s="26">
        <f>SUM(J334:J335)</f>
        <v>308.49</v>
      </c>
      <c r="K336" s="24"/>
      <c r="L336" s="24"/>
      <c r="M336" s="24"/>
      <c r="N336" s="24"/>
      <c r="O336" s="24"/>
      <c r="P336" s="4"/>
      <c r="Q336" s="16"/>
      <c r="R336" s="4"/>
      <c r="S336" s="19"/>
    </row>
    <row r="337" spans="1:19" ht="19.2" customHeight="1" x14ac:dyDescent="0.25">
      <c r="A337" s="117" t="s">
        <v>10</v>
      </c>
      <c r="B337" s="117"/>
      <c r="C337" s="117"/>
      <c r="D337" s="117"/>
      <c r="E337" s="117"/>
      <c r="F337" s="117"/>
      <c r="G337" s="117"/>
      <c r="H337" s="117"/>
      <c r="I337" s="117"/>
      <c r="J337" s="117"/>
      <c r="K337" s="4"/>
      <c r="L337" s="4"/>
      <c r="M337" s="4"/>
      <c r="N337" s="4"/>
      <c r="O337" s="4"/>
      <c r="P337" s="4"/>
      <c r="Q337" s="4"/>
      <c r="R337" s="4"/>
    </row>
    <row r="338" spans="1:19" ht="19.2" customHeight="1" x14ac:dyDescent="0.25">
      <c r="A338" s="118"/>
      <c r="B338" s="118"/>
      <c r="C338" s="118"/>
      <c r="D338" s="118"/>
      <c r="E338" s="118"/>
      <c r="F338" s="118"/>
      <c r="G338" s="118"/>
      <c r="H338" s="118"/>
      <c r="I338" s="118"/>
      <c r="J338" s="118"/>
      <c r="K338" s="4"/>
      <c r="L338" s="4"/>
      <c r="M338" s="4"/>
      <c r="N338" s="4"/>
      <c r="O338" s="4"/>
      <c r="P338" s="4"/>
      <c r="Q338" s="4"/>
      <c r="R338" s="4"/>
    </row>
    <row r="339" spans="1:19" ht="19.2" customHeight="1" x14ac:dyDescent="0.25">
      <c r="A339" s="34"/>
      <c r="B339" s="34"/>
      <c r="C339" s="5"/>
      <c r="D339" s="34"/>
      <c r="E339" s="86"/>
      <c r="F339" s="34"/>
      <c r="G339" s="34"/>
      <c r="H339" s="34"/>
      <c r="I339" s="34"/>
      <c r="J339" s="34"/>
      <c r="K339" s="4"/>
      <c r="L339" s="4"/>
      <c r="M339" s="4"/>
      <c r="N339" s="4"/>
      <c r="O339" s="4"/>
      <c r="P339" s="4"/>
      <c r="Q339" s="4"/>
      <c r="R339" s="4"/>
    </row>
    <row r="340" spans="1:19" ht="19.2" customHeight="1" x14ac:dyDescent="0.25">
      <c r="A340" s="35"/>
      <c r="B340" s="35"/>
      <c r="C340" s="5"/>
      <c r="D340" s="35"/>
      <c r="E340" s="86"/>
      <c r="F340" s="35"/>
      <c r="G340" s="35"/>
      <c r="H340" s="35"/>
      <c r="I340" s="35"/>
      <c r="J340" s="35"/>
      <c r="K340" s="4"/>
      <c r="L340" s="4"/>
      <c r="M340" s="4"/>
      <c r="N340" s="4"/>
      <c r="O340" s="4"/>
      <c r="P340" s="4"/>
      <c r="Q340" s="4"/>
      <c r="R340" s="4"/>
      <c r="S340" s="21"/>
    </row>
    <row r="341" spans="1:19" ht="19.2" customHeight="1" x14ac:dyDescent="0.25">
      <c r="A341" s="35"/>
      <c r="B341" s="35"/>
      <c r="C341" s="5"/>
      <c r="D341" s="35"/>
      <c r="E341" s="86"/>
      <c r="F341" s="35"/>
      <c r="G341" s="35"/>
      <c r="H341" s="35"/>
      <c r="I341" s="35"/>
      <c r="J341" s="35"/>
      <c r="K341" s="4"/>
      <c r="L341" s="4"/>
      <c r="M341" s="4"/>
      <c r="N341" s="4"/>
      <c r="O341" s="4"/>
      <c r="P341" s="4"/>
      <c r="Q341" s="4"/>
      <c r="R341" s="4"/>
    </row>
    <row r="342" spans="1:19" ht="19.2" customHeight="1" x14ac:dyDescent="0.25">
      <c r="A342" s="40"/>
      <c r="B342" s="40"/>
      <c r="C342" s="79"/>
      <c r="D342" s="40"/>
      <c r="E342" s="40"/>
      <c r="F342" s="40"/>
      <c r="G342" s="40"/>
      <c r="H342" s="40"/>
      <c r="I342" s="40"/>
      <c r="J342" s="41"/>
      <c r="K342" s="40"/>
      <c r="L342" s="40"/>
      <c r="M342" s="40"/>
      <c r="N342" s="40"/>
      <c r="O342" s="40"/>
      <c r="P342" s="40"/>
      <c r="Q342" s="40"/>
      <c r="R342" s="17"/>
      <c r="S342" s="22"/>
    </row>
    <row r="343" spans="1:19" ht="19.2" customHeight="1" x14ac:dyDescent="0.25">
      <c r="A343" s="42"/>
      <c r="B343" s="42"/>
      <c r="C343" s="80"/>
      <c r="D343" s="42"/>
      <c r="E343" s="42"/>
      <c r="F343" s="43"/>
      <c r="G343" s="40"/>
      <c r="H343" s="42"/>
      <c r="I343" s="42"/>
      <c r="J343" s="43"/>
      <c r="K343" s="42"/>
      <c r="L343" s="42"/>
      <c r="M343" s="42"/>
      <c r="N343" s="42"/>
      <c r="O343" s="42"/>
      <c r="P343" s="42"/>
      <c r="Q343" s="42"/>
      <c r="R343" s="11"/>
    </row>
    <row r="344" spans="1:19" ht="19.2" customHeight="1" x14ac:dyDescent="0.3">
      <c r="A344" s="42"/>
      <c r="B344" s="44" t="s">
        <v>261</v>
      </c>
      <c r="D344" s="67" t="s">
        <v>263</v>
      </c>
      <c r="E344" s="83" t="s">
        <v>262</v>
      </c>
      <c r="F344" s="45"/>
      <c r="H344" s="44" t="s">
        <v>264</v>
      </c>
      <c r="I344" s="42"/>
      <c r="J344" s="43"/>
      <c r="K344" s="42"/>
      <c r="L344" s="42"/>
      <c r="M344" s="42"/>
      <c r="N344" s="42"/>
      <c r="O344" s="42"/>
      <c r="P344" s="42"/>
      <c r="Q344" s="42"/>
      <c r="R344" s="11"/>
      <c r="S344" s="22"/>
    </row>
    <row r="345" spans="1:19" ht="19.2" customHeight="1" x14ac:dyDescent="0.3">
      <c r="A345" s="42"/>
      <c r="B345" s="44"/>
      <c r="C345" s="48"/>
      <c r="D345" s="46"/>
      <c r="E345" s="84"/>
      <c r="F345" s="46"/>
      <c r="H345" s="46"/>
      <c r="I345" s="42"/>
      <c r="J345" s="42"/>
      <c r="K345" s="42"/>
      <c r="L345" s="42"/>
      <c r="M345" s="42"/>
      <c r="N345" s="42"/>
      <c r="O345" s="42"/>
      <c r="P345" s="42"/>
      <c r="Q345" s="42"/>
      <c r="R345" s="11"/>
    </row>
    <row r="346" spans="1:19" ht="19.2" customHeight="1" x14ac:dyDescent="0.3">
      <c r="A346" s="42"/>
      <c r="B346" s="44"/>
      <c r="C346" s="48"/>
      <c r="D346" s="46"/>
      <c r="E346" s="84"/>
      <c r="F346" s="47"/>
      <c r="H346" s="47"/>
      <c r="I346" s="42"/>
      <c r="J346" s="42"/>
      <c r="K346" s="42"/>
      <c r="L346" s="42"/>
      <c r="M346" s="42"/>
      <c r="N346" s="42"/>
      <c r="O346" s="42"/>
      <c r="P346" s="42"/>
      <c r="Q346" s="42"/>
      <c r="R346" s="11"/>
    </row>
    <row r="347" spans="1:19" ht="19.2" customHeight="1" x14ac:dyDescent="0.3">
      <c r="A347" s="42"/>
      <c r="B347" s="68" t="s">
        <v>265</v>
      </c>
      <c r="D347" s="48" t="s">
        <v>265</v>
      </c>
      <c r="E347" s="85" t="s">
        <v>266</v>
      </c>
      <c r="F347" s="47"/>
      <c r="H347" s="48" t="s">
        <v>265</v>
      </c>
      <c r="I347" s="42"/>
      <c r="J347" s="42"/>
      <c r="K347" s="42"/>
      <c r="L347" s="42"/>
      <c r="M347" s="42"/>
      <c r="N347" s="42"/>
      <c r="O347" s="42"/>
      <c r="P347" s="42"/>
      <c r="Q347" s="42"/>
      <c r="R347" s="11"/>
    </row>
    <row r="348" spans="1:19" ht="19.2" customHeight="1" x14ac:dyDescent="0.3">
      <c r="A348" s="42"/>
      <c r="B348" s="44" t="s">
        <v>293</v>
      </c>
      <c r="D348" s="82" t="s">
        <v>319</v>
      </c>
      <c r="E348" s="67" t="s">
        <v>247</v>
      </c>
      <c r="F348" s="44"/>
      <c r="H348" s="44" t="s">
        <v>267</v>
      </c>
      <c r="I348" s="42"/>
      <c r="J348" s="42"/>
      <c r="K348" s="42"/>
      <c r="L348" s="42"/>
      <c r="M348" s="42"/>
      <c r="N348" s="42"/>
      <c r="O348" s="42"/>
      <c r="P348" s="42"/>
      <c r="Q348" s="42"/>
      <c r="R348" s="11"/>
      <c r="S348" s="22"/>
    </row>
    <row r="349" spans="1:19" ht="19.2" customHeight="1" x14ac:dyDescent="0.3">
      <c r="A349" s="42"/>
      <c r="B349" s="44"/>
      <c r="C349" s="67"/>
      <c r="D349" s="114"/>
      <c r="E349" s="114"/>
      <c r="F349" s="42"/>
      <c r="G349" s="44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11"/>
    </row>
  </sheetData>
  <mergeCells count="26">
    <mergeCell ref="S18:S20"/>
    <mergeCell ref="D349:E349"/>
    <mergeCell ref="Q19:Q20"/>
    <mergeCell ref="A337:J337"/>
    <mergeCell ref="A338:J338"/>
    <mergeCell ref="I19:J19"/>
    <mergeCell ref="K19:K20"/>
    <mergeCell ref="L19:M19"/>
    <mergeCell ref="N19:N20"/>
    <mergeCell ref="O19:O20"/>
    <mergeCell ref="P19:P20"/>
    <mergeCell ref="A15:R15"/>
    <mergeCell ref="A330:B330"/>
    <mergeCell ref="A2:R9"/>
    <mergeCell ref="A10:R10"/>
    <mergeCell ref="A11:R11"/>
    <mergeCell ref="A12:R12"/>
    <mergeCell ref="A13:R13"/>
    <mergeCell ref="A16:R16"/>
    <mergeCell ref="A18:A20"/>
    <mergeCell ref="B18:B20"/>
    <mergeCell ref="G18:G20"/>
    <mergeCell ref="H18:H20"/>
    <mergeCell ref="I18:O18"/>
    <mergeCell ref="P18:Q18"/>
    <mergeCell ref="R18:R20"/>
  </mergeCells>
  <pageMargins left="0.7" right="0.7" top="0.75" bottom="0.75" header="0.3" footer="0.3"/>
  <pageSetup paperSize="5" scale="42" orientation="landscape" horizontalDpi="4294967295" verticalDpi="4294967295" r:id="rId1"/>
  <rowBreaks count="1" manualBreakCount="1">
    <brk id="61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 Fijo</vt:lpstr>
      <vt:lpstr>'Personal Fijo'!Área_de_impresión</vt:lpstr>
    </vt:vector>
  </TitlesOfParts>
  <Manager/>
  <Company>Comision Nacional de Etica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Jose Medina</cp:lastModifiedBy>
  <cp:revision/>
  <cp:lastPrinted>2021-10-08T14:29:07Z</cp:lastPrinted>
  <dcterms:created xsi:type="dcterms:W3CDTF">2006-07-11T17:39:34Z</dcterms:created>
  <dcterms:modified xsi:type="dcterms:W3CDTF">2021-10-12T21:15:30Z</dcterms:modified>
  <cp:category/>
  <cp:contentStatus/>
</cp:coreProperties>
</file>