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4\Portal de Transparencia\Febrero\"/>
    </mc:Choice>
  </mc:AlternateContent>
  <xr:revisionPtr revIDLastSave="0" documentId="13_ncr:1_{E93CE65F-7EE0-42EE-80D4-470C56D577E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ersonal Fijo" sheetId="4" r:id="rId1"/>
  </sheets>
  <definedNames>
    <definedName name="_xlnm.Print_Area" localSheetId="0">'Personal Fijo'!$A$1:$V$408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3" i="4" l="1"/>
  <c r="J383" i="4"/>
  <c r="L383" i="4"/>
  <c r="M383" i="4"/>
  <c r="I384" i="4"/>
  <c r="J384" i="4"/>
  <c r="L384" i="4"/>
  <c r="M384" i="4"/>
  <c r="I385" i="4"/>
  <c r="J385" i="4"/>
  <c r="L385" i="4"/>
  <c r="M385" i="4"/>
  <c r="P385" i="4" l="1"/>
  <c r="R385" i="4" s="1"/>
  <c r="Q385" i="4"/>
  <c r="P384" i="4"/>
  <c r="R384" i="4" s="1"/>
  <c r="P383" i="4"/>
  <c r="R383" i="4" s="1"/>
  <c r="Q384" i="4"/>
  <c r="O383" i="4"/>
  <c r="Q383" i="4"/>
  <c r="O385" i="4"/>
  <c r="O384" i="4"/>
  <c r="I363" i="4" l="1"/>
  <c r="J363" i="4"/>
  <c r="L363" i="4"/>
  <c r="M363" i="4"/>
  <c r="I364" i="4"/>
  <c r="J364" i="4"/>
  <c r="L364" i="4"/>
  <c r="M364" i="4"/>
  <c r="I365" i="4"/>
  <c r="J365" i="4"/>
  <c r="L365" i="4"/>
  <c r="M365" i="4"/>
  <c r="I366" i="4"/>
  <c r="J366" i="4"/>
  <c r="L366" i="4"/>
  <c r="M366" i="4"/>
  <c r="I367" i="4"/>
  <c r="J367" i="4"/>
  <c r="L367" i="4"/>
  <c r="M367" i="4"/>
  <c r="I368" i="4"/>
  <c r="J368" i="4"/>
  <c r="L368" i="4"/>
  <c r="M368" i="4"/>
  <c r="I369" i="4"/>
  <c r="J369" i="4"/>
  <c r="L369" i="4"/>
  <c r="M369" i="4"/>
  <c r="I370" i="4"/>
  <c r="J370" i="4"/>
  <c r="L370" i="4"/>
  <c r="M370" i="4"/>
  <c r="I371" i="4"/>
  <c r="J371" i="4"/>
  <c r="L371" i="4"/>
  <c r="M371" i="4"/>
  <c r="I372" i="4"/>
  <c r="J372" i="4"/>
  <c r="L372" i="4"/>
  <c r="M372" i="4"/>
  <c r="I373" i="4"/>
  <c r="J373" i="4"/>
  <c r="L373" i="4"/>
  <c r="P373" i="4" s="1"/>
  <c r="R373" i="4" s="1"/>
  <c r="M373" i="4"/>
  <c r="I374" i="4"/>
  <c r="J374" i="4"/>
  <c r="L374" i="4"/>
  <c r="M374" i="4"/>
  <c r="I375" i="4"/>
  <c r="J375" i="4"/>
  <c r="L375" i="4"/>
  <c r="M375" i="4"/>
  <c r="I376" i="4"/>
  <c r="J376" i="4"/>
  <c r="L376" i="4"/>
  <c r="M376" i="4"/>
  <c r="O374" i="4" l="1"/>
  <c r="O366" i="4"/>
  <c r="P371" i="4"/>
  <c r="R371" i="4" s="1"/>
  <c r="P368" i="4"/>
  <c r="R368" i="4" s="1"/>
  <c r="O371" i="4"/>
  <c r="O365" i="4"/>
  <c r="P370" i="4"/>
  <c r="R370" i="4" s="1"/>
  <c r="O364" i="4"/>
  <c r="O368" i="4"/>
  <c r="O373" i="4"/>
  <c r="O367" i="4"/>
  <c r="P374" i="4"/>
  <c r="R374" i="4" s="1"/>
  <c r="O375" i="4"/>
  <c r="P365" i="4"/>
  <c r="R365" i="4" s="1"/>
  <c r="O370" i="4"/>
  <c r="P364" i="4"/>
  <c r="R364" i="4" s="1"/>
  <c r="O376" i="4"/>
  <c r="P367" i="4"/>
  <c r="R367" i="4" s="1"/>
  <c r="P376" i="4"/>
  <c r="R376" i="4" s="1"/>
  <c r="Q368" i="4"/>
  <c r="Q374" i="4"/>
  <c r="O372" i="4"/>
  <c r="Q371" i="4"/>
  <c r="O363" i="4"/>
  <c r="O369" i="4"/>
  <c r="Q376" i="4"/>
  <c r="Q372" i="4"/>
  <c r="Q370" i="4"/>
  <c r="Q366" i="4"/>
  <c r="Q364" i="4"/>
  <c r="P372" i="4"/>
  <c r="R372" i="4" s="1"/>
  <c r="P366" i="4"/>
  <c r="R366" i="4" s="1"/>
  <c r="Q365" i="4"/>
  <c r="Q375" i="4"/>
  <c r="Q373" i="4"/>
  <c r="Q369" i="4"/>
  <c r="Q367" i="4"/>
  <c r="Q363" i="4"/>
  <c r="P375" i="4"/>
  <c r="R375" i="4" s="1"/>
  <c r="P369" i="4"/>
  <c r="R369" i="4" s="1"/>
  <c r="P363" i="4"/>
  <c r="R363" i="4" s="1"/>
  <c r="N389" i="4" l="1"/>
  <c r="K389" i="4"/>
  <c r="H389" i="4"/>
  <c r="G389" i="4"/>
  <c r="M388" i="4"/>
  <c r="L388" i="4"/>
  <c r="J388" i="4"/>
  <c r="I388" i="4"/>
  <c r="M387" i="4"/>
  <c r="L387" i="4"/>
  <c r="J387" i="4"/>
  <c r="I387" i="4"/>
  <c r="M386" i="4"/>
  <c r="L386" i="4"/>
  <c r="J386" i="4"/>
  <c r="I386" i="4"/>
  <c r="M382" i="4"/>
  <c r="L382" i="4"/>
  <c r="J382" i="4"/>
  <c r="I382" i="4"/>
  <c r="M381" i="4"/>
  <c r="L381" i="4"/>
  <c r="J381" i="4"/>
  <c r="I381" i="4"/>
  <c r="M380" i="4"/>
  <c r="L380" i="4"/>
  <c r="J380" i="4"/>
  <c r="I380" i="4"/>
  <c r="M379" i="4"/>
  <c r="L379" i="4"/>
  <c r="J379" i="4"/>
  <c r="I379" i="4"/>
  <c r="M378" i="4"/>
  <c r="L378" i="4"/>
  <c r="J378" i="4"/>
  <c r="I378" i="4"/>
  <c r="M377" i="4"/>
  <c r="L377" i="4"/>
  <c r="J377" i="4"/>
  <c r="I377" i="4"/>
  <c r="M362" i="4"/>
  <c r="L362" i="4"/>
  <c r="J362" i="4"/>
  <c r="I362" i="4"/>
  <c r="M361" i="4"/>
  <c r="L361" i="4"/>
  <c r="J361" i="4"/>
  <c r="I361" i="4"/>
  <c r="M360" i="4"/>
  <c r="L360" i="4"/>
  <c r="J360" i="4"/>
  <c r="I360" i="4"/>
  <c r="M359" i="4"/>
  <c r="L359" i="4"/>
  <c r="J359" i="4"/>
  <c r="I359" i="4"/>
  <c r="M358" i="4"/>
  <c r="L358" i="4"/>
  <c r="J358" i="4"/>
  <c r="I358" i="4"/>
  <c r="M357" i="4"/>
  <c r="L357" i="4"/>
  <c r="J357" i="4"/>
  <c r="I357" i="4"/>
  <c r="M356" i="4"/>
  <c r="L356" i="4"/>
  <c r="J356" i="4"/>
  <c r="I356" i="4"/>
  <c r="M355" i="4"/>
  <c r="L355" i="4"/>
  <c r="J355" i="4"/>
  <c r="I355" i="4"/>
  <c r="M354" i="4"/>
  <c r="L354" i="4"/>
  <c r="J354" i="4"/>
  <c r="I354" i="4"/>
  <c r="M353" i="4"/>
  <c r="L353" i="4"/>
  <c r="J353" i="4"/>
  <c r="I353" i="4"/>
  <c r="M352" i="4"/>
  <c r="L352" i="4"/>
  <c r="J352" i="4"/>
  <c r="I352" i="4"/>
  <c r="M351" i="4"/>
  <c r="L351" i="4"/>
  <c r="J351" i="4"/>
  <c r="I351" i="4"/>
  <c r="M350" i="4"/>
  <c r="L350" i="4"/>
  <c r="J350" i="4"/>
  <c r="I350" i="4"/>
  <c r="M349" i="4"/>
  <c r="L349" i="4"/>
  <c r="J349" i="4"/>
  <c r="I349" i="4"/>
  <c r="M348" i="4"/>
  <c r="L348" i="4"/>
  <c r="J348" i="4"/>
  <c r="I348" i="4"/>
  <c r="M347" i="4"/>
  <c r="L347" i="4"/>
  <c r="J347" i="4"/>
  <c r="I347" i="4"/>
  <c r="M346" i="4"/>
  <c r="L346" i="4"/>
  <c r="J346" i="4"/>
  <c r="I346" i="4"/>
  <c r="M345" i="4"/>
  <c r="L345" i="4"/>
  <c r="J345" i="4"/>
  <c r="I345" i="4"/>
  <c r="M344" i="4"/>
  <c r="L344" i="4"/>
  <c r="J344" i="4"/>
  <c r="I344" i="4"/>
  <c r="M343" i="4"/>
  <c r="L343" i="4"/>
  <c r="J343" i="4"/>
  <c r="I343" i="4"/>
  <c r="M342" i="4"/>
  <c r="L342" i="4"/>
  <c r="J342" i="4"/>
  <c r="I342" i="4"/>
  <c r="M341" i="4"/>
  <c r="L341" i="4"/>
  <c r="J341" i="4"/>
  <c r="I341" i="4"/>
  <c r="M340" i="4"/>
  <c r="L340" i="4"/>
  <c r="J340" i="4"/>
  <c r="I340" i="4"/>
  <c r="M339" i="4"/>
  <c r="L339" i="4"/>
  <c r="J339" i="4"/>
  <c r="I339" i="4"/>
  <c r="M338" i="4"/>
  <c r="L338" i="4"/>
  <c r="J338" i="4"/>
  <c r="I338" i="4"/>
  <c r="M337" i="4"/>
  <c r="L337" i="4"/>
  <c r="J337" i="4"/>
  <c r="I337" i="4"/>
  <c r="M336" i="4"/>
  <c r="L336" i="4"/>
  <c r="J336" i="4"/>
  <c r="I336" i="4"/>
  <c r="M335" i="4"/>
  <c r="L335" i="4"/>
  <c r="J335" i="4"/>
  <c r="I335" i="4"/>
  <c r="M334" i="4"/>
  <c r="L334" i="4"/>
  <c r="J334" i="4"/>
  <c r="I334" i="4"/>
  <c r="M333" i="4"/>
  <c r="L333" i="4"/>
  <c r="J333" i="4"/>
  <c r="I333" i="4"/>
  <c r="M332" i="4"/>
  <c r="L332" i="4"/>
  <c r="J332" i="4"/>
  <c r="I332" i="4"/>
  <c r="M331" i="4"/>
  <c r="L331" i="4"/>
  <c r="J331" i="4"/>
  <c r="I331" i="4"/>
  <c r="M330" i="4"/>
  <c r="L330" i="4"/>
  <c r="J330" i="4"/>
  <c r="I330" i="4"/>
  <c r="M329" i="4"/>
  <c r="L329" i="4"/>
  <c r="J329" i="4"/>
  <c r="I329" i="4"/>
  <c r="M328" i="4"/>
  <c r="L328" i="4"/>
  <c r="J328" i="4"/>
  <c r="I328" i="4"/>
  <c r="M327" i="4"/>
  <c r="L327" i="4"/>
  <c r="J327" i="4"/>
  <c r="I327" i="4"/>
  <c r="M326" i="4"/>
  <c r="L326" i="4"/>
  <c r="J326" i="4"/>
  <c r="I326" i="4"/>
  <c r="M325" i="4"/>
  <c r="L325" i="4"/>
  <c r="J325" i="4"/>
  <c r="I325" i="4"/>
  <c r="M324" i="4"/>
  <c r="L324" i="4"/>
  <c r="J324" i="4"/>
  <c r="I324" i="4"/>
  <c r="M323" i="4"/>
  <c r="L323" i="4"/>
  <c r="J323" i="4"/>
  <c r="I323" i="4"/>
  <c r="M322" i="4"/>
  <c r="L322" i="4"/>
  <c r="J322" i="4"/>
  <c r="I322" i="4"/>
  <c r="M321" i="4"/>
  <c r="L321" i="4"/>
  <c r="J321" i="4"/>
  <c r="I321" i="4"/>
  <c r="M320" i="4"/>
  <c r="L320" i="4"/>
  <c r="J320" i="4"/>
  <c r="I320" i="4"/>
  <c r="M319" i="4"/>
  <c r="L319" i="4"/>
  <c r="J319" i="4"/>
  <c r="I319" i="4"/>
  <c r="M318" i="4"/>
  <c r="L318" i="4"/>
  <c r="J318" i="4"/>
  <c r="I318" i="4"/>
  <c r="M317" i="4"/>
  <c r="L317" i="4"/>
  <c r="J317" i="4"/>
  <c r="I317" i="4"/>
  <c r="M316" i="4"/>
  <c r="L316" i="4"/>
  <c r="J316" i="4"/>
  <c r="I316" i="4"/>
  <c r="M315" i="4"/>
  <c r="L315" i="4"/>
  <c r="J315" i="4"/>
  <c r="I315" i="4"/>
  <c r="M314" i="4"/>
  <c r="L314" i="4"/>
  <c r="J314" i="4"/>
  <c r="I314" i="4"/>
  <c r="M313" i="4"/>
  <c r="L313" i="4"/>
  <c r="J313" i="4"/>
  <c r="I313" i="4"/>
  <c r="M312" i="4"/>
  <c r="L312" i="4"/>
  <c r="J312" i="4"/>
  <c r="I312" i="4"/>
  <c r="M311" i="4"/>
  <c r="L311" i="4"/>
  <c r="J311" i="4"/>
  <c r="I311" i="4"/>
  <c r="M310" i="4"/>
  <c r="L310" i="4"/>
  <c r="J310" i="4"/>
  <c r="I310" i="4"/>
  <c r="M309" i="4"/>
  <c r="L309" i="4"/>
  <c r="J309" i="4"/>
  <c r="I309" i="4"/>
  <c r="M308" i="4"/>
  <c r="L308" i="4"/>
  <c r="J308" i="4"/>
  <c r="I308" i="4"/>
  <c r="M307" i="4"/>
  <c r="L307" i="4"/>
  <c r="J307" i="4"/>
  <c r="I307" i="4"/>
  <c r="M306" i="4"/>
  <c r="L306" i="4"/>
  <c r="J306" i="4"/>
  <c r="I306" i="4"/>
  <c r="M305" i="4"/>
  <c r="L305" i="4"/>
  <c r="J305" i="4"/>
  <c r="I305" i="4"/>
  <c r="M304" i="4"/>
  <c r="L304" i="4"/>
  <c r="J304" i="4"/>
  <c r="I304" i="4"/>
  <c r="M303" i="4"/>
  <c r="L303" i="4"/>
  <c r="J303" i="4"/>
  <c r="I303" i="4"/>
  <c r="M302" i="4"/>
  <c r="L302" i="4"/>
  <c r="J302" i="4"/>
  <c r="I302" i="4"/>
  <c r="M301" i="4"/>
  <c r="L301" i="4"/>
  <c r="J301" i="4"/>
  <c r="I301" i="4"/>
  <c r="M300" i="4"/>
  <c r="L300" i="4"/>
  <c r="J300" i="4"/>
  <c r="I300" i="4"/>
  <c r="M299" i="4"/>
  <c r="L299" i="4"/>
  <c r="J299" i="4"/>
  <c r="I299" i="4"/>
  <c r="M298" i="4"/>
  <c r="L298" i="4"/>
  <c r="J298" i="4"/>
  <c r="I298" i="4"/>
  <c r="M297" i="4"/>
  <c r="L297" i="4"/>
  <c r="J297" i="4"/>
  <c r="I297" i="4"/>
  <c r="M296" i="4"/>
  <c r="L296" i="4"/>
  <c r="J296" i="4"/>
  <c r="I296" i="4"/>
  <c r="M295" i="4"/>
  <c r="L295" i="4"/>
  <c r="J295" i="4"/>
  <c r="I295" i="4"/>
  <c r="M294" i="4"/>
  <c r="L294" i="4"/>
  <c r="J294" i="4"/>
  <c r="I294" i="4"/>
  <c r="M293" i="4"/>
  <c r="L293" i="4"/>
  <c r="J293" i="4"/>
  <c r="I293" i="4"/>
  <c r="M292" i="4"/>
  <c r="L292" i="4"/>
  <c r="J292" i="4"/>
  <c r="I292" i="4"/>
  <c r="M291" i="4"/>
  <c r="L291" i="4"/>
  <c r="J291" i="4"/>
  <c r="I291" i="4"/>
  <c r="M290" i="4"/>
  <c r="L290" i="4"/>
  <c r="J290" i="4"/>
  <c r="I290" i="4"/>
  <c r="M289" i="4"/>
  <c r="L289" i="4"/>
  <c r="J289" i="4"/>
  <c r="I289" i="4"/>
  <c r="M288" i="4"/>
  <c r="L288" i="4"/>
  <c r="J288" i="4"/>
  <c r="I288" i="4"/>
  <c r="M287" i="4"/>
  <c r="L287" i="4"/>
  <c r="J287" i="4"/>
  <c r="I287" i="4"/>
  <c r="M286" i="4"/>
  <c r="L286" i="4"/>
  <c r="J286" i="4"/>
  <c r="I286" i="4"/>
  <c r="M285" i="4"/>
  <c r="L285" i="4"/>
  <c r="J285" i="4"/>
  <c r="I285" i="4"/>
  <c r="M284" i="4"/>
  <c r="L284" i="4"/>
  <c r="J284" i="4"/>
  <c r="I284" i="4"/>
  <c r="M283" i="4"/>
  <c r="L283" i="4"/>
  <c r="J283" i="4"/>
  <c r="I283" i="4"/>
  <c r="M282" i="4"/>
  <c r="L282" i="4"/>
  <c r="J282" i="4"/>
  <c r="I282" i="4"/>
  <c r="M281" i="4"/>
  <c r="L281" i="4"/>
  <c r="J281" i="4"/>
  <c r="I281" i="4"/>
  <c r="M280" i="4"/>
  <c r="L280" i="4"/>
  <c r="J280" i="4"/>
  <c r="I280" i="4"/>
  <c r="M279" i="4"/>
  <c r="L279" i="4"/>
  <c r="J279" i="4"/>
  <c r="I279" i="4"/>
  <c r="M278" i="4"/>
  <c r="L278" i="4"/>
  <c r="J278" i="4"/>
  <c r="I278" i="4"/>
  <c r="M277" i="4"/>
  <c r="L277" i="4"/>
  <c r="J277" i="4"/>
  <c r="I277" i="4"/>
  <c r="M276" i="4"/>
  <c r="L276" i="4"/>
  <c r="J276" i="4"/>
  <c r="I276" i="4"/>
  <c r="M275" i="4"/>
  <c r="L275" i="4"/>
  <c r="J275" i="4"/>
  <c r="I275" i="4"/>
  <c r="M274" i="4"/>
  <c r="L274" i="4"/>
  <c r="J274" i="4"/>
  <c r="I274" i="4"/>
  <c r="M273" i="4"/>
  <c r="L273" i="4"/>
  <c r="J273" i="4"/>
  <c r="I273" i="4"/>
  <c r="M272" i="4"/>
  <c r="L272" i="4"/>
  <c r="J272" i="4"/>
  <c r="I272" i="4"/>
  <c r="M271" i="4"/>
  <c r="L271" i="4"/>
  <c r="J271" i="4"/>
  <c r="I271" i="4"/>
  <c r="M270" i="4"/>
  <c r="L270" i="4"/>
  <c r="J270" i="4"/>
  <c r="I270" i="4"/>
  <c r="M269" i="4"/>
  <c r="L269" i="4"/>
  <c r="J269" i="4"/>
  <c r="I269" i="4"/>
  <c r="M268" i="4"/>
  <c r="L268" i="4"/>
  <c r="J268" i="4"/>
  <c r="I268" i="4"/>
  <c r="M267" i="4"/>
  <c r="L267" i="4"/>
  <c r="J267" i="4"/>
  <c r="I267" i="4"/>
  <c r="M266" i="4"/>
  <c r="L266" i="4"/>
  <c r="J266" i="4"/>
  <c r="I266" i="4"/>
  <c r="M265" i="4"/>
  <c r="L265" i="4"/>
  <c r="J265" i="4"/>
  <c r="I265" i="4"/>
  <c r="M264" i="4"/>
  <c r="L264" i="4"/>
  <c r="J264" i="4"/>
  <c r="I264" i="4"/>
  <c r="M263" i="4"/>
  <c r="L263" i="4"/>
  <c r="J263" i="4"/>
  <c r="I263" i="4"/>
  <c r="M262" i="4"/>
  <c r="L262" i="4"/>
  <c r="J262" i="4"/>
  <c r="I262" i="4"/>
  <c r="M261" i="4"/>
  <c r="L261" i="4"/>
  <c r="J261" i="4"/>
  <c r="I261" i="4"/>
  <c r="M260" i="4"/>
  <c r="L260" i="4"/>
  <c r="J260" i="4"/>
  <c r="I260" i="4"/>
  <c r="M259" i="4"/>
  <c r="L259" i="4"/>
  <c r="J259" i="4"/>
  <c r="I259" i="4"/>
  <c r="M258" i="4"/>
  <c r="L258" i="4"/>
  <c r="J258" i="4"/>
  <c r="I258" i="4"/>
  <c r="M257" i="4"/>
  <c r="L257" i="4"/>
  <c r="J257" i="4"/>
  <c r="I257" i="4"/>
  <c r="M256" i="4"/>
  <c r="L256" i="4"/>
  <c r="J256" i="4"/>
  <c r="I256" i="4"/>
  <c r="M255" i="4"/>
  <c r="L255" i="4"/>
  <c r="J255" i="4"/>
  <c r="I255" i="4"/>
  <c r="M254" i="4"/>
  <c r="L254" i="4"/>
  <c r="J254" i="4"/>
  <c r="I254" i="4"/>
  <c r="M253" i="4"/>
  <c r="L253" i="4"/>
  <c r="J253" i="4"/>
  <c r="I253" i="4"/>
  <c r="M252" i="4"/>
  <c r="L252" i="4"/>
  <c r="J252" i="4"/>
  <c r="I252" i="4"/>
  <c r="M251" i="4"/>
  <c r="L251" i="4"/>
  <c r="J251" i="4"/>
  <c r="I251" i="4"/>
  <c r="M250" i="4"/>
  <c r="L250" i="4"/>
  <c r="J250" i="4"/>
  <c r="I250" i="4"/>
  <c r="M249" i="4"/>
  <c r="L249" i="4"/>
  <c r="J249" i="4"/>
  <c r="I249" i="4"/>
  <c r="M248" i="4"/>
  <c r="L248" i="4"/>
  <c r="J248" i="4"/>
  <c r="I248" i="4"/>
  <c r="M247" i="4"/>
  <c r="L247" i="4"/>
  <c r="J247" i="4"/>
  <c r="I247" i="4"/>
  <c r="M246" i="4"/>
  <c r="L246" i="4"/>
  <c r="J246" i="4"/>
  <c r="I246" i="4"/>
  <c r="M245" i="4"/>
  <c r="L245" i="4"/>
  <c r="J245" i="4"/>
  <c r="I245" i="4"/>
  <c r="M244" i="4"/>
  <c r="L244" i="4"/>
  <c r="J244" i="4"/>
  <c r="I244" i="4"/>
  <c r="M243" i="4"/>
  <c r="L243" i="4"/>
  <c r="J243" i="4"/>
  <c r="I243" i="4"/>
  <c r="M242" i="4"/>
  <c r="L242" i="4"/>
  <c r="J242" i="4"/>
  <c r="I242" i="4"/>
  <c r="M241" i="4"/>
  <c r="L241" i="4"/>
  <c r="J241" i="4"/>
  <c r="I241" i="4"/>
  <c r="M240" i="4"/>
  <c r="L240" i="4"/>
  <c r="J240" i="4"/>
  <c r="I240" i="4"/>
  <c r="M239" i="4"/>
  <c r="L239" i="4"/>
  <c r="J239" i="4"/>
  <c r="I239" i="4"/>
  <c r="M238" i="4"/>
  <c r="L238" i="4"/>
  <c r="J238" i="4"/>
  <c r="I238" i="4"/>
  <c r="M237" i="4"/>
  <c r="L237" i="4"/>
  <c r="J237" i="4"/>
  <c r="I237" i="4"/>
  <c r="M236" i="4"/>
  <c r="L236" i="4"/>
  <c r="J236" i="4"/>
  <c r="I236" i="4"/>
  <c r="M235" i="4"/>
  <c r="L235" i="4"/>
  <c r="J235" i="4"/>
  <c r="I235" i="4"/>
  <c r="M234" i="4"/>
  <c r="L234" i="4"/>
  <c r="J234" i="4"/>
  <c r="I234" i="4"/>
  <c r="M233" i="4"/>
  <c r="L233" i="4"/>
  <c r="J233" i="4"/>
  <c r="I233" i="4"/>
  <c r="M232" i="4"/>
  <c r="L232" i="4"/>
  <c r="J232" i="4"/>
  <c r="I232" i="4"/>
  <c r="M231" i="4"/>
  <c r="L231" i="4"/>
  <c r="J231" i="4"/>
  <c r="I231" i="4"/>
  <c r="M230" i="4"/>
  <c r="L230" i="4"/>
  <c r="J230" i="4"/>
  <c r="I230" i="4"/>
  <c r="M229" i="4"/>
  <c r="L229" i="4"/>
  <c r="J229" i="4"/>
  <c r="I229" i="4"/>
  <c r="M228" i="4"/>
  <c r="L228" i="4"/>
  <c r="J228" i="4"/>
  <c r="I228" i="4"/>
  <c r="M227" i="4"/>
  <c r="L227" i="4"/>
  <c r="J227" i="4"/>
  <c r="I227" i="4"/>
  <c r="M226" i="4"/>
  <c r="L226" i="4"/>
  <c r="J226" i="4"/>
  <c r="I226" i="4"/>
  <c r="M225" i="4"/>
  <c r="L225" i="4"/>
  <c r="J225" i="4"/>
  <c r="I225" i="4"/>
  <c r="M224" i="4"/>
  <c r="L224" i="4"/>
  <c r="J224" i="4"/>
  <c r="I224" i="4"/>
  <c r="M223" i="4"/>
  <c r="L223" i="4"/>
  <c r="J223" i="4"/>
  <c r="I223" i="4"/>
  <c r="M222" i="4"/>
  <c r="L222" i="4"/>
  <c r="J222" i="4"/>
  <c r="I222" i="4"/>
  <c r="M221" i="4"/>
  <c r="L221" i="4"/>
  <c r="J221" i="4"/>
  <c r="I221" i="4"/>
  <c r="M220" i="4"/>
  <c r="L220" i="4"/>
  <c r="J220" i="4"/>
  <c r="I220" i="4"/>
  <c r="M219" i="4"/>
  <c r="L219" i="4"/>
  <c r="J219" i="4"/>
  <c r="I219" i="4"/>
  <c r="M218" i="4"/>
  <c r="L218" i="4"/>
  <c r="J218" i="4"/>
  <c r="I218" i="4"/>
  <c r="M217" i="4"/>
  <c r="L217" i="4"/>
  <c r="J217" i="4"/>
  <c r="I217" i="4"/>
  <c r="M216" i="4"/>
  <c r="L216" i="4"/>
  <c r="J216" i="4"/>
  <c r="I216" i="4"/>
  <c r="M215" i="4"/>
  <c r="L215" i="4"/>
  <c r="J215" i="4"/>
  <c r="I215" i="4"/>
  <c r="M214" i="4"/>
  <c r="L214" i="4"/>
  <c r="J214" i="4"/>
  <c r="I214" i="4"/>
  <c r="M213" i="4"/>
  <c r="L213" i="4"/>
  <c r="J213" i="4"/>
  <c r="I213" i="4"/>
  <c r="M212" i="4"/>
  <c r="L212" i="4"/>
  <c r="J212" i="4"/>
  <c r="I212" i="4"/>
  <c r="M211" i="4"/>
  <c r="L211" i="4"/>
  <c r="J211" i="4"/>
  <c r="I211" i="4"/>
  <c r="M210" i="4"/>
  <c r="L210" i="4"/>
  <c r="J210" i="4"/>
  <c r="I210" i="4"/>
  <c r="M209" i="4"/>
  <c r="L209" i="4"/>
  <c r="J209" i="4"/>
  <c r="I209" i="4"/>
  <c r="M208" i="4"/>
  <c r="L208" i="4"/>
  <c r="J208" i="4"/>
  <c r="I208" i="4"/>
  <c r="M207" i="4"/>
  <c r="L207" i="4"/>
  <c r="J207" i="4"/>
  <c r="I207" i="4"/>
  <c r="M206" i="4"/>
  <c r="L206" i="4"/>
  <c r="J206" i="4"/>
  <c r="I206" i="4"/>
  <c r="M205" i="4"/>
  <c r="L205" i="4"/>
  <c r="J205" i="4"/>
  <c r="I205" i="4"/>
  <c r="M204" i="4"/>
  <c r="L204" i="4"/>
  <c r="J204" i="4"/>
  <c r="I204" i="4"/>
  <c r="M203" i="4"/>
  <c r="L203" i="4"/>
  <c r="J203" i="4"/>
  <c r="I203" i="4"/>
  <c r="M202" i="4"/>
  <c r="L202" i="4"/>
  <c r="J202" i="4"/>
  <c r="I202" i="4"/>
  <c r="M201" i="4"/>
  <c r="L201" i="4"/>
  <c r="J201" i="4"/>
  <c r="I201" i="4"/>
  <c r="M200" i="4"/>
  <c r="L200" i="4"/>
  <c r="J200" i="4"/>
  <c r="I200" i="4"/>
  <c r="M199" i="4"/>
  <c r="L199" i="4"/>
  <c r="J199" i="4"/>
  <c r="I199" i="4"/>
  <c r="M198" i="4"/>
  <c r="L198" i="4"/>
  <c r="J198" i="4"/>
  <c r="I198" i="4"/>
  <c r="M197" i="4"/>
  <c r="L197" i="4"/>
  <c r="J197" i="4"/>
  <c r="I197" i="4"/>
  <c r="M196" i="4"/>
  <c r="L196" i="4"/>
  <c r="J196" i="4"/>
  <c r="I196" i="4"/>
  <c r="M195" i="4"/>
  <c r="L195" i="4"/>
  <c r="J195" i="4"/>
  <c r="I195" i="4"/>
  <c r="M194" i="4"/>
  <c r="L194" i="4"/>
  <c r="J194" i="4"/>
  <c r="I194" i="4"/>
  <c r="M193" i="4"/>
  <c r="L193" i="4"/>
  <c r="J193" i="4"/>
  <c r="I193" i="4"/>
  <c r="M192" i="4"/>
  <c r="L192" i="4"/>
  <c r="J192" i="4"/>
  <c r="I192" i="4"/>
  <c r="M191" i="4"/>
  <c r="L191" i="4"/>
  <c r="J191" i="4"/>
  <c r="I191" i="4"/>
  <c r="M190" i="4"/>
  <c r="L190" i="4"/>
  <c r="J190" i="4"/>
  <c r="I190" i="4"/>
  <c r="M189" i="4"/>
  <c r="L189" i="4"/>
  <c r="J189" i="4"/>
  <c r="I189" i="4"/>
  <c r="M188" i="4"/>
  <c r="L188" i="4"/>
  <c r="J188" i="4"/>
  <c r="I188" i="4"/>
  <c r="M187" i="4"/>
  <c r="L187" i="4"/>
  <c r="J187" i="4"/>
  <c r="I187" i="4"/>
  <c r="M186" i="4"/>
  <c r="L186" i="4"/>
  <c r="J186" i="4"/>
  <c r="I186" i="4"/>
  <c r="M185" i="4"/>
  <c r="L185" i="4"/>
  <c r="J185" i="4"/>
  <c r="I185" i="4"/>
  <c r="M184" i="4"/>
  <c r="L184" i="4"/>
  <c r="J184" i="4"/>
  <c r="I184" i="4"/>
  <c r="M183" i="4"/>
  <c r="L183" i="4"/>
  <c r="J183" i="4"/>
  <c r="I183" i="4"/>
  <c r="M182" i="4"/>
  <c r="L182" i="4"/>
  <c r="J182" i="4"/>
  <c r="I182" i="4"/>
  <c r="M181" i="4"/>
  <c r="L181" i="4"/>
  <c r="J181" i="4"/>
  <c r="I181" i="4"/>
  <c r="M180" i="4"/>
  <c r="L180" i="4"/>
  <c r="J180" i="4"/>
  <c r="I180" i="4"/>
  <c r="M179" i="4"/>
  <c r="L179" i="4"/>
  <c r="J179" i="4"/>
  <c r="I179" i="4"/>
  <c r="M178" i="4"/>
  <c r="L178" i="4"/>
  <c r="J178" i="4"/>
  <c r="I178" i="4"/>
  <c r="M177" i="4"/>
  <c r="L177" i="4"/>
  <c r="J177" i="4"/>
  <c r="I177" i="4"/>
  <c r="M176" i="4"/>
  <c r="L176" i="4"/>
  <c r="J176" i="4"/>
  <c r="I176" i="4"/>
  <c r="M175" i="4"/>
  <c r="L175" i="4"/>
  <c r="J175" i="4"/>
  <c r="I175" i="4"/>
  <c r="M174" i="4"/>
  <c r="L174" i="4"/>
  <c r="J174" i="4"/>
  <c r="I174" i="4"/>
  <c r="M173" i="4"/>
  <c r="L173" i="4"/>
  <c r="J173" i="4"/>
  <c r="I173" i="4"/>
  <c r="M172" i="4"/>
  <c r="L172" i="4"/>
  <c r="J172" i="4"/>
  <c r="I172" i="4"/>
  <c r="M171" i="4"/>
  <c r="L171" i="4"/>
  <c r="J171" i="4"/>
  <c r="I171" i="4"/>
  <c r="M170" i="4"/>
  <c r="L170" i="4"/>
  <c r="J170" i="4"/>
  <c r="I170" i="4"/>
  <c r="M169" i="4"/>
  <c r="L169" i="4"/>
  <c r="J169" i="4"/>
  <c r="I169" i="4"/>
  <c r="M168" i="4"/>
  <c r="L168" i="4"/>
  <c r="J168" i="4"/>
  <c r="I168" i="4"/>
  <c r="M167" i="4"/>
  <c r="L167" i="4"/>
  <c r="J167" i="4"/>
  <c r="I167" i="4"/>
  <c r="M166" i="4"/>
  <c r="L166" i="4"/>
  <c r="J166" i="4"/>
  <c r="I166" i="4"/>
  <c r="M165" i="4"/>
  <c r="L165" i="4"/>
  <c r="J165" i="4"/>
  <c r="I165" i="4"/>
  <c r="M164" i="4"/>
  <c r="L164" i="4"/>
  <c r="J164" i="4"/>
  <c r="I164" i="4"/>
  <c r="M163" i="4"/>
  <c r="L163" i="4"/>
  <c r="J163" i="4"/>
  <c r="I163" i="4"/>
  <c r="M162" i="4"/>
  <c r="L162" i="4"/>
  <c r="J162" i="4"/>
  <c r="I162" i="4"/>
  <c r="M161" i="4"/>
  <c r="L161" i="4"/>
  <c r="J161" i="4"/>
  <c r="I161" i="4"/>
  <c r="M160" i="4"/>
  <c r="L160" i="4"/>
  <c r="J160" i="4"/>
  <c r="I160" i="4"/>
  <c r="M159" i="4"/>
  <c r="L159" i="4"/>
  <c r="J159" i="4"/>
  <c r="I159" i="4"/>
  <c r="M158" i="4"/>
  <c r="L158" i="4"/>
  <c r="J158" i="4"/>
  <c r="I158" i="4"/>
  <c r="M157" i="4"/>
  <c r="L157" i="4"/>
  <c r="J157" i="4"/>
  <c r="I157" i="4"/>
  <c r="M156" i="4"/>
  <c r="L156" i="4"/>
  <c r="J156" i="4"/>
  <c r="I156" i="4"/>
  <c r="M155" i="4"/>
  <c r="L155" i="4"/>
  <c r="J155" i="4"/>
  <c r="I155" i="4"/>
  <c r="M154" i="4"/>
  <c r="L154" i="4"/>
  <c r="J154" i="4"/>
  <c r="I154" i="4"/>
  <c r="M153" i="4"/>
  <c r="L153" i="4"/>
  <c r="J153" i="4"/>
  <c r="I153" i="4"/>
  <c r="M152" i="4"/>
  <c r="L152" i="4"/>
  <c r="J152" i="4"/>
  <c r="I152" i="4"/>
  <c r="M151" i="4"/>
  <c r="L151" i="4"/>
  <c r="J151" i="4"/>
  <c r="I151" i="4"/>
  <c r="M150" i="4"/>
  <c r="L150" i="4"/>
  <c r="J150" i="4"/>
  <c r="I150" i="4"/>
  <c r="M149" i="4"/>
  <c r="L149" i="4"/>
  <c r="J149" i="4"/>
  <c r="I149" i="4"/>
  <c r="M148" i="4"/>
  <c r="L148" i="4"/>
  <c r="J148" i="4"/>
  <c r="I148" i="4"/>
  <c r="M147" i="4"/>
  <c r="L147" i="4"/>
  <c r="J147" i="4"/>
  <c r="I147" i="4"/>
  <c r="M146" i="4"/>
  <c r="L146" i="4"/>
  <c r="J146" i="4"/>
  <c r="I146" i="4"/>
  <c r="M145" i="4"/>
  <c r="L145" i="4"/>
  <c r="J145" i="4"/>
  <c r="I145" i="4"/>
  <c r="M144" i="4"/>
  <c r="L144" i="4"/>
  <c r="J144" i="4"/>
  <c r="I144" i="4"/>
  <c r="M143" i="4"/>
  <c r="L143" i="4"/>
  <c r="J143" i="4"/>
  <c r="I143" i="4"/>
  <c r="M142" i="4"/>
  <c r="L142" i="4"/>
  <c r="J142" i="4"/>
  <c r="I142" i="4"/>
  <c r="M141" i="4"/>
  <c r="L141" i="4"/>
  <c r="J141" i="4"/>
  <c r="I141" i="4"/>
  <c r="M140" i="4"/>
  <c r="L140" i="4"/>
  <c r="J140" i="4"/>
  <c r="I140" i="4"/>
  <c r="M139" i="4"/>
  <c r="L139" i="4"/>
  <c r="J139" i="4"/>
  <c r="I139" i="4"/>
  <c r="M138" i="4"/>
  <c r="L138" i="4"/>
  <c r="J138" i="4"/>
  <c r="I138" i="4"/>
  <c r="M137" i="4"/>
  <c r="L137" i="4"/>
  <c r="J137" i="4"/>
  <c r="I137" i="4"/>
  <c r="M136" i="4"/>
  <c r="L136" i="4"/>
  <c r="J136" i="4"/>
  <c r="I136" i="4"/>
  <c r="M135" i="4"/>
  <c r="L135" i="4"/>
  <c r="J135" i="4"/>
  <c r="I135" i="4"/>
  <c r="M134" i="4"/>
  <c r="L134" i="4"/>
  <c r="J134" i="4"/>
  <c r="I134" i="4"/>
  <c r="M133" i="4"/>
  <c r="L133" i="4"/>
  <c r="J133" i="4"/>
  <c r="I133" i="4"/>
  <c r="M132" i="4"/>
  <c r="L132" i="4"/>
  <c r="J132" i="4"/>
  <c r="I132" i="4"/>
  <c r="M131" i="4"/>
  <c r="L131" i="4"/>
  <c r="J131" i="4"/>
  <c r="I131" i="4"/>
  <c r="M130" i="4"/>
  <c r="L130" i="4"/>
  <c r="J130" i="4"/>
  <c r="I130" i="4"/>
  <c r="M129" i="4"/>
  <c r="L129" i="4"/>
  <c r="J129" i="4"/>
  <c r="I129" i="4"/>
  <c r="M128" i="4"/>
  <c r="L128" i="4"/>
  <c r="J128" i="4"/>
  <c r="I128" i="4"/>
  <c r="M127" i="4"/>
  <c r="L127" i="4"/>
  <c r="J127" i="4"/>
  <c r="I127" i="4"/>
  <c r="M126" i="4"/>
  <c r="L126" i="4"/>
  <c r="J126" i="4"/>
  <c r="I126" i="4"/>
  <c r="M125" i="4"/>
  <c r="L125" i="4"/>
  <c r="J125" i="4"/>
  <c r="I125" i="4"/>
  <c r="M124" i="4"/>
  <c r="L124" i="4"/>
  <c r="J124" i="4"/>
  <c r="I124" i="4"/>
  <c r="M123" i="4"/>
  <c r="L123" i="4"/>
  <c r="J123" i="4"/>
  <c r="I123" i="4"/>
  <c r="M122" i="4"/>
  <c r="L122" i="4"/>
  <c r="J122" i="4"/>
  <c r="I122" i="4"/>
  <c r="M121" i="4"/>
  <c r="L121" i="4"/>
  <c r="J121" i="4"/>
  <c r="I121" i="4"/>
  <c r="M120" i="4"/>
  <c r="L120" i="4"/>
  <c r="J120" i="4"/>
  <c r="I120" i="4"/>
  <c r="M119" i="4"/>
  <c r="L119" i="4"/>
  <c r="J119" i="4"/>
  <c r="I119" i="4"/>
  <c r="M118" i="4"/>
  <c r="L118" i="4"/>
  <c r="J118" i="4"/>
  <c r="I118" i="4"/>
  <c r="M117" i="4"/>
  <c r="L117" i="4"/>
  <c r="J117" i="4"/>
  <c r="I117" i="4"/>
  <c r="M116" i="4"/>
  <c r="L116" i="4"/>
  <c r="J116" i="4"/>
  <c r="I116" i="4"/>
  <c r="M115" i="4"/>
  <c r="L115" i="4"/>
  <c r="J115" i="4"/>
  <c r="I115" i="4"/>
  <c r="M114" i="4"/>
  <c r="L114" i="4"/>
  <c r="J114" i="4"/>
  <c r="I114" i="4"/>
  <c r="M113" i="4"/>
  <c r="L113" i="4"/>
  <c r="J113" i="4"/>
  <c r="I113" i="4"/>
  <c r="M112" i="4"/>
  <c r="L112" i="4"/>
  <c r="J112" i="4"/>
  <c r="I112" i="4"/>
  <c r="M111" i="4"/>
  <c r="L111" i="4"/>
  <c r="J111" i="4"/>
  <c r="I111" i="4"/>
  <c r="M110" i="4"/>
  <c r="L110" i="4"/>
  <c r="J110" i="4"/>
  <c r="I110" i="4"/>
  <c r="M109" i="4"/>
  <c r="L109" i="4"/>
  <c r="J109" i="4"/>
  <c r="I109" i="4"/>
  <c r="M108" i="4"/>
  <c r="L108" i="4"/>
  <c r="J108" i="4"/>
  <c r="I108" i="4"/>
  <c r="M107" i="4"/>
  <c r="L107" i="4"/>
  <c r="J107" i="4"/>
  <c r="I107" i="4"/>
  <c r="M106" i="4"/>
  <c r="L106" i="4"/>
  <c r="J106" i="4"/>
  <c r="I106" i="4"/>
  <c r="M105" i="4"/>
  <c r="L105" i="4"/>
  <c r="J105" i="4"/>
  <c r="I105" i="4"/>
  <c r="M104" i="4"/>
  <c r="L104" i="4"/>
  <c r="J104" i="4"/>
  <c r="I104" i="4"/>
  <c r="M103" i="4"/>
  <c r="L103" i="4"/>
  <c r="J103" i="4"/>
  <c r="I103" i="4"/>
  <c r="M102" i="4"/>
  <c r="L102" i="4"/>
  <c r="J102" i="4"/>
  <c r="I102" i="4"/>
  <c r="M101" i="4"/>
  <c r="L101" i="4"/>
  <c r="J101" i="4"/>
  <c r="I101" i="4"/>
  <c r="M100" i="4"/>
  <c r="L100" i="4"/>
  <c r="J100" i="4"/>
  <c r="I100" i="4"/>
  <c r="M99" i="4"/>
  <c r="L99" i="4"/>
  <c r="J99" i="4"/>
  <c r="I99" i="4"/>
  <c r="M98" i="4"/>
  <c r="L98" i="4"/>
  <c r="J98" i="4"/>
  <c r="I98" i="4"/>
  <c r="M97" i="4"/>
  <c r="L97" i="4"/>
  <c r="J97" i="4"/>
  <c r="I97" i="4"/>
  <c r="M96" i="4"/>
  <c r="L96" i="4"/>
  <c r="J96" i="4"/>
  <c r="I96" i="4"/>
  <c r="M95" i="4"/>
  <c r="L95" i="4"/>
  <c r="J95" i="4"/>
  <c r="I95" i="4"/>
  <c r="M94" i="4"/>
  <c r="L94" i="4"/>
  <c r="J94" i="4"/>
  <c r="I94" i="4"/>
  <c r="M93" i="4"/>
  <c r="L93" i="4"/>
  <c r="J93" i="4"/>
  <c r="I93" i="4"/>
  <c r="M92" i="4"/>
  <c r="L92" i="4"/>
  <c r="J92" i="4"/>
  <c r="I92" i="4"/>
  <c r="M91" i="4"/>
  <c r="L91" i="4"/>
  <c r="J91" i="4"/>
  <c r="I91" i="4"/>
  <c r="M90" i="4"/>
  <c r="L90" i="4"/>
  <c r="J90" i="4"/>
  <c r="I90" i="4"/>
  <c r="M89" i="4"/>
  <c r="L89" i="4"/>
  <c r="J89" i="4"/>
  <c r="I89" i="4"/>
  <c r="M88" i="4"/>
  <c r="L88" i="4"/>
  <c r="J88" i="4"/>
  <c r="I88" i="4"/>
  <c r="M87" i="4"/>
  <c r="L87" i="4"/>
  <c r="J87" i="4"/>
  <c r="I87" i="4"/>
  <c r="M86" i="4"/>
  <c r="L86" i="4"/>
  <c r="J86" i="4"/>
  <c r="I86" i="4"/>
  <c r="M85" i="4"/>
  <c r="L85" i="4"/>
  <c r="J85" i="4"/>
  <c r="I85" i="4"/>
  <c r="M84" i="4"/>
  <c r="L84" i="4"/>
  <c r="J84" i="4"/>
  <c r="I84" i="4"/>
  <c r="M83" i="4"/>
  <c r="L83" i="4"/>
  <c r="J83" i="4"/>
  <c r="I83" i="4"/>
  <c r="M82" i="4"/>
  <c r="L82" i="4"/>
  <c r="J82" i="4"/>
  <c r="I82" i="4"/>
  <c r="M81" i="4"/>
  <c r="L81" i="4"/>
  <c r="J81" i="4"/>
  <c r="I81" i="4"/>
  <c r="M80" i="4"/>
  <c r="L80" i="4"/>
  <c r="J80" i="4"/>
  <c r="I80" i="4"/>
  <c r="M79" i="4"/>
  <c r="L79" i="4"/>
  <c r="J79" i="4"/>
  <c r="I79" i="4"/>
  <c r="M78" i="4"/>
  <c r="L78" i="4"/>
  <c r="J78" i="4"/>
  <c r="I78" i="4"/>
  <c r="M77" i="4"/>
  <c r="L77" i="4"/>
  <c r="J77" i="4"/>
  <c r="I77" i="4"/>
  <c r="M76" i="4"/>
  <c r="L76" i="4"/>
  <c r="J76" i="4"/>
  <c r="I76" i="4"/>
  <c r="M75" i="4"/>
  <c r="L75" i="4"/>
  <c r="J75" i="4"/>
  <c r="I75" i="4"/>
  <c r="M74" i="4"/>
  <c r="L74" i="4"/>
  <c r="J74" i="4"/>
  <c r="I74" i="4"/>
  <c r="M73" i="4"/>
  <c r="L73" i="4"/>
  <c r="J73" i="4"/>
  <c r="I73" i="4"/>
  <c r="M72" i="4"/>
  <c r="L72" i="4"/>
  <c r="J72" i="4"/>
  <c r="I72" i="4"/>
  <c r="M71" i="4"/>
  <c r="L71" i="4"/>
  <c r="J71" i="4"/>
  <c r="I71" i="4"/>
  <c r="M70" i="4"/>
  <c r="L70" i="4"/>
  <c r="J70" i="4"/>
  <c r="I70" i="4"/>
  <c r="M69" i="4"/>
  <c r="L69" i="4"/>
  <c r="J69" i="4"/>
  <c r="I69" i="4"/>
  <c r="M68" i="4"/>
  <c r="L68" i="4"/>
  <c r="J68" i="4"/>
  <c r="I68" i="4"/>
  <c r="M67" i="4"/>
  <c r="L67" i="4"/>
  <c r="J67" i="4"/>
  <c r="I67" i="4"/>
  <c r="M66" i="4"/>
  <c r="L66" i="4"/>
  <c r="J66" i="4"/>
  <c r="I66" i="4"/>
  <c r="M65" i="4"/>
  <c r="L65" i="4"/>
  <c r="J65" i="4"/>
  <c r="I65" i="4"/>
  <c r="M64" i="4"/>
  <c r="L64" i="4"/>
  <c r="J64" i="4"/>
  <c r="I64" i="4"/>
  <c r="M63" i="4"/>
  <c r="L63" i="4"/>
  <c r="J63" i="4"/>
  <c r="I63" i="4"/>
  <c r="M62" i="4"/>
  <c r="L62" i="4"/>
  <c r="J62" i="4"/>
  <c r="I62" i="4"/>
  <c r="M61" i="4"/>
  <c r="L61" i="4"/>
  <c r="J61" i="4"/>
  <c r="I61" i="4"/>
  <c r="M60" i="4"/>
  <c r="L60" i="4"/>
  <c r="J60" i="4"/>
  <c r="I60" i="4"/>
  <c r="M59" i="4"/>
  <c r="L59" i="4"/>
  <c r="J59" i="4"/>
  <c r="I59" i="4"/>
  <c r="M58" i="4"/>
  <c r="L58" i="4"/>
  <c r="J58" i="4"/>
  <c r="I58" i="4"/>
  <c r="M57" i="4"/>
  <c r="L57" i="4"/>
  <c r="J57" i="4"/>
  <c r="I57" i="4"/>
  <c r="M56" i="4"/>
  <c r="L56" i="4"/>
  <c r="J56" i="4"/>
  <c r="I56" i="4"/>
  <c r="M55" i="4"/>
  <c r="L55" i="4"/>
  <c r="J55" i="4"/>
  <c r="I55" i="4"/>
  <c r="M54" i="4"/>
  <c r="L54" i="4"/>
  <c r="J54" i="4"/>
  <c r="I54" i="4"/>
  <c r="M53" i="4"/>
  <c r="L53" i="4"/>
  <c r="J53" i="4"/>
  <c r="I53" i="4"/>
  <c r="M52" i="4"/>
  <c r="L52" i="4"/>
  <c r="J52" i="4"/>
  <c r="I52" i="4"/>
  <c r="M51" i="4"/>
  <c r="L51" i="4"/>
  <c r="J51" i="4"/>
  <c r="I51" i="4"/>
  <c r="M50" i="4"/>
  <c r="L50" i="4"/>
  <c r="J50" i="4"/>
  <c r="I50" i="4"/>
  <c r="M49" i="4"/>
  <c r="L49" i="4"/>
  <c r="J49" i="4"/>
  <c r="I49" i="4"/>
  <c r="M48" i="4"/>
  <c r="L48" i="4"/>
  <c r="J48" i="4"/>
  <c r="I48" i="4"/>
  <c r="M47" i="4"/>
  <c r="L47" i="4"/>
  <c r="J47" i="4"/>
  <c r="I47" i="4"/>
  <c r="M46" i="4"/>
  <c r="L46" i="4"/>
  <c r="J46" i="4"/>
  <c r="I46" i="4"/>
  <c r="M45" i="4"/>
  <c r="L45" i="4"/>
  <c r="J45" i="4"/>
  <c r="I45" i="4"/>
  <c r="M44" i="4"/>
  <c r="L44" i="4"/>
  <c r="J44" i="4"/>
  <c r="I44" i="4"/>
  <c r="M43" i="4"/>
  <c r="L43" i="4"/>
  <c r="J43" i="4"/>
  <c r="I43" i="4"/>
  <c r="M42" i="4"/>
  <c r="L42" i="4"/>
  <c r="J42" i="4"/>
  <c r="I42" i="4"/>
  <c r="M41" i="4"/>
  <c r="L41" i="4"/>
  <c r="J41" i="4"/>
  <c r="I41" i="4"/>
  <c r="M40" i="4"/>
  <c r="L40" i="4"/>
  <c r="J40" i="4"/>
  <c r="I40" i="4"/>
  <c r="M39" i="4"/>
  <c r="L39" i="4"/>
  <c r="J39" i="4"/>
  <c r="I39" i="4"/>
  <c r="M38" i="4"/>
  <c r="L38" i="4"/>
  <c r="J38" i="4"/>
  <c r="I38" i="4"/>
  <c r="M37" i="4"/>
  <c r="L37" i="4"/>
  <c r="J37" i="4"/>
  <c r="I37" i="4"/>
  <c r="M36" i="4"/>
  <c r="L36" i="4"/>
  <c r="J36" i="4"/>
  <c r="I36" i="4"/>
  <c r="M35" i="4"/>
  <c r="L35" i="4"/>
  <c r="J35" i="4"/>
  <c r="I35" i="4"/>
  <c r="M34" i="4"/>
  <c r="L34" i="4"/>
  <c r="J34" i="4"/>
  <c r="I34" i="4"/>
  <c r="M33" i="4"/>
  <c r="L33" i="4"/>
  <c r="J33" i="4"/>
  <c r="I33" i="4"/>
  <c r="M32" i="4"/>
  <c r="L32" i="4"/>
  <c r="J32" i="4"/>
  <c r="I32" i="4"/>
  <c r="M31" i="4"/>
  <c r="L31" i="4"/>
  <c r="J31" i="4"/>
  <c r="I31" i="4"/>
  <c r="M30" i="4"/>
  <c r="L30" i="4"/>
  <c r="J30" i="4"/>
  <c r="I30" i="4"/>
  <c r="M29" i="4"/>
  <c r="L29" i="4"/>
  <c r="J29" i="4"/>
  <c r="I29" i="4"/>
  <c r="M28" i="4"/>
  <c r="L28" i="4"/>
  <c r="J28" i="4"/>
  <c r="I28" i="4"/>
  <c r="M27" i="4"/>
  <c r="L27" i="4"/>
  <c r="J27" i="4"/>
  <c r="I27" i="4"/>
  <c r="M26" i="4"/>
  <c r="L26" i="4"/>
  <c r="J26" i="4"/>
  <c r="I26" i="4"/>
  <c r="M25" i="4"/>
  <c r="L25" i="4"/>
  <c r="J25" i="4"/>
  <c r="I25" i="4"/>
  <c r="M24" i="4"/>
  <c r="L24" i="4"/>
  <c r="J24" i="4"/>
  <c r="I24" i="4"/>
  <c r="M23" i="4"/>
  <c r="L23" i="4"/>
  <c r="J23" i="4"/>
  <c r="I23" i="4"/>
  <c r="M22" i="4"/>
  <c r="L22" i="4"/>
  <c r="J22" i="4"/>
  <c r="I22" i="4"/>
  <c r="M21" i="4"/>
  <c r="L21" i="4"/>
  <c r="J21" i="4"/>
  <c r="I21" i="4"/>
  <c r="M20" i="4"/>
  <c r="L20" i="4"/>
  <c r="J20" i="4"/>
  <c r="I20" i="4"/>
  <c r="M19" i="4"/>
  <c r="L19" i="4"/>
  <c r="J19" i="4"/>
  <c r="I19" i="4"/>
  <c r="M18" i="4"/>
  <c r="L18" i="4"/>
  <c r="J18" i="4"/>
  <c r="I18" i="4"/>
  <c r="M17" i="4"/>
  <c r="L17" i="4"/>
  <c r="J17" i="4"/>
  <c r="I17" i="4"/>
  <c r="M16" i="4"/>
  <c r="L16" i="4"/>
  <c r="J16" i="4"/>
  <c r="I16" i="4"/>
  <c r="M15" i="4"/>
  <c r="L15" i="4"/>
  <c r="J15" i="4"/>
  <c r="I15" i="4"/>
  <c r="M14" i="4"/>
  <c r="L14" i="4"/>
  <c r="J14" i="4"/>
  <c r="I14" i="4"/>
  <c r="M13" i="4"/>
  <c r="L13" i="4"/>
  <c r="J13" i="4"/>
  <c r="I13" i="4"/>
  <c r="P107" i="4" l="1"/>
  <c r="R107" i="4" s="1"/>
  <c r="P110" i="4"/>
  <c r="R110" i="4" s="1"/>
  <c r="P113" i="4"/>
  <c r="R113" i="4" s="1"/>
  <c r="P116" i="4"/>
  <c r="R116" i="4" s="1"/>
  <c r="P119" i="4"/>
  <c r="R119" i="4" s="1"/>
  <c r="P137" i="4"/>
  <c r="R137" i="4" s="1"/>
  <c r="P143" i="4"/>
  <c r="R143" i="4" s="1"/>
  <c r="P146" i="4"/>
  <c r="R146" i="4" s="1"/>
  <c r="P149" i="4"/>
  <c r="R149" i="4" s="1"/>
  <c r="P233" i="4"/>
  <c r="R233" i="4" s="1"/>
  <c r="P114" i="4"/>
  <c r="R114" i="4" s="1"/>
  <c r="P120" i="4"/>
  <c r="R120" i="4" s="1"/>
  <c r="P138" i="4"/>
  <c r="R138" i="4" s="1"/>
  <c r="P144" i="4"/>
  <c r="R144" i="4" s="1"/>
  <c r="P156" i="4"/>
  <c r="R156" i="4" s="1"/>
  <c r="Q247" i="4"/>
  <c r="P101" i="4"/>
  <c r="R101" i="4" s="1"/>
  <c r="Q93" i="4"/>
  <c r="Q180" i="4"/>
  <c r="Q183" i="4"/>
  <c r="Q92" i="4"/>
  <c r="Q104" i="4"/>
  <c r="Q203" i="4"/>
  <c r="Q209" i="4"/>
  <c r="Q227" i="4"/>
  <c r="Q102" i="4"/>
  <c r="Q267" i="4"/>
  <c r="Q291" i="4"/>
  <c r="P56" i="4"/>
  <c r="R56" i="4" s="1"/>
  <c r="P62" i="4"/>
  <c r="R62" i="4" s="1"/>
  <c r="Q170" i="4"/>
  <c r="Q173" i="4"/>
  <c r="Q176" i="4"/>
  <c r="Q185" i="4"/>
  <c r="Q236" i="4"/>
  <c r="Q245" i="4"/>
  <c r="Q248" i="4"/>
  <c r="Q260" i="4"/>
  <c r="Q228" i="4"/>
  <c r="P91" i="4"/>
  <c r="R91" i="4" s="1"/>
  <c r="P94" i="4"/>
  <c r="R94" i="4" s="1"/>
  <c r="P97" i="4"/>
  <c r="R97" i="4" s="1"/>
  <c r="P106" i="4"/>
  <c r="R106" i="4" s="1"/>
  <c r="P142" i="4"/>
  <c r="R142" i="4" s="1"/>
  <c r="P199" i="4"/>
  <c r="R199" i="4" s="1"/>
  <c r="P87" i="4"/>
  <c r="R87" i="4" s="1"/>
  <c r="Q58" i="4"/>
  <c r="Q85" i="4"/>
  <c r="Q88" i="4"/>
  <c r="Q157" i="4"/>
  <c r="Q160" i="4"/>
  <c r="Q272" i="4"/>
  <c r="Q290" i="4"/>
  <c r="Q293" i="4"/>
  <c r="P159" i="4"/>
  <c r="R159" i="4" s="1"/>
  <c r="Q204" i="4"/>
  <c r="Q231" i="4"/>
  <c r="Q234" i="4"/>
  <c r="Q243" i="4"/>
  <c r="Q246" i="4"/>
  <c r="Q249" i="4"/>
  <c r="P235" i="4"/>
  <c r="R235" i="4" s="1"/>
  <c r="P247" i="4"/>
  <c r="R247" i="4" s="1"/>
  <c r="Q128" i="4"/>
  <c r="Q140" i="4"/>
  <c r="P154" i="4"/>
  <c r="R154" i="4" s="1"/>
  <c r="Q168" i="4"/>
  <c r="Q263" i="4"/>
  <c r="P112" i="4"/>
  <c r="R112" i="4" s="1"/>
  <c r="P115" i="4"/>
  <c r="R115" i="4" s="1"/>
  <c r="P172" i="4"/>
  <c r="R172" i="4" s="1"/>
  <c r="Q186" i="4"/>
  <c r="Q192" i="4"/>
  <c r="Q207" i="4"/>
  <c r="Q210" i="4"/>
  <c r="Q275" i="4"/>
  <c r="Q281" i="4"/>
  <c r="Q284" i="4"/>
  <c r="P291" i="4"/>
  <c r="R291" i="4" s="1"/>
  <c r="O38" i="4"/>
  <c r="Q35" i="4"/>
  <c r="Q47" i="4"/>
  <c r="Q175" i="4"/>
  <c r="Q181" i="4"/>
  <c r="Q184" i="4"/>
  <c r="Q32" i="4"/>
  <c r="P33" i="4"/>
  <c r="R33" i="4" s="1"/>
  <c r="P78" i="4"/>
  <c r="R78" i="4" s="1"/>
  <c r="P84" i="4"/>
  <c r="R84" i="4" s="1"/>
  <c r="Q187" i="4"/>
  <c r="Q199" i="4"/>
  <c r="Q208" i="4"/>
  <c r="Q211" i="4"/>
  <c r="Q217" i="4"/>
  <c r="Q220" i="4"/>
  <c r="Q223" i="4"/>
  <c r="P271" i="4"/>
  <c r="R271" i="4" s="1"/>
  <c r="Q273" i="4"/>
  <c r="Q279" i="4"/>
  <c r="Q29" i="4"/>
  <c r="P15" i="4"/>
  <c r="R15" i="4" s="1"/>
  <c r="P18" i="4"/>
  <c r="R18" i="4" s="1"/>
  <c r="P21" i="4"/>
  <c r="R21" i="4" s="1"/>
  <c r="P24" i="4"/>
  <c r="R24" i="4" s="1"/>
  <c r="P27" i="4"/>
  <c r="R27" i="4" s="1"/>
  <c r="P30" i="4"/>
  <c r="R30" i="4" s="1"/>
  <c r="P60" i="4"/>
  <c r="R60" i="4" s="1"/>
  <c r="P72" i="4"/>
  <c r="R72" i="4" s="1"/>
  <c r="Q39" i="4"/>
  <c r="Q42" i="4"/>
  <c r="Q45" i="4"/>
  <c r="P96" i="4"/>
  <c r="R96" i="4" s="1"/>
  <c r="P102" i="4"/>
  <c r="R102" i="4" s="1"/>
  <c r="P105" i="4"/>
  <c r="R105" i="4" s="1"/>
  <c r="Q167" i="4"/>
  <c r="P221" i="4"/>
  <c r="R221" i="4" s="1"/>
  <c r="P283" i="4"/>
  <c r="R283" i="4" s="1"/>
  <c r="P295" i="4"/>
  <c r="R295" i="4" s="1"/>
  <c r="P298" i="4"/>
  <c r="R298" i="4" s="1"/>
  <c r="P301" i="4"/>
  <c r="R301" i="4" s="1"/>
  <c r="P304" i="4"/>
  <c r="R304" i="4" s="1"/>
  <c r="P307" i="4"/>
  <c r="R307" i="4" s="1"/>
  <c r="P310" i="4"/>
  <c r="R310" i="4" s="1"/>
  <c r="P313" i="4"/>
  <c r="R313" i="4" s="1"/>
  <c r="P316" i="4"/>
  <c r="R316" i="4" s="1"/>
  <c r="P319" i="4"/>
  <c r="R319" i="4" s="1"/>
  <c r="P322" i="4"/>
  <c r="R322" i="4" s="1"/>
  <c r="P325" i="4"/>
  <c r="R325" i="4" s="1"/>
  <c r="P328" i="4"/>
  <c r="R328" i="4" s="1"/>
  <c r="P331" i="4"/>
  <c r="R331" i="4" s="1"/>
  <c r="P334" i="4"/>
  <c r="R334" i="4" s="1"/>
  <c r="P337" i="4"/>
  <c r="R337" i="4" s="1"/>
  <c r="P340" i="4"/>
  <c r="R340" i="4" s="1"/>
  <c r="P343" i="4"/>
  <c r="R343" i="4" s="1"/>
  <c r="P346" i="4"/>
  <c r="R346" i="4" s="1"/>
  <c r="P349" i="4"/>
  <c r="R349" i="4" s="1"/>
  <c r="P352" i="4"/>
  <c r="R352" i="4" s="1"/>
  <c r="P355" i="4"/>
  <c r="R355" i="4" s="1"/>
  <c r="P358" i="4"/>
  <c r="R358" i="4" s="1"/>
  <c r="P361" i="4"/>
  <c r="R361" i="4" s="1"/>
  <c r="P378" i="4"/>
  <c r="R378" i="4" s="1"/>
  <c r="P381" i="4"/>
  <c r="R381" i="4" s="1"/>
  <c r="P387" i="4"/>
  <c r="R387" i="4" s="1"/>
  <c r="Q129" i="4"/>
  <c r="Q233" i="4"/>
  <c r="P52" i="4"/>
  <c r="R52" i="4" s="1"/>
  <c r="P64" i="4"/>
  <c r="R64" i="4" s="1"/>
  <c r="P82" i="4"/>
  <c r="R82" i="4" s="1"/>
  <c r="P123" i="4"/>
  <c r="R123" i="4" s="1"/>
  <c r="Q188" i="4"/>
  <c r="Q197" i="4"/>
  <c r="Q212" i="4"/>
  <c r="Q221" i="4"/>
  <c r="Q254" i="4"/>
  <c r="Q286" i="4"/>
  <c r="Q292" i="4"/>
  <c r="Q298" i="4"/>
  <c r="Q301" i="4"/>
  <c r="Q304" i="4"/>
  <c r="Q307" i="4"/>
  <c r="Q310" i="4"/>
  <c r="Q313" i="4"/>
  <c r="Q316" i="4"/>
  <c r="Q319" i="4"/>
  <c r="Q322" i="4"/>
  <c r="Q86" i="4"/>
  <c r="P95" i="4"/>
  <c r="R95" i="4" s="1"/>
  <c r="Q121" i="4"/>
  <c r="Q124" i="4"/>
  <c r="P139" i="4"/>
  <c r="R139" i="4" s="1"/>
  <c r="P232" i="4"/>
  <c r="R232" i="4" s="1"/>
  <c r="Q255" i="4"/>
  <c r="Q258" i="4"/>
  <c r="P296" i="4"/>
  <c r="R296" i="4" s="1"/>
  <c r="P299" i="4"/>
  <c r="R299" i="4" s="1"/>
  <c r="P302" i="4"/>
  <c r="R302" i="4" s="1"/>
  <c r="P305" i="4"/>
  <c r="R305" i="4" s="1"/>
  <c r="P308" i="4"/>
  <c r="R308" i="4" s="1"/>
  <c r="P311" i="4"/>
  <c r="R311" i="4" s="1"/>
  <c r="P314" i="4"/>
  <c r="R314" i="4" s="1"/>
  <c r="P317" i="4"/>
  <c r="R317" i="4" s="1"/>
  <c r="P320" i="4"/>
  <c r="R320" i="4" s="1"/>
  <c r="P323" i="4"/>
  <c r="R323" i="4" s="1"/>
  <c r="P326" i="4"/>
  <c r="R326" i="4" s="1"/>
  <c r="P329" i="4"/>
  <c r="R329" i="4" s="1"/>
  <c r="P332" i="4"/>
  <c r="R332" i="4" s="1"/>
  <c r="P335" i="4"/>
  <c r="R335" i="4" s="1"/>
  <c r="P338" i="4"/>
  <c r="R338" i="4" s="1"/>
  <c r="P341" i="4"/>
  <c r="R341" i="4" s="1"/>
  <c r="P344" i="4"/>
  <c r="R344" i="4" s="1"/>
  <c r="P347" i="4"/>
  <c r="R347" i="4" s="1"/>
  <c r="P350" i="4"/>
  <c r="R350" i="4" s="1"/>
  <c r="P353" i="4"/>
  <c r="R353" i="4" s="1"/>
  <c r="P356" i="4"/>
  <c r="R356" i="4" s="1"/>
  <c r="P359" i="4"/>
  <c r="R359" i="4" s="1"/>
  <c r="P362" i="4"/>
  <c r="R362" i="4" s="1"/>
  <c r="P379" i="4"/>
  <c r="R379" i="4" s="1"/>
  <c r="P382" i="4"/>
  <c r="R382" i="4" s="1"/>
  <c r="P388" i="4"/>
  <c r="R388" i="4" s="1"/>
  <c r="P54" i="4"/>
  <c r="R54" i="4" s="1"/>
  <c r="Q66" i="4"/>
  <c r="Q81" i="4"/>
  <c r="Q110" i="4"/>
  <c r="P122" i="4"/>
  <c r="R122" i="4" s="1"/>
  <c r="P125" i="4"/>
  <c r="R125" i="4" s="1"/>
  <c r="P131" i="4"/>
  <c r="R131" i="4" s="1"/>
  <c r="P157" i="4"/>
  <c r="R157" i="4" s="1"/>
  <c r="P163" i="4"/>
  <c r="R163" i="4" s="1"/>
  <c r="Q171" i="4"/>
  <c r="O177" i="4"/>
  <c r="Q200" i="4"/>
  <c r="Q215" i="4"/>
  <c r="P227" i="4"/>
  <c r="R227" i="4" s="1"/>
  <c r="Q261" i="4"/>
  <c r="Q287" i="4"/>
  <c r="P148" i="4"/>
  <c r="R148" i="4" s="1"/>
  <c r="P151" i="4"/>
  <c r="R151" i="4" s="1"/>
  <c r="Q174" i="4"/>
  <c r="O189" i="4"/>
  <c r="Q206" i="4"/>
  <c r="Q235" i="4"/>
  <c r="Q270" i="4"/>
  <c r="O276" i="4"/>
  <c r="P155" i="4"/>
  <c r="R155" i="4" s="1"/>
  <c r="Q195" i="4"/>
  <c r="Q224" i="4"/>
  <c r="Q239" i="4"/>
  <c r="Q250" i="4"/>
  <c r="Q256" i="4"/>
  <c r="Q259" i="4"/>
  <c r="Q282" i="4"/>
  <c r="P85" i="4"/>
  <c r="R85" i="4" s="1"/>
  <c r="Q117" i="4"/>
  <c r="P132" i="4"/>
  <c r="R132" i="4" s="1"/>
  <c r="Q146" i="4"/>
  <c r="Q152" i="4"/>
  <c r="P158" i="4"/>
  <c r="R158" i="4" s="1"/>
  <c r="P161" i="4"/>
  <c r="R161" i="4" s="1"/>
  <c r="Q172" i="4"/>
  <c r="P196" i="4"/>
  <c r="R196" i="4" s="1"/>
  <c r="Q198" i="4"/>
  <c r="Q216" i="4"/>
  <c r="Q219" i="4"/>
  <c r="P260" i="4"/>
  <c r="R260" i="4" s="1"/>
  <c r="Q262" i="4"/>
  <c r="O264" i="4"/>
  <c r="Q16" i="4"/>
  <c r="Q43" i="4"/>
  <c r="P76" i="4"/>
  <c r="R76" i="4" s="1"/>
  <c r="P79" i="4"/>
  <c r="R79" i="4" s="1"/>
  <c r="P108" i="4"/>
  <c r="R108" i="4" s="1"/>
  <c r="Q97" i="4"/>
  <c r="Q100" i="4"/>
  <c r="P103" i="4"/>
  <c r="R103" i="4" s="1"/>
  <c r="Q141" i="4"/>
  <c r="P208" i="4"/>
  <c r="R208" i="4" s="1"/>
  <c r="Q266" i="4"/>
  <c r="P272" i="4"/>
  <c r="R272" i="4" s="1"/>
  <c r="P68" i="4"/>
  <c r="R68" i="4" s="1"/>
  <c r="P74" i="4"/>
  <c r="R74" i="4" s="1"/>
  <c r="P77" i="4"/>
  <c r="R77" i="4" s="1"/>
  <c r="P80" i="4"/>
  <c r="R80" i="4" s="1"/>
  <c r="P118" i="4"/>
  <c r="R118" i="4" s="1"/>
  <c r="Q179" i="4"/>
  <c r="Q222" i="4"/>
  <c r="Q251" i="4"/>
  <c r="Q283" i="4"/>
  <c r="Q65" i="4"/>
  <c r="Q68" i="4"/>
  <c r="Q71" i="4"/>
  <c r="Q74" i="4"/>
  <c r="P86" i="4"/>
  <c r="R86" i="4" s="1"/>
  <c r="P89" i="4"/>
  <c r="R89" i="4" s="1"/>
  <c r="P121" i="4"/>
  <c r="R121" i="4" s="1"/>
  <c r="P127" i="4"/>
  <c r="R127" i="4" s="1"/>
  <c r="P130" i="4"/>
  <c r="R130" i="4" s="1"/>
  <c r="P133" i="4"/>
  <c r="R133" i="4" s="1"/>
  <c r="Q153" i="4"/>
  <c r="Q191" i="4"/>
  <c r="P197" i="4"/>
  <c r="R197" i="4" s="1"/>
  <c r="P255" i="4"/>
  <c r="R255" i="4" s="1"/>
  <c r="Q278" i="4"/>
  <c r="O273" i="4"/>
  <c r="Q20" i="4"/>
  <c r="P36" i="4"/>
  <c r="R36" i="4" s="1"/>
  <c r="P42" i="4"/>
  <c r="R42" i="4" s="1"/>
  <c r="O171" i="4"/>
  <c r="Q190" i="4"/>
  <c r="Q201" i="4"/>
  <c r="Q226" i="4"/>
  <c r="Q237" i="4"/>
  <c r="O246" i="4"/>
  <c r="Q265" i="4"/>
  <c r="Q276" i="4"/>
  <c r="O282" i="4"/>
  <c r="Q23" i="4"/>
  <c r="P135" i="4"/>
  <c r="R135" i="4" s="1"/>
  <c r="P141" i="4"/>
  <c r="R141" i="4" s="1"/>
  <c r="P160" i="4"/>
  <c r="R160" i="4" s="1"/>
  <c r="Q182" i="4"/>
  <c r="Q193" i="4"/>
  <c r="P216" i="4"/>
  <c r="R216" i="4" s="1"/>
  <c r="Q218" i="4"/>
  <c r="Q229" i="4"/>
  <c r="Q257" i="4"/>
  <c r="Q268" i="4"/>
  <c r="Q299" i="4"/>
  <c r="Q302" i="4"/>
  <c r="Q305" i="4"/>
  <c r="Q308" i="4"/>
  <c r="Q311" i="4"/>
  <c r="Q314" i="4"/>
  <c r="Q317" i="4"/>
  <c r="Q320" i="4"/>
  <c r="Q323" i="4"/>
  <c r="Q326" i="4"/>
  <c r="Q329" i="4"/>
  <c r="Q332" i="4"/>
  <c r="P88" i="4"/>
  <c r="R88" i="4" s="1"/>
  <c r="P99" i="4"/>
  <c r="R99" i="4" s="1"/>
  <c r="P124" i="4"/>
  <c r="R124" i="4" s="1"/>
  <c r="Q138" i="4"/>
  <c r="P152" i="4"/>
  <c r="R152" i="4" s="1"/>
  <c r="P180" i="4"/>
  <c r="R180" i="4" s="1"/>
  <c r="Q57" i="4"/>
  <c r="Q60" i="4"/>
  <c r="Q63" i="4"/>
  <c r="P66" i="4"/>
  <c r="R66" i="4" s="1"/>
  <c r="Q80" i="4"/>
  <c r="P83" i="4"/>
  <c r="R83" i="4" s="1"/>
  <c r="Q105" i="4"/>
  <c r="Q116" i="4"/>
  <c r="Q196" i="4"/>
  <c r="Q232" i="4"/>
  <c r="Q271" i="4"/>
  <c r="O285" i="4"/>
  <c r="Q26" i="4"/>
  <c r="Q18" i="4"/>
  <c r="Q30" i="4"/>
  <c r="O252" i="4"/>
  <c r="Q274" i="4"/>
  <c r="Q285" i="4"/>
  <c r="O288" i="4"/>
  <c r="Q14" i="4"/>
  <c r="Q15" i="4"/>
  <c r="Q21" i="4"/>
  <c r="Q27" i="4"/>
  <c r="O49" i="4"/>
  <c r="Q122" i="4"/>
  <c r="Q133" i="4"/>
  <c r="Q136" i="4"/>
  <c r="P150" i="4"/>
  <c r="R150" i="4" s="1"/>
  <c r="Q158" i="4"/>
  <c r="Q177" i="4"/>
  <c r="O183" i="4"/>
  <c r="Q202" i="4"/>
  <c r="P211" i="4"/>
  <c r="R211" i="4" s="1"/>
  <c r="Q213" i="4"/>
  <c r="Q238" i="4"/>
  <c r="Q241" i="4"/>
  <c r="Q252" i="4"/>
  <c r="O258" i="4"/>
  <c r="Q277" i="4"/>
  <c r="Q288" i="4"/>
  <c r="O294" i="4"/>
  <c r="Q24" i="4"/>
  <c r="Q33" i="4"/>
  <c r="Q37" i="4"/>
  <c r="Q49" i="4"/>
  <c r="Q52" i="4"/>
  <c r="Q55" i="4"/>
  <c r="P58" i="4"/>
  <c r="R58" i="4" s="1"/>
  <c r="P75" i="4"/>
  <c r="R75" i="4" s="1"/>
  <c r="Q78" i="4"/>
  <c r="P81" i="4"/>
  <c r="R81" i="4" s="1"/>
  <c r="P92" i="4"/>
  <c r="R92" i="4" s="1"/>
  <c r="P100" i="4"/>
  <c r="R100" i="4" s="1"/>
  <c r="P111" i="4"/>
  <c r="R111" i="4" s="1"/>
  <c r="Q114" i="4"/>
  <c r="P117" i="4"/>
  <c r="R117" i="4" s="1"/>
  <c r="P128" i="4"/>
  <c r="R128" i="4" s="1"/>
  <c r="P136" i="4"/>
  <c r="R136" i="4" s="1"/>
  <c r="P147" i="4"/>
  <c r="R147" i="4" s="1"/>
  <c r="P153" i="4"/>
  <c r="R153" i="4" s="1"/>
  <c r="Q169" i="4"/>
  <c r="P192" i="4"/>
  <c r="R192" i="4" s="1"/>
  <c r="Q194" i="4"/>
  <c r="P203" i="4"/>
  <c r="R203" i="4" s="1"/>
  <c r="Q205" i="4"/>
  <c r="P228" i="4"/>
  <c r="R228" i="4" s="1"/>
  <c r="Q230" i="4"/>
  <c r="P239" i="4"/>
  <c r="R239" i="4" s="1"/>
  <c r="P242" i="4"/>
  <c r="R242" i="4" s="1"/>
  <c r="Q244" i="4"/>
  <c r="P267" i="4"/>
  <c r="R267" i="4" s="1"/>
  <c r="Q269" i="4"/>
  <c r="Q280" i="4"/>
  <c r="Q294" i="4"/>
  <c r="Q297" i="4"/>
  <c r="Q300" i="4"/>
  <c r="Q303" i="4"/>
  <c r="Q306" i="4"/>
  <c r="Q309" i="4"/>
  <c r="Q312" i="4"/>
  <c r="Q315" i="4"/>
  <c r="Q318" i="4"/>
  <c r="Q321" i="4"/>
  <c r="Q324" i="4"/>
  <c r="Q327" i="4"/>
  <c r="Q330" i="4"/>
  <c r="Q333" i="4"/>
  <c r="Q336" i="4"/>
  <c r="Q339" i="4"/>
  <c r="Q342" i="4"/>
  <c r="Q345" i="4"/>
  <c r="Q348" i="4"/>
  <c r="Q351" i="4"/>
  <c r="Q354" i="4"/>
  <c r="Q357" i="4"/>
  <c r="Q360" i="4"/>
  <c r="Q377" i="4"/>
  <c r="Q380" i="4"/>
  <c r="Q386" i="4"/>
  <c r="O46" i="4"/>
  <c r="O261" i="4"/>
  <c r="P134" i="4"/>
  <c r="R134" i="4" s="1"/>
  <c r="P209" i="4"/>
  <c r="R209" i="4" s="1"/>
  <c r="P220" i="4"/>
  <c r="R220" i="4" s="1"/>
  <c r="P259" i="4"/>
  <c r="R259" i="4" s="1"/>
  <c r="P284" i="4"/>
  <c r="R284" i="4" s="1"/>
  <c r="Q17" i="4"/>
  <c r="P73" i="4"/>
  <c r="R73" i="4" s="1"/>
  <c r="P98" i="4"/>
  <c r="R98" i="4" s="1"/>
  <c r="P109" i="4"/>
  <c r="R109" i="4" s="1"/>
  <c r="P145" i="4"/>
  <c r="R145" i="4" s="1"/>
  <c r="P184" i="4"/>
  <c r="R184" i="4" s="1"/>
  <c r="O41" i="4"/>
  <c r="P44" i="4"/>
  <c r="R44" i="4" s="1"/>
  <c r="P50" i="4"/>
  <c r="R50" i="4" s="1"/>
  <c r="P70" i="4"/>
  <c r="R70" i="4" s="1"/>
  <c r="Q73" i="4"/>
  <c r="Q76" i="4"/>
  <c r="P90" i="4"/>
  <c r="R90" i="4" s="1"/>
  <c r="Q98" i="4"/>
  <c r="Q109" i="4"/>
  <c r="Q112" i="4"/>
  <c r="P126" i="4"/>
  <c r="R126" i="4" s="1"/>
  <c r="Q134" i="4"/>
  <c r="Q145" i="4"/>
  <c r="Q148" i="4"/>
  <c r="P162" i="4"/>
  <c r="R162" i="4" s="1"/>
  <c r="Q164" i="4"/>
  <c r="Q178" i="4"/>
  <c r="Q189" i="4"/>
  <c r="Q214" i="4"/>
  <c r="P223" i="4"/>
  <c r="R223" i="4" s="1"/>
  <c r="Q225" i="4"/>
  <c r="Q253" i="4"/>
  <c r="Q264" i="4"/>
  <c r="O270" i="4"/>
  <c r="Q289" i="4"/>
  <c r="Q41" i="4"/>
  <c r="Q50" i="4"/>
  <c r="Q90" i="4"/>
  <c r="P93" i="4"/>
  <c r="R93" i="4" s="1"/>
  <c r="P104" i="4"/>
  <c r="R104" i="4" s="1"/>
  <c r="Q126" i="4"/>
  <c r="P129" i="4"/>
  <c r="R129" i="4" s="1"/>
  <c r="P140" i="4"/>
  <c r="R140" i="4" s="1"/>
  <c r="P168" i="4"/>
  <c r="R168" i="4" s="1"/>
  <c r="P204" i="4"/>
  <c r="R204" i="4" s="1"/>
  <c r="P215" i="4"/>
  <c r="R215" i="4" s="1"/>
  <c r="P243" i="4"/>
  <c r="R243" i="4" s="1"/>
  <c r="P279" i="4"/>
  <c r="R279" i="4" s="1"/>
  <c r="Q325" i="4"/>
  <c r="Q328" i="4"/>
  <c r="Q331" i="4"/>
  <c r="Q334" i="4"/>
  <c r="Q337" i="4"/>
  <c r="Q340" i="4"/>
  <c r="Q343" i="4"/>
  <c r="Q346" i="4"/>
  <c r="Q349" i="4"/>
  <c r="Q352" i="4"/>
  <c r="Q355" i="4"/>
  <c r="Q358" i="4"/>
  <c r="Q361" i="4"/>
  <c r="Q378" i="4"/>
  <c r="Q381" i="4"/>
  <c r="Q387" i="4"/>
  <c r="P38" i="4"/>
  <c r="R38" i="4" s="1"/>
  <c r="O257" i="4"/>
  <c r="O269" i="4"/>
  <c r="O281" i="4"/>
  <c r="O293" i="4"/>
  <c r="P46" i="4"/>
  <c r="R46" i="4" s="1"/>
  <c r="O71" i="4"/>
  <c r="P16" i="4"/>
  <c r="R16" i="4" s="1"/>
  <c r="P19" i="4"/>
  <c r="R19" i="4" s="1"/>
  <c r="P22" i="4"/>
  <c r="R22" i="4" s="1"/>
  <c r="P25" i="4"/>
  <c r="R25" i="4" s="1"/>
  <c r="P28" i="4"/>
  <c r="R28" i="4" s="1"/>
  <c r="P31" i="4"/>
  <c r="R31" i="4" s="1"/>
  <c r="P34" i="4"/>
  <c r="R34" i="4" s="1"/>
  <c r="O37" i="4"/>
  <c r="O42" i="4"/>
  <c r="O45" i="4"/>
  <c r="O50" i="4"/>
  <c r="O175" i="4"/>
  <c r="O187" i="4"/>
  <c r="O250" i="4"/>
  <c r="O262" i="4"/>
  <c r="O274" i="4"/>
  <c r="O286" i="4"/>
  <c r="O55" i="4"/>
  <c r="O63" i="4"/>
  <c r="Q53" i="4"/>
  <c r="Q61" i="4"/>
  <c r="Q69" i="4"/>
  <c r="O74" i="4"/>
  <c r="Q79" i="4"/>
  <c r="O86" i="4"/>
  <c r="Q91" i="4"/>
  <c r="O98" i="4"/>
  <c r="Q103" i="4"/>
  <c r="O110" i="4"/>
  <c r="Q115" i="4"/>
  <c r="O122" i="4"/>
  <c r="Q127" i="4"/>
  <c r="O134" i="4"/>
  <c r="Q139" i="4"/>
  <c r="O146" i="4"/>
  <c r="Q151" i="4"/>
  <c r="O158" i="4"/>
  <c r="Q163" i="4"/>
  <c r="Q165" i="4"/>
  <c r="P178" i="4"/>
  <c r="R178" i="4" s="1"/>
  <c r="P190" i="4"/>
  <c r="R190" i="4" s="1"/>
  <c r="P202" i="4"/>
  <c r="R202" i="4" s="1"/>
  <c r="P214" i="4"/>
  <c r="R214" i="4" s="1"/>
  <c r="P226" i="4"/>
  <c r="R226" i="4" s="1"/>
  <c r="P238" i="4"/>
  <c r="R238" i="4" s="1"/>
  <c r="O240" i="4"/>
  <c r="O255" i="4"/>
  <c r="O267" i="4"/>
  <c r="O279" i="4"/>
  <c r="O291" i="4"/>
  <c r="P48" i="4"/>
  <c r="R48" i="4" s="1"/>
  <c r="O53" i="4"/>
  <c r="Q56" i="4"/>
  <c r="O61" i="4"/>
  <c r="Q64" i="4"/>
  <c r="O69" i="4"/>
  <c r="Q72" i="4"/>
  <c r="Q84" i="4"/>
  <c r="Q96" i="4"/>
  <c r="Q108" i="4"/>
  <c r="Q120" i="4"/>
  <c r="Q132" i="4"/>
  <c r="Q144" i="4"/>
  <c r="Q156" i="4"/>
  <c r="P166" i="4"/>
  <c r="R166" i="4" s="1"/>
  <c r="O173" i="4"/>
  <c r="O185" i="4"/>
  <c r="P195" i="4"/>
  <c r="R195" i="4" s="1"/>
  <c r="P207" i="4"/>
  <c r="R207" i="4" s="1"/>
  <c r="P219" i="4"/>
  <c r="R219" i="4" s="1"/>
  <c r="P231" i="4"/>
  <c r="R231" i="4" s="1"/>
  <c r="Q240" i="4"/>
  <c r="O248" i="4"/>
  <c r="O260" i="4"/>
  <c r="O272" i="4"/>
  <c r="O284" i="4"/>
  <c r="Q335" i="4"/>
  <c r="Q338" i="4"/>
  <c r="Q341" i="4"/>
  <c r="Q344" i="4"/>
  <c r="Q347" i="4"/>
  <c r="Q350" i="4"/>
  <c r="Q353" i="4"/>
  <c r="Q356" i="4"/>
  <c r="Q359" i="4"/>
  <c r="Q362" i="4"/>
  <c r="Q379" i="4"/>
  <c r="Q382" i="4"/>
  <c r="Q388" i="4"/>
  <c r="O57" i="4"/>
  <c r="O39" i="4"/>
  <c r="O47" i="4"/>
  <c r="O40" i="4"/>
  <c r="M389" i="4"/>
  <c r="Q19" i="4"/>
  <c r="Q22" i="4"/>
  <c r="Q25" i="4"/>
  <c r="Q28" i="4"/>
  <c r="Q31" i="4"/>
  <c r="Q34" i="4"/>
  <c r="Q40" i="4"/>
  <c r="P43" i="4"/>
  <c r="R43" i="4" s="1"/>
  <c r="Q48" i="4"/>
  <c r="P51" i="4"/>
  <c r="R51" i="4" s="1"/>
  <c r="Q77" i="4"/>
  <c r="Q89" i="4"/>
  <c r="Q101" i="4"/>
  <c r="Q113" i="4"/>
  <c r="Q125" i="4"/>
  <c r="Q137" i="4"/>
  <c r="Q149" i="4"/>
  <c r="Q161" i="4"/>
  <c r="P176" i="4"/>
  <c r="R176" i="4" s="1"/>
  <c r="P188" i="4"/>
  <c r="R188" i="4" s="1"/>
  <c r="P200" i="4"/>
  <c r="R200" i="4" s="1"/>
  <c r="P212" i="4"/>
  <c r="R212" i="4" s="1"/>
  <c r="P224" i="4"/>
  <c r="R224" i="4" s="1"/>
  <c r="P236" i="4"/>
  <c r="R236" i="4" s="1"/>
  <c r="P251" i="4"/>
  <c r="R251" i="4" s="1"/>
  <c r="O253" i="4"/>
  <c r="P263" i="4"/>
  <c r="R263" i="4" s="1"/>
  <c r="O265" i="4"/>
  <c r="P275" i="4"/>
  <c r="R275" i="4" s="1"/>
  <c r="O277" i="4"/>
  <c r="P287" i="4"/>
  <c r="R287" i="4" s="1"/>
  <c r="O289" i="4"/>
  <c r="P297" i="4"/>
  <c r="R297" i="4" s="1"/>
  <c r="P300" i="4"/>
  <c r="R300" i="4" s="1"/>
  <c r="P303" i="4"/>
  <c r="R303" i="4" s="1"/>
  <c r="P306" i="4"/>
  <c r="R306" i="4" s="1"/>
  <c r="P309" i="4"/>
  <c r="R309" i="4" s="1"/>
  <c r="P312" i="4"/>
  <c r="R312" i="4" s="1"/>
  <c r="P315" i="4"/>
  <c r="R315" i="4" s="1"/>
  <c r="P318" i="4"/>
  <c r="R318" i="4" s="1"/>
  <c r="P321" i="4"/>
  <c r="R321" i="4" s="1"/>
  <c r="P324" i="4"/>
  <c r="R324" i="4" s="1"/>
  <c r="P327" i="4"/>
  <c r="R327" i="4" s="1"/>
  <c r="P330" i="4"/>
  <c r="R330" i="4" s="1"/>
  <c r="P333" i="4"/>
  <c r="R333" i="4" s="1"/>
  <c r="P336" i="4"/>
  <c r="R336" i="4" s="1"/>
  <c r="P339" i="4"/>
  <c r="R339" i="4" s="1"/>
  <c r="P342" i="4"/>
  <c r="R342" i="4" s="1"/>
  <c r="P345" i="4"/>
  <c r="R345" i="4" s="1"/>
  <c r="P348" i="4"/>
  <c r="R348" i="4" s="1"/>
  <c r="P351" i="4"/>
  <c r="R351" i="4" s="1"/>
  <c r="P354" i="4"/>
  <c r="R354" i="4" s="1"/>
  <c r="P357" i="4"/>
  <c r="R357" i="4" s="1"/>
  <c r="P360" i="4"/>
  <c r="R360" i="4" s="1"/>
  <c r="P377" i="4"/>
  <c r="R377" i="4" s="1"/>
  <c r="P380" i="4"/>
  <c r="R380" i="4" s="1"/>
  <c r="P386" i="4"/>
  <c r="R386" i="4" s="1"/>
  <c r="P14" i="4"/>
  <c r="R14" i="4" s="1"/>
  <c r="P17" i="4"/>
  <c r="R17" i="4" s="1"/>
  <c r="P20" i="4"/>
  <c r="R20" i="4" s="1"/>
  <c r="P23" i="4"/>
  <c r="R23" i="4" s="1"/>
  <c r="P26" i="4"/>
  <c r="R26" i="4" s="1"/>
  <c r="P29" i="4"/>
  <c r="R29" i="4" s="1"/>
  <c r="P32" i="4"/>
  <c r="R32" i="4" s="1"/>
  <c r="P35" i="4"/>
  <c r="R35" i="4" s="1"/>
  <c r="Q51" i="4"/>
  <c r="Q59" i="4"/>
  <c r="Q67" i="4"/>
  <c r="Q82" i="4"/>
  <c r="Q94" i="4"/>
  <c r="Q106" i="4"/>
  <c r="Q118" i="4"/>
  <c r="Q130" i="4"/>
  <c r="Q142" i="4"/>
  <c r="Q154" i="4"/>
  <c r="P205" i="4"/>
  <c r="R205" i="4" s="1"/>
  <c r="P217" i="4"/>
  <c r="R217" i="4" s="1"/>
  <c r="P229" i="4"/>
  <c r="R229" i="4" s="1"/>
  <c r="P256" i="4"/>
  <c r="R256" i="4" s="1"/>
  <c r="P268" i="4"/>
  <c r="R268" i="4" s="1"/>
  <c r="P280" i="4"/>
  <c r="R280" i="4" s="1"/>
  <c r="P292" i="4"/>
  <c r="R292" i="4" s="1"/>
  <c r="Q38" i="4"/>
  <c r="O43" i="4"/>
  <c r="Q46" i="4"/>
  <c r="O51" i="4"/>
  <c r="Q54" i="4"/>
  <c r="O59" i="4"/>
  <c r="Q62" i="4"/>
  <c r="O67" i="4"/>
  <c r="Q70" i="4"/>
  <c r="Q75" i="4"/>
  <c r="O82" i="4"/>
  <c r="Q87" i="4"/>
  <c r="O94" i="4"/>
  <c r="Q99" i="4"/>
  <c r="O106" i="4"/>
  <c r="Q111" i="4"/>
  <c r="O118" i="4"/>
  <c r="Q123" i="4"/>
  <c r="O130" i="4"/>
  <c r="Q135" i="4"/>
  <c r="O142" i="4"/>
  <c r="Q147" i="4"/>
  <c r="O154" i="4"/>
  <c r="Q159" i="4"/>
  <c r="P174" i="4"/>
  <c r="R174" i="4" s="1"/>
  <c r="P186" i="4"/>
  <c r="R186" i="4" s="1"/>
  <c r="P198" i="4"/>
  <c r="R198" i="4" s="1"/>
  <c r="P210" i="4"/>
  <c r="R210" i="4" s="1"/>
  <c r="P222" i="4"/>
  <c r="R222" i="4" s="1"/>
  <c r="P234" i="4"/>
  <c r="R234" i="4" s="1"/>
  <c r="O241" i="4"/>
  <c r="P249" i="4"/>
  <c r="R249" i="4" s="1"/>
  <c r="O251" i="4"/>
  <c r="O263" i="4"/>
  <c r="O275" i="4"/>
  <c r="O287" i="4"/>
  <c r="O169" i="4"/>
  <c r="O181" i="4"/>
  <c r="O193" i="4"/>
  <c r="O244" i="4"/>
  <c r="O256" i="4"/>
  <c r="O268" i="4"/>
  <c r="O280" i="4"/>
  <c r="O292" i="4"/>
  <c r="O65" i="4"/>
  <c r="Q150" i="4"/>
  <c r="Q162" i="4"/>
  <c r="O167" i="4"/>
  <c r="O179" i="4"/>
  <c r="O191" i="4"/>
  <c r="P201" i="4"/>
  <c r="R201" i="4" s="1"/>
  <c r="P213" i="4"/>
  <c r="R213" i="4" s="1"/>
  <c r="P225" i="4"/>
  <c r="R225" i="4" s="1"/>
  <c r="P237" i="4"/>
  <c r="R237" i="4" s="1"/>
  <c r="P252" i="4"/>
  <c r="R252" i="4" s="1"/>
  <c r="O254" i="4"/>
  <c r="P264" i="4"/>
  <c r="R264" i="4" s="1"/>
  <c r="O266" i="4"/>
  <c r="P276" i="4"/>
  <c r="R276" i="4" s="1"/>
  <c r="O278" i="4"/>
  <c r="P288" i="4"/>
  <c r="R288" i="4" s="1"/>
  <c r="O290" i="4"/>
  <c r="Q36" i="4"/>
  <c r="P39" i="4"/>
  <c r="R39" i="4" s="1"/>
  <c r="Q44" i="4"/>
  <c r="P47" i="4"/>
  <c r="R47" i="4" s="1"/>
  <c r="O78" i="4"/>
  <c r="Q83" i="4"/>
  <c r="O90" i="4"/>
  <c r="Q95" i="4"/>
  <c r="O102" i="4"/>
  <c r="Q107" i="4"/>
  <c r="O114" i="4"/>
  <c r="Q119" i="4"/>
  <c r="O126" i="4"/>
  <c r="Q131" i="4"/>
  <c r="O138" i="4"/>
  <c r="Q143" i="4"/>
  <c r="O150" i="4"/>
  <c r="Q155" i="4"/>
  <c r="O162" i="4"/>
  <c r="P170" i="4"/>
  <c r="R170" i="4" s="1"/>
  <c r="P182" i="4"/>
  <c r="R182" i="4" s="1"/>
  <c r="P194" i="4"/>
  <c r="R194" i="4" s="1"/>
  <c r="P206" i="4"/>
  <c r="R206" i="4" s="1"/>
  <c r="P218" i="4"/>
  <c r="R218" i="4" s="1"/>
  <c r="P230" i="4"/>
  <c r="R230" i="4" s="1"/>
  <c r="P245" i="4"/>
  <c r="R245" i="4" s="1"/>
  <c r="O259" i="4"/>
  <c r="O271" i="4"/>
  <c r="O283" i="4"/>
  <c r="I389" i="4"/>
  <c r="O13" i="4"/>
  <c r="O15" i="4"/>
  <c r="O17" i="4"/>
  <c r="O18" i="4"/>
  <c r="O19" i="4"/>
  <c r="O22" i="4"/>
  <c r="O23" i="4"/>
  <c r="O25" i="4"/>
  <c r="O27" i="4"/>
  <c r="O29" i="4"/>
  <c r="O31" i="4"/>
  <c r="O32" i="4"/>
  <c r="O34" i="4"/>
  <c r="O35" i="4"/>
  <c r="O36" i="4"/>
  <c r="P37" i="4"/>
  <c r="R37" i="4" s="1"/>
  <c r="P41" i="4"/>
  <c r="R41" i="4" s="1"/>
  <c r="P45" i="4"/>
  <c r="R45" i="4" s="1"/>
  <c r="P49" i="4"/>
  <c r="R49" i="4" s="1"/>
  <c r="O79" i="4"/>
  <c r="O91" i="4"/>
  <c r="O107" i="4"/>
  <c r="O115" i="4"/>
  <c r="O119" i="4"/>
  <c r="O127" i="4"/>
  <c r="O139" i="4"/>
  <c r="O147" i="4"/>
  <c r="O151" i="4"/>
  <c r="O159" i="4"/>
  <c r="O163" i="4"/>
  <c r="Q166" i="4"/>
  <c r="O166" i="4"/>
  <c r="J389" i="4"/>
  <c r="P13" i="4"/>
  <c r="P40" i="4"/>
  <c r="R40" i="4" s="1"/>
  <c r="O52" i="4"/>
  <c r="P53" i="4"/>
  <c r="R53" i="4" s="1"/>
  <c r="O56" i="4"/>
  <c r="O58" i="4"/>
  <c r="P59" i="4"/>
  <c r="R59" i="4" s="1"/>
  <c r="O60" i="4"/>
  <c r="P61" i="4"/>
  <c r="R61" i="4" s="1"/>
  <c r="O62" i="4"/>
  <c r="P63" i="4"/>
  <c r="R63" i="4" s="1"/>
  <c r="O64" i="4"/>
  <c r="P65" i="4"/>
  <c r="R65" i="4" s="1"/>
  <c r="O66" i="4"/>
  <c r="P67" i="4"/>
  <c r="R67" i="4" s="1"/>
  <c r="O68" i="4"/>
  <c r="P69" i="4"/>
  <c r="R69" i="4" s="1"/>
  <c r="O70" i="4"/>
  <c r="P71" i="4"/>
  <c r="R71" i="4" s="1"/>
  <c r="O72" i="4"/>
  <c r="O76" i="4"/>
  <c r="O80" i="4"/>
  <c r="O84" i="4"/>
  <c r="O88" i="4"/>
  <c r="O92" i="4"/>
  <c r="O96" i="4"/>
  <c r="O100" i="4"/>
  <c r="O104" i="4"/>
  <c r="O108" i="4"/>
  <c r="O112" i="4"/>
  <c r="O116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4" i="4"/>
  <c r="O16" i="4"/>
  <c r="O20" i="4"/>
  <c r="O21" i="4"/>
  <c r="O24" i="4"/>
  <c r="O26" i="4"/>
  <c r="O28" i="4"/>
  <c r="O30" i="4"/>
  <c r="O33" i="4"/>
  <c r="O44" i="4"/>
  <c r="O48" i="4"/>
  <c r="O75" i="4"/>
  <c r="O83" i="4"/>
  <c r="O87" i="4"/>
  <c r="O95" i="4"/>
  <c r="O99" i="4"/>
  <c r="O103" i="4"/>
  <c r="O111" i="4"/>
  <c r="O123" i="4"/>
  <c r="O131" i="4"/>
  <c r="O135" i="4"/>
  <c r="O143" i="4"/>
  <c r="O155" i="4"/>
  <c r="O54" i="4"/>
  <c r="P55" i="4"/>
  <c r="R55" i="4" s="1"/>
  <c r="P57" i="4"/>
  <c r="R57" i="4" s="1"/>
  <c r="L389" i="4"/>
  <c r="Q13" i="4"/>
  <c r="O73" i="4"/>
  <c r="O77" i="4"/>
  <c r="O81" i="4"/>
  <c r="O85" i="4"/>
  <c r="O89" i="4"/>
  <c r="O93" i="4"/>
  <c r="O97" i="4"/>
  <c r="O101" i="4"/>
  <c r="O105" i="4"/>
  <c r="O109" i="4"/>
  <c r="O113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247" i="4"/>
  <c r="O318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4" i="4"/>
  <c r="O236" i="4"/>
  <c r="O238" i="4"/>
  <c r="Q242" i="4"/>
  <c r="O242" i="4"/>
  <c r="O245" i="4"/>
  <c r="O326" i="4"/>
  <c r="P165" i="4"/>
  <c r="R165" i="4" s="1"/>
  <c r="O165" i="4"/>
  <c r="O243" i="4"/>
  <c r="O302" i="4"/>
  <c r="O338" i="4"/>
  <c r="P164" i="4"/>
  <c r="R164" i="4" s="1"/>
  <c r="P167" i="4"/>
  <c r="R167" i="4" s="1"/>
  <c r="P169" i="4"/>
  <c r="R169" i="4" s="1"/>
  <c r="P171" i="4"/>
  <c r="R171" i="4" s="1"/>
  <c r="P173" i="4"/>
  <c r="R173" i="4" s="1"/>
  <c r="P175" i="4"/>
  <c r="R175" i="4" s="1"/>
  <c r="P177" i="4"/>
  <c r="R177" i="4" s="1"/>
  <c r="P179" i="4"/>
  <c r="R179" i="4" s="1"/>
  <c r="P181" i="4"/>
  <c r="R181" i="4" s="1"/>
  <c r="P183" i="4"/>
  <c r="R183" i="4" s="1"/>
  <c r="P185" i="4"/>
  <c r="R185" i="4" s="1"/>
  <c r="P187" i="4"/>
  <c r="R187" i="4" s="1"/>
  <c r="P189" i="4"/>
  <c r="R189" i="4" s="1"/>
  <c r="P191" i="4"/>
  <c r="R191" i="4" s="1"/>
  <c r="P193" i="4"/>
  <c r="R193" i="4" s="1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O233" i="4"/>
  <c r="O235" i="4"/>
  <c r="O237" i="4"/>
  <c r="O239" i="4"/>
  <c r="O249" i="4"/>
  <c r="O310" i="4"/>
  <c r="O354" i="4"/>
  <c r="O296" i="4"/>
  <c r="O304" i="4"/>
  <c r="O312" i="4"/>
  <c r="O320" i="4"/>
  <c r="O328" i="4"/>
  <c r="O342" i="4"/>
  <c r="O358" i="4"/>
  <c r="P241" i="4"/>
  <c r="R241" i="4" s="1"/>
  <c r="P244" i="4"/>
  <c r="R244" i="4" s="1"/>
  <c r="P246" i="4"/>
  <c r="R246" i="4" s="1"/>
  <c r="P248" i="4"/>
  <c r="R248" i="4" s="1"/>
  <c r="P250" i="4"/>
  <c r="R250" i="4" s="1"/>
  <c r="P253" i="4"/>
  <c r="R253" i="4" s="1"/>
  <c r="P257" i="4"/>
  <c r="R257" i="4" s="1"/>
  <c r="P261" i="4"/>
  <c r="R261" i="4" s="1"/>
  <c r="P265" i="4"/>
  <c r="R265" i="4" s="1"/>
  <c r="P269" i="4"/>
  <c r="R269" i="4" s="1"/>
  <c r="P273" i="4"/>
  <c r="R273" i="4" s="1"/>
  <c r="P277" i="4"/>
  <c r="R277" i="4" s="1"/>
  <c r="P281" i="4"/>
  <c r="R281" i="4" s="1"/>
  <c r="P285" i="4"/>
  <c r="R285" i="4" s="1"/>
  <c r="P289" i="4"/>
  <c r="R289" i="4" s="1"/>
  <c r="P293" i="4"/>
  <c r="R293" i="4" s="1"/>
  <c r="O298" i="4"/>
  <c r="O306" i="4"/>
  <c r="O314" i="4"/>
  <c r="O322" i="4"/>
  <c r="O330" i="4"/>
  <c r="O346" i="4"/>
  <c r="O362" i="4"/>
  <c r="P240" i="4"/>
  <c r="R240" i="4" s="1"/>
  <c r="P254" i="4"/>
  <c r="R254" i="4" s="1"/>
  <c r="P258" i="4"/>
  <c r="R258" i="4" s="1"/>
  <c r="P262" i="4"/>
  <c r="R262" i="4" s="1"/>
  <c r="P266" i="4"/>
  <c r="R266" i="4" s="1"/>
  <c r="P270" i="4"/>
  <c r="R270" i="4" s="1"/>
  <c r="P274" i="4"/>
  <c r="R274" i="4" s="1"/>
  <c r="P278" i="4"/>
  <c r="R278" i="4" s="1"/>
  <c r="P282" i="4"/>
  <c r="R282" i="4" s="1"/>
  <c r="P286" i="4"/>
  <c r="R286" i="4" s="1"/>
  <c r="P290" i="4"/>
  <c r="R290" i="4" s="1"/>
  <c r="P294" i="4"/>
  <c r="R294" i="4" s="1"/>
  <c r="Q295" i="4"/>
  <c r="O295" i="4"/>
  <c r="O300" i="4"/>
  <c r="O308" i="4"/>
  <c r="O316" i="4"/>
  <c r="O324" i="4"/>
  <c r="O334" i="4"/>
  <c r="O350" i="4"/>
  <c r="O380" i="4"/>
  <c r="O331" i="4"/>
  <c r="O335" i="4"/>
  <c r="O339" i="4"/>
  <c r="O343" i="4"/>
  <c r="O347" i="4"/>
  <c r="O351" i="4"/>
  <c r="O355" i="4"/>
  <c r="O359" i="4"/>
  <c r="O377" i="4"/>
  <c r="O381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2" i="4"/>
  <c r="O336" i="4"/>
  <c r="O340" i="4"/>
  <c r="O344" i="4"/>
  <c r="O348" i="4"/>
  <c r="O352" i="4"/>
  <c r="O356" i="4"/>
  <c r="O360" i="4"/>
  <c r="O378" i="4"/>
  <c r="O382" i="4"/>
  <c r="Q296" i="4"/>
  <c r="O333" i="4"/>
  <c r="O337" i="4"/>
  <c r="O341" i="4"/>
  <c r="O345" i="4"/>
  <c r="O349" i="4"/>
  <c r="O353" i="4"/>
  <c r="O357" i="4"/>
  <c r="O361" i="4"/>
  <c r="O379" i="4"/>
  <c r="O386" i="4"/>
  <c r="O387" i="4"/>
  <c r="O388" i="4"/>
  <c r="Q389" i="4" l="1"/>
  <c r="P389" i="4"/>
  <c r="R13" i="4"/>
  <c r="R389" i="4" s="1"/>
  <c r="O389" i="4"/>
</calcChain>
</file>

<file path=xl/sharedStrings.xml><?xml version="1.0" encoding="utf-8"?>
<sst xmlns="http://schemas.openxmlformats.org/spreadsheetml/2006/main" count="1925" uniqueCount="691">
  <si>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</si>
  <si>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</si>
  <si>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</si>
  <si>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</si>
  <si>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</si>
  <si>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</si>
  <si>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</si>
  <si>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</si>
  <si>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</si>
  <si>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</si>
  <si>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</si>
  <si>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</si>
  <si>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</si>
  <si>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</si>
  <si>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</si>
  <si>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</si>
  <si>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</si>
  <si>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</si>
  <si>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</si>
  <si>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</si>
  <si>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</si>
  <si>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</si>
  <si>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</si>
  <si>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</si>
  <si>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</si>
  <si>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</si>
  <si>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</si>
  <si>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</si>
  <si>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</si>
  <si>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</si>
  <si>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</si>
  <si>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JOSEFINA ALTAGRACIA M FERNANDEZ PANTALEON</t>
  </si>
  <si>
    <t>F</t>
  </si>
  <si>
    <t>Directora del Despacho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</si>
  <si>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</si>
  <si>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</si>
  <si>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</si>
  <si>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</si>
  <si>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</si>
  <si>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</si>
  <si>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MARIA DEL CARMEN CUERVO DESANGLES</t>
  </si>
  <si>
    <t>Asistente del Despacho</t>
  </si>
  <si>
    <t>CRUZ TERESA CAPELLAN SAAD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</si>
  <si>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</si>
  <si>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</si>
  <si>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</si>
  <si>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</si>
  <si>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</si>
  <si>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</si>
  <si>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</si>
  <si>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</si>
  <si>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</si>
  <si>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</si>
  <si>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</si>
  <si>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JUAN ERNESTO MERCEDES ULLOA</t>
  </si>
  <si>
    <t>LUZ ORIANNA LANDETA ARAGONES</t>
  </si>
  <si>
    <t>MARCELLA DICARLO QUIÑONES</t>
  </si>
  <si>
    <t>AMAURY FRANCISCO MORA LOPEZ</t>
  </si>
  <si>
    <t>Analista de Planes Alternativos de Salud III</t>
  </si>
  <si>
    <t>MELISSA ESTHER SALAZAR MERCEDES</t>
  </si>
  <si>
    <t>Analista de Planes Alternativos de Salud II</t>
  </si>
  <si>
    <t>EMMANUEL RODRIGUEZ CARR</t>
  </si>
  <si>
    <t>Analista  Actuarial I</t>
  </si>
  <si>
    <t>SAMANTHA SANG OLEAGA</t>
  </si>
  <si>
    <t>VIOLETA SOTO DE LA CRUZ</t>
  </si>
  <si>
    <t>JORGE ALBERTO SANTANA SUERO</t>
  </si>
  <si>
    <t xml:space="preserve">Dirección de Planificación y Desarrollo                                                                                                               </t>
  </si>
  <si>
    <t>Director de Planificación y Desarrollo</t>
  </si>
  <si>
    <t>EUFEMIA ESTEBANIA DRULLAT PAREDES</t>
  </si>
  <si>
    <t xml:space="preserve">Secretaria 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</si>
  <si>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</si>
  <si>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</si>
  <si>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</si>
  <si>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</si>
  <si>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</si>
  <si>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</si>
  <si>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</si>
  <si>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</si>
  <si>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</si>
  <si>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</si>
  <si>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</si>
  <si>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</si>
  <si>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</si>
  <si>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</si>
  <si>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KISAIRIS MICHELL  DE GRACIA MONTERO</t>
  </si>
  <si>
    <t>Analista de Calidad en la Gestión</t>
  </si>
  <si>
    <t>RODHER SMIL MUÑOZ GARCIA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</si>
  <si>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</si>
  <si>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</si>
  <si>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</si>
  <si>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</si>
  <si>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DANIEL ENRIQUE RODRIGUEZ RIJO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</si>
  <si>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</si>
  <si>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</si>
  <si>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</si>
  <si>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</si>
  <si>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</si>
  <si>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</si>
  <si>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</si>
  <si>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ANA ELIZABETH CORNIEL DIAZ</t>
  </si>
  <si>
    <t>ALTAGRACIA MILEXIS RAMIREZ MONTERO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</si>
  <si>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</si>
  <si>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</si>
  <si>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</si>
  <si>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EVELYN LOPEZ CASTILLO</t>
  </si>
  <si>
    <t xml:space="preserve">Departamento de Afiliación y Traspaso                                                                                                                 </t>
  </si>
  <si>
    <t>Encargada del Departamento de Afiliación y Traspaso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</si>
  <si>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</si>
  <si>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</si>
  <si>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</si>
  <si>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GENARO HENRIQUEZ GARCIA</t>
  </si>
  <si>
    <t xml:space="preserve">División de Call Center                                                                                                                               </t>
  </si>
  <si>
    <t>Encargado de la División de Call Center</t>
  </si>
  <si>
    <t>ANABEL  JIMENEZ DE GOMEZ</t>
  </si>
  <si>
    <t>ANGELICA MEJIA ZORRILLA</t>
  </si>
  <si>
    <t>Analista de Atención de PQRS</t>
  </si>
  <si>
    <t>FRANCIA ARAUJO PAYANO</t>
  </si>
  <si>
    <t>Analista Coberturas de Alto Costo en Traspaso</t>
  </si>
  <si>
    <t>EDGAR RAFAEL HACHE OZUNA</t>
  </si>
  <si>
    <t>Analista de Afiliación y Traspaso</t>
  </si>
  <si>
    <t>DAYANA ISABEL CUEVAS CUEVAS</t>
  </si>
  <si>
    <t>MEDIBEL GIL RAMIREZ</t>
  </si>
  <si>
    <t>SIHARA MARY JAVIER</t>
  </si>
  <si>
    <t>YUBELKYS LIDIA MONTERO CANDELARIO</t>
  </si>
  <si>
    <t>SARA GABRIELA RODRIGUEZ PAULINO</t>
  </si>
  <si>
    <t>SCARLET MAGDIEL MARTINEZ ACOSTA</t>
  </si>
  <si>
    <t>TERESA MARIA DEL ROSARIO GIRON</t>
  </si>
  <si>
    <t>LIYEIDY MARIANNY MATOS GARCIA</t>
  </si>
  <si>
    <t>MICHELLE MARIA PEÑA CRIME</t>
  </si>
  <si>
    <t>MICHELLE PIMENTEL PERALTA</t>
  </si>
  <si>
    <t>PERLA MASSIEL PUMAROL PEÑA</t>
  </si>
  <si>
    <t>Representante de Servicio</t>
  </si>
  <si>
    <t>JOEL GAILLARD CAYOT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</si>
  <si>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</si>
  <si>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</si>
  <si>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</si>
  <si>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</si>
  <si>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</si>
  <si>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CAMILO JOSE ALEJANDRO BONETTI TORIBIO</t>
  </si>
  <si>
    <t>Técnico de Interacción Social</t>
  </si>
  <si>
    <t>GENNESIS ISABEL SEGURA GARCIA</t>
  </si>
  <si>
    <t>BRAILIN ELPIDIO MONTERO MOTA</t>
  </si>
  <si>
    <t>ANDRES JETZIER SANTANA SANCHEZ</t>
  </si>
  <si>
    <t>OSARIS LEANDRA GARCIA MORILLO</t>
  </si>
  <si>
    <t>YERLANDY MERCEDES SANCHEZ GARCIA</t>
  </si>
  <si>
    <t>AMANDA VIRGINIA PEREYRA RAMIREZ</t>
  </si>
  <si>
    <t>ANGELA MARTINEZ CONCEPCION</t>
  </si>
  <si>
    <t>BIENVENIDO CASTILLO GALVAN</t>
  </si>
  <si>
    <t>DENNISSE ALTAGRACIA BAUTISTA BAUTISTA</t>
  </si>
  <si>
    <t>CAROLL MICHELLE RONDON SEPULVEDA</t>
  </si>
  <si>
    <t>OMAR DE LOS SANTOS SUAREZ</t>
  </si>
  <si>
    <t>PORFIRIO LEONARDO DIAZ DIAZ</t>
  </si>
  <si>
    <t>RONNY ARIEL WILLIAMS</t>
  </si>
  <si>
    <t>Técnico en Interacción Social</t>
  </si>
  <si>
    <t>JEAN CARLOS DE LA ROSA</t>
  </si>
  <si>
    <t>YESSICRIS MATOS ENCARNACION</t>
  </si>
  <si>
    <t>GISELLE INMACULADA HIRALDO PADILLA</t>
  </si>
  <si>
    <t>JUANA PION REYES</t>
  </si>
  <si>
    <t>VICTOR MANUEL MERCADO PIMENTEL</t>
  </si>
  <si>
    <t>JEIMY MATOS NUÑEZ</t>
  </si>
  <si>
    <t>IRKANIA MERCEDES GEA SALSI</t>
  </si>
  <si>
    <t>MARCOS AGUSTIN MONTAS DE LA ROSA</t>
  </si>
  <si>
    <t>ELI GREGORIO MONTERO OZORIA</t>
  </si>
  <si>
    <t>Auxiliar de Información y Servicio (via Call Center).</t>
  </si>
  <si>
    <t>CESAR ANGEL MORALES BAPTIST</t>
  </si>
  <si>
    <t>CARLOS MANUEL EUSEBIO RONDON</t>
  </si>
  <si>
    <t>GERALDINA PUENTE SABINO</t>
  </si>
  <si>
    <t>Auxiliar de Información y Servicio (vía Call Center)</t>
  </si>
  <si>
    <t>EMELLY RIVERA FELIX</t>
  </si>
  <si>
    <t>Auxiliar de Información y Servicio (vía Call Center).</t>
  </si>
  <si>
    <t>MAIRENI LOISME PICHARDO SANCHEZ</t>
  </si>
  <si>
    <t>EUNISSE ENEROLIZA CATANO MENA</t>
  </si>
  <si>
    <t>JOHAN ANGEL GUILLEN HERNANDEZ</t>
  </si>
  <si>
    <t>EUDRI GREGORIO PRANDY PIMENTEL</t>
  </si>
  <si>
    <t>JUAN RAMON DE LOS SANTOS PEREZ</t>
  </si>
  <si>
    <t>REMY ELIEZER ALEJANDRO RAMIREZ</t>
  </si>
  <si>
    <t>YAFREISY ROMERO GIL</t>
  </si>
  <si>
    <t>ROSANNA SANTANA RODRIGUEZ</t>
  </si>
  <si>
    <t>MIGUEL ANTONIO NIVAR PEREZ</t>
  </si>
  <si>
    <t>NIKAULIS ASTACIO SANTANA</t>
  </si>
  <si>
    <t>Auxiliar de Información y Servicio (Vía Call Center)</t>
  </si>
  <si>
    <t>PAMELA ARISLEYDA MEJIA GUERRERO</t>
  </si>
  <si>
    <t>Auxiliar de Información y Servicio  (vía Call Center)</t>
  </si>
  <si>
    <t>HILBANIA TERESA RAMOS CALZADO</t>
  </si>
  <si>
    <t>MARIA ALTAGRACIA QUEZADA</t>
  </si>
  <si>
    <t>LILIBETH CUETO MEDINA</t>
  </si>
  <si>
    <t>SUSANA MARIA ACOSTA HERNANDEZ</t>
  </si>
  <si>
    <t>MARIA ELIZABETH VASQUEZ SALAS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</si>
  <si>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</si>
  <si>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</si>
  <si>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</si>
  <si>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</si>
  <si>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</si>
  <si>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</si>
  <si>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IDELKA JOSEFINA ROMAN TAVARES</t>
  </si>
  <si>
    <t>ESTEFANY CRUCETA ROJAS</t>
  </si>
  <si>
    <t>CAROLINA GONZALEZ NUÑEZ</t>
  </si>
  <si>
    <t>ADALBERTO MANUEL DE LEON DURAN</t>
  </si>
  <si>
    <t>STEFFANY DEL CARMEN CASTILLO TAVAREZ</t>
  </si>
  <si>
    <t>ALINSON ALEJANDRO BELTRE RODRIGUEZ</t>
  </si>
  <si>
    <t>ROSA DAHIANA DISLA NUÑEZ</t>
  </si>
  <si>
    <t>MARCOS SAMUEL GALVEZ AZCONA</t>
  </si>
  <si>
    <t>OLIVER AGUSTIN RODRIGUEZ CESPEDES</t>
  </si>
  <si>
    <t>DARLING MASSIEL SERRATA DE JESUS</t>
  </si>
  <si>
    <t>ANYELI ELIZABETH VALERIO RAMIREZ</t>
  </si>
  <si>
    <t>DIONELY RAMOS RODRÍGUEZ</t>
  </si>
  <si>
    <t>GABRIELA CRUZ D'AZA</t>
  </si>
  <si>
    <t>RITA CAROLINA GUTIERREZ FERMIN</t>
  </si>
  <si>
    <t>Recepcionista</t>
  </si>
  <si>
    <t>PEDRO ANTONIO LOPEZ TOLENTINO</t>
  </si>
  <si>
    <t>Chofer</t>
  </si>
  <si>
    <t>YULISSA MARIANA SANTOS JIMENEZ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</si>
  <si>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</si>
  <si>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</si>
  <si>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</si>
  <si>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</si>
  <si>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</si>
  <si>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</si>
  <si>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</si>
  <si>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</si>
  <si>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</si>
  <si>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Inteligencia de Datos                                                                                                                 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</si>
  <si>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</si>
  <si>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</si>
  <si>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</si>
  <si>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ORLANDO RODRIGUEZ CUNILLERA</t>
  </si>
  <si>
    <t>Analista de Ciencia de Datos</t>
  </si>
  <si>
    <t>ANGEL LUIS MARTINEZ REYES</t>
  </si>
  <si>
    <t>Analista de Evaluación de Estudios Económicos</t>
  </si>
  <si>
    <t>MILADYS MARGARITA ABREU GARCIA</t>
  </si>
  <si>
    <t>Analista de Datos Estadísticos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</si>
  <si>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</si>
  <si>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</si>
  <si>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</si>
  <si>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</si>
  <si>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</si>
  <si>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</si>
  <si>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JUAN CARLOS POLANCO BLANCO</t>
  </si>
  <si>
    <t>Soporte Técnico Informático</t>
  </si>
  <si>
    <t xml:space="preserve">Departamento de Seguridad y Monitoreo TIC                                                                                                             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</si>
  <si>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</si>
  <si>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</si>
  <si>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</si>
  <si>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 xml:space="preserve">Departamento de Desarrollo e Implementación de Sistemas TIC                                                                                           </t>
  </si>
  <si>
    <t>FRANCISCO ANTONIO PEGUERO ALCANTARA</t>
  </si>
  <si>
    <t>Analista Programador III</t>
  </si>
  <si>
    <t>JOSE DUVERGE DE LA ROSA</t>
  </si>
  <si>
    <t>Administrador de Base de Datos</t>
  </si>
  <si>
    <t>GABRIEL  MONTERO TERRERO</t>
  </si>
  <si>
    <t>EDUARDO SANCHEZ MEDINA</t>
  </si>
  <si>
    <t>Analista de Inteligencia de Datos III</t>
  </si>
  <si>
    <t>FRANCISCO VIZNNEY VENTURA CACERES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</si>
  <si>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</si>
  <si>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</si>
  <si>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</si>
  <si>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</si>
  <si>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</si>
  <si>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</si>
  <si>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YOMARY LANFRANCO MONTERO</t>
  </si>
  <si>
    <t>Analista de Normas TIC</t>
  </si>
  <si>
    <t>WALNER ANTONIO CAPELLAN LUGO</t>
  </si>
  <si>
    <t xml:space="preserve">Supervisor de Soporte Técnico </t>
  </si>
  <si>
    <t>HUASCAR ANTONIO GUTIERREZ HERNANDEZ</t>
  </si>
  <si>
    <t>Analista de Redes y Comunicación</t>
  </si>
  <si>
    <t>ARNETT JOSE JIMENEZ MORENO</t>
  </si>
  <si>
    <t>Técnico Programador</t>
  </si>
  <si>
    <t>DARIO ALEXANDER FROMETA CABRERA</t>
  </si>
  <si>
    <t>Técnico de Operaciones TIC</t>
  </si>
  <si>
    <t>JANEL AMBIORIX RAMIREZ MARIA</t>
  </si>
  <si>
    <t>EDGARDO ORLANDO CARRERO</t>
  </si>
  <si>
    <t>JEFRY OSCAR VASQUEZ POLANCO</t>
  </si>
  <si>
    <t>WARNER GOMEZ MOTA</t>
  </si>
  <si>
    <t>ISMAEL DE JESUS UREÑA MEDINA</t>
  </si>
  <si>
    <t>NAYELI ANGELICA MARTINEZ MORETA</t>
  </si>
  <si>
    <t>Analista de Calidad TIC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</si>
  <si>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</si>
  <si>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</si>
  <si>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</si>
  <si>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</si>
  <si>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</si>
  <si>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</si>
  <si>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</si>
  <si>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</si>
  <si>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</si>
  <si>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</si>
  <si>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</si>
  <si>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</si>
  <si>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</si>
  <si>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</si>
  <si>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SORAYA MARIA ACEVEDO FERMIN</t>
  </si>
  <si>
    <t>Analista de Registro y Control</t>
  </si>
  <si>
    <t>BRENDA ADELAIDA SANCHEZ MATOS</t>
  </si>
  <si>
    <t>Analista de Nómina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</si>
  <si>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</si>
  <si>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</si>
  <si>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</si>
  <si>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</si>
  <si>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</si>
  <si>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</si>
  <si>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</si>
  <si>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Analista de Reclutamiento y Selección.</t>
  </si>
  <si>
    <t>ASHLEY MICHAEL SABINO CARABALLO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</si>
  <si>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</si>
  <si>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</si>
  <si>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</si>
  <si>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</si>
  <si>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</si>
  <si>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</si>
  <si>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EDYCEL MOREL MONTAS</t>
  </si>
  <si>
    <t>Diseñador Gráfico y Editor de Contenido</t>
  </si>
  <si>
    <t>DAVID MONTES DE OCA FORTUNATO</t>
  </si>
  <si>
    <t>Auxiliar de Comunicaciones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</si>
  <si>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</si>
  <si>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</si>
  <si>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</si>
  <si>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YICELL GARCIA MERCEDES</t>
  </si>
  <si>
    <t>Coordinadora de Protocolo e Imagen Institucional</t>
  </si>
  <si>
    <t>LORENA ANTONIA JIMENEZ LOPEZ</t>
  </si>
  <si>
    <t>Coordinadora de Comunicación Externa</t>
  </si>
  <si>
    <t>NADHIA KARLINA FELIZ ORTIZ</t>
  </si>
  <si>
    <t>Coordinadora de Comunicación Digital</t>
  </si>
  <si>
    <t>CHARLENY CAROLINA VIZCAINO SANTANA</t>
  </si>
  <si>
    <t>Gestor de Protocolo y Eventos</t>
  </si>
  <si>
    <t>ANGELO DE JESUS GRAULAU</t>
  </si>
  <si>
    <t>Técnico de Audiovisuales</t>
  </si>
  <si>
    <t>FATIELY LORA PIETRERA</t>
  </si>
  <si>
    <t xml:space="preserve">Fotógrafo </t>
  </si>
  <si>
    <t>ANDY ADALBERTO SILVERIO RODRIGUEZ</t>
  </si>
  <si>
    <t>Videógrafo</t>
  </si>
  <si>
    <t>DIOSMARI MIGUELINA HERNANDEZ TAVERA</t>
  </si>
  <si>
    <t>Auxiliar de Protocolo</t>
  </si>
  <si>
    <t>RUMIVER LISSELOT HERNANDEZ ORTIZ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</si>
  <si>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</si>
  <si>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</si>
  <si>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</si>
  <si>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</si>
  <si>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</si>
  <si>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</si>
  <si>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</si>
  <si>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</si>
  <si>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</si>
  <si>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</si>
  <si>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</si>
  <si>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</si>
  <si>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MARCELY PARRA SALAZAR</t>
  </si>
  <si>
    <t>Analista de Prestaciones en Salud</t>
  </si>
  <si>
    <t>NATHALY ELIZABETH PEGUERO GUERRERO</t>
  </si>
  <si>
    <t>Analista de Planes Alternativos</t>
  </si>
  <si>
    <t>RACHELL GOMEZ</t>
  </si>
  <si>
    <t>ALBANIA GISLENYS UREÑA LORA</t>
  </si>
  <si>
    <t>Encargada del Departamento de Monitoreo y Seguimiento de Prestadoras de Servicios de Salud (PSS)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</si>
  <si>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</si>
  <si>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</si>
  <si>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</si>
  <si>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</si>
  <si>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</si>
  <si>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</si>
  <si>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AMERICA NATALI RUIZ HERRERA</t>
  </si>
  <si>
    <t>Analista de Gestión de las Prestadoras de Servicios de Salud Públicas (PSS)</t>
  </si>
  <si>
    <t>KAREN ROSELLI  VERAS ESPINAL</t>
  </si>
  <si>
    <t>Analista de Gestión de PSS Privadas</t>
  </si>
  <si>
    <t>DINOBEL PEREZ MATOS</t>
  </si>
  <si>
    <t>ANA ESTEFFANY ESTRELLA RODRIGUEZ</t>
  </si>
  <si>
    <t xml:space="preserve">Analista de Gestión de las Prestadoras de Servicios de Salud Pública (PSS) </t>
  </si>
  <si>
    <t>RUBEN DARIO ROSARIO MERAN</t>
  </si>
  <si>
    <t>Analista de Datos de Prestadores de Servicios de Salud Privados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</si>
  <si>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</si>
  <si>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</si>
  <si>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</si>
  <si>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</si>
  <si>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</si>
  <si>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ADELINA ALTAGRACIA ESTEVEZ MELGEN</t>
  </si>
  <si>
    <t>Analista de Servicios de Salud</t>
  </si>
  <si>
    <t>LAURA PATRICIA MENA MARTINEZ</t>
  </si>
  <si>
    <t>ADRIANA GARCIA HIDALGO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</si>
  <si>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</si>
  <si>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</si>
  <si>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</si>
  <si>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</si>
  <si>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</si>
  <si>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</si>
  <si>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</si>
  <si>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</si>
  <si>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</si>
  <si>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NOELIA AURORA MENA LOPEZ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</si>
  <si>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</si>
  <si>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</si>
  <si>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ANA YOKASTA PERDOMO FERNANDEZ</t>
  </si>
  <si>
    <t>Coordinadora de Estadísticas Financieras</t>
  </si>
  <si>
    <t>AMANTINA CLARIBEL LUCIANO MONTERO</t>
  </si>
  <si>
    <t>Coordinadora de Inspección Financiera</t>
  </si>
  <si>
    <t>MARIA DOMINGA GOMEZ TEJADA</t>
  </si>
  <si>
    <t>Auditor II</t>
  </si>
  <si>
    <t>DAMIANA DE LOS SANTOS CELEDONIO</t>
  </si>
  <si>
    <t>ERIKA GUZMAN SORIANO</t>
  </si>
  <si>
    <t>DEYANIRA MARIA TEJEDA SOSA</t>
  </si>
  <si>
    <t>BERKIS MARTINEZ DIAZ</t>
  </si>
  <si>
    <t>Auditor I</t>
  </si>
  <si>
    <t>HEIDY LAURA OLMOS AQUINO</t>
  </si>
  <si>
    <t>JEREMY DE JESUS RIVERA FRIAS</t>
  </si>
  <si>
    <t>MIGUEL ANGEL SUAREZ ESPINAL</t>
  </si>
  <si>
    <t>DAIBEL LISSANDRA RIVERA CEBALLOS</t>
  </si>
  <si>
    <t>Analista de Estadísticas Financieras</t>
  </si>
  <si>
    <t>DANILO ANTONIO HURTADO CRUZ</t>
  </si>
  <si>
    <t>LUIS MANUEL INOA RODRIGUEZ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</si>
  <si>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</si>
  <si>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</si>
  <si>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</si>
  <si>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</si>
  <si>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</si>
  <si>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</si>
  <si>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</si>
  <si>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</si>
  <si>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</si>
  <si>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RAFAEL JESUS HERNANDEZ CAPOTE</t>
  </si>
  <si>
    <t>Auditor de Sistemas</t>
  </si>
  <si>
    <t>ANDERSON GONZALEZ ACOSTA</t>
  </si>
  <si>
    <t>SAYELO EMMANUEL JIMENEZ ESPINAL</t>
  </si>
  <si>
    <t>LUIS PANCRACIO RAMON ROMERO</t>
  </si>
  <si>
    <t>LUIS MARIA BREA RUIZ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</si>
  <si>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</si>
  <si>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</si>
  <si>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</si>
  <si>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</si>
  <si>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LINO ANDRES HERNANDEZ ROJAS</t>
  </si>
  <si>
    <t>Auditor de Contol de Subsidios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</si>
  <si>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</si>
  <si>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</si>
  <si>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</si>
  <si>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</si>
  <si>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</si>
  <si>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</si>
  <si>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DANIGSA BATISTA MATEO</t>
  </si>
  <si>
    <t>Contadora</t>
  </si>
  <si>
    <t>ISAIAS FERRERAS MONTERO</t>
  </si>
  <si>
    <t>CAROLINA PECCI LIRIANO</t>
  </si>
  <si>
    <t>YENIFER ADALICY CASTILLO CORDERO</t>
  </si>
  <si>
    <t>KARIMEL TRINIDAD LLENAS GUTIERREZ</t>
  </si>
  <si>
    <t>Auxiliar de Contabilidad</t>
  </si>
  <si>
    <t>BIENVENIDO ALEJANDRO NUÑEZ MIRABAL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</si>
  <si>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</si>
  <si>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</si>
  <si>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MANUEL VELASQUEZ CAMINERO</t>
  </si>
  <si>
    <t xml:space="preserve">Departamento de Evaluación y Análisis de Subsidios                                                                                                    </t>
  </si>
  <si>
    <t>Encargado del Departamento de Evaluación y Análisis de Subsidios</t>
  </si>
  <si>
    <t>FIDELINA MARIA AGUILAR THORMANN</t>
  </si>
  <si>
    <t>Analista de Evaluación de Subsidios</t>
  </si>
  <si>
    <t>RAMIRO CASTILLO</t>
  </si>
  <si>
    <t>Médico Evaluador</t>
  </si>
  <si>
    <t>ROSAHOLY KATHERINE VASQUEZ REYNOSO</t>
  </si>
  <si>
    <t>YANELLE FANESKA PEÑA BERROA</t>
  </si>
  <si>
    <t>Evaluador</t>
  </si>
  <si>
    <t>WALIN ISMAEL BERAS PUELLO</t>
  </si>
  <si>
    <t>DORALIZA MEDRANO RECIO</t>
  </si>
  <si>
    <t>MIGUEL ANGEL BATISTA CAMPUSANO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</si>
  <si>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</si>
  <si>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</si>
  <si>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</si>
  <si>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GEYDY MARGARITA MARMOLEJOS ORTIZ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</si>
  <si>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</si>
  <si>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</si>
  <si>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SAYURI SASAKI DIMAREN</t>
  </si>
  <si>
    <t>Analista de Inspección II</t>
  </si>
  <si>
    <t>PIERINA ALTAGRACIA VARGAS ABREU</t>
  </si>
  <si>
    <t>Analista de Información y Trámites de Subsidios</t>
  </si>
  <si>
    <t>RAMONA ALEXANDRA FEBLES PEÑA</t>
  </si>
  <si>
    <t>JOSE ISRAEL LORA POLANCO</t>
  </si>
  <si>
    <t>LEYDI MARGARETT PEREZ DE LA PAZ</t>
  </si>
  <si>
    <t>MICHAEL TAMIR PERALTA  SUSANA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</si>
  <si>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</si>
  <si>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</si>
  <si>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</si>
  <si>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</si>
  <si>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</si>
  <si>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</si>
  <si>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</si>
  <si>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</si>
  <si>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</si>
  <si>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SARAH MELISSA RIVERA THOMAS</t>
  </si>
  <si>
    <t>MERCEDES GLORIA VALDEZ ALVAREZ</t>
  </si>
  <si>
    <t>Analista de Auditoría de Gestión y Afiliación</t>
  </si>
  <si>
    <t>MARLEN ESTEFANI GIL TORRES</t>
  </si>
  <si>
    <t>YILDANIA MEDRANO PEGUERO</t>
  </si>
  <si>
    <t>Analista de Auditoría Médica del RS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</si>
  <si>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</si>
  <si>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</si>
  <si>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</si>
  <si>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</si>
  <si>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</si>
  <si>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</si>
  <si>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</si>
  <si>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</si>
  <si>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</si>
  <si>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 xml:space="preserve">División de Supervisión y Vigilancia del Seguro de Riesgos Laborales                                                                                  </t>
  </si>
  <si>
    <t>Analista de Accidentabilidad y Siniestralidad  Laboral</t>
  </si>
  <si>
    <t>JOHANNA ELIZABETH PEREZ RODRIGUEZ</t>
  </si>
  <si>
    <t>Auditor Médico para el Seguro de Riesgos Laborales</t>
  </si>
  <si>
    <t>GUILLERMINA FULCAR PEREZ</t>
  </si>
  <si>
    <t>Analista de Prevención de Riesgos Laborales</t>
  </si>
  <si>
    <t>EMELY SOFIA MASIEL LEGUIZAMON VASQUEZ</t>
  </si>
  <si>
    <t xml:space="preserve">Médico Ocupacional </t>
  </si>
  <si>
    <t>CLARIBEL ALTAGRACIA PEÑA BOURDIERD</t>
  </si>
  <si>
    <t>CARMELINA TAVAREZ SANCHEZ</t>
  </si>
  <si>
    <t>LUZ OBID SEGURA GRANDEL</t>
  </si>
  <si>
    <t xml:space="preserve">Dirección Administrativa                                                                                                                              </t>
  </si>
  <si>
    <t>Directora Administrativa</t>
  </si>
  <si>
    <t>CARLOS LOANNY ACOSTA MATOS</t>
  </si>
  <si>
    <t>DIORIS URBAEZ TRINIDAD</t>
  </si>
  <si>
    <t xml:space="preserve">Departamento de Compras y Contrataciones                                                                                                              </t>
  </si>
  <si>
    <t>Encargado del  Departamento de Compras y Contrataciones</t>
  </si>
  <si>
    <t>ALGENIS ENCARNACION PEREZ</t>
  </si>
  <si>
    <t>NIROXI YISCAIRI CACERES UBRI</t>
  </si>
  <si>
    <t>ROSANNA ALTAGRACIA ROMERO MARTE</t>
  </si>
  <si>
    <t>ANA ESTHEILYN MARTINEZ MELO</t>
  </si>
  <si>
    <t>ROSANNA MARGARITA REYES CARVAJAL</t>
  </si>
  <si>
    <t>MANUELA NICOLASA HERRERA ARIAS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</si>
  <si>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</si>
  <si>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</si>
  <si>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</si>
  <si>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</si>
  <si>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</si>
  <si>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JOHANNA SANTANA</t>
  </si>
  <si>
    <t>Supervisor de Conserjería</t>
  </si>
  <si>
    <t>MIGUEL ANTONIO VALDEZ HERRERA</t>
  </si>
  <si>
    <t>Técnico de Mantenimiento</t>
  </si>
  <si>
    <t>VIRGINIO ARIEL ALFAU COSTE</t>
  </si>
  <si>
    <t>JOSE NESTOR DURAN</t>
  </si>
  <si>
    <t>Camarero</t>
  </si>
  <si>
    <t>AURELIO HERNANDEZ MERCEDES</t>
  </si>
  <si>
    <t>PAULINA RODRIGUEZ</t>
  </si>
  <si>
    <t>MANUEL ANTONIO CASADO HERNANDEZ</t>
  </si>
  <si>
    <t>FRANCISCO LARA DE LOS SANTOS</t>
  </si>
  <si>
    <t>HAIRON JOEL FELIZ SANCHEZ</t>
  </si>
  <si>
    <t>JOEL VALENTIN NUÑEZ LARA</t>
  </si>
  <si>
    <t>FAUSTINO SANTANA SANTANA</t>
  </si>
  <si>
    <t>MARILUS LORA PICHARDO</t>
  </si>
  <si>
    <t>ELIDAYSA LIRANZO PAREDES</t>
  </si>
  <si>
    <t>LESBIA ALTAGRACIA GONZALEZ</t>
  </si>
  <si>
    <t>ANA FRANCISCA CHALAS DIAZ</t>
  </si>
  <si>
    <t>LUZ NATHALI DIAZ RODRIGUEZ</t>
  </si>
  <si>
    <t>JOSEFINA MENDEZ</t>
  </si>
  <si>
    <t>JESSICA YAHAIRA CABRERA CLIMOT</t>
  </si>
  <si>
    <t>YUDERKA ROSANNA MATOS RAMIREZ</t>
  </si>
  <si>
    <t>GLENI ENERSIDA NAVARRO GIL</t>
  </si>
  <si>
    <t>CARLOS HERMINIO MONTERO SOTO</t>
  </si>
  <si>
    <t>EMILIA ESTHER EVANGELISTA BYAS</t>
  </si>
  <si>
    <t>TAMARA TAMAREZ ZAPATA</t>
  </si>
  <si>
    <t>JAIRO ANTONIO ROSARIO REYES</t>
  </si>
  <si>
    <t>Auxiliar de Almacén y Suministro</t>
  </si>
  <si>
    <t>RADHAMES MEDARDO CARELA PERALTA</t>
  </si>
  <si>
    <t>EDINSON CASTILLO</t>
  </si>
  <si>
    <t>JEFRI JESUS AQUINO SANTANA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</si>
  <si>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</si>
  <si>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</si>
  <si>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</si>
  <si>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</si>
  <si>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</si>
  <si>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</si>
  <si>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SANTIAGO VASQUEZ SANTANA</t>
  </si>
  <si>
    <t>IVAN ELIAS VASQUEZ ZORRILLA</t>
  </si>
  <si>
    <t>RAFAEL ANTONIO OZORIA</t>
  </si>
  <si>
    <t>JAFET MANUEL ACOSTA OLIVO</t>
  </si>
  <si>
    <t>JOSE MANUEL SAINT HILAIRE JUAN</t>
  </si>
  <si>
    <t>MANUEL ALBERTO NUÑEZ DEL ROSARIO</t>
  </si>
  <si>
    <t>JUAN MANUEL VALDEZ SORIANO</t>
  </si>
  <si>
    <t>WAREN SEBASTIAN DIAZ</t>
  </si>
  <si>
    <t>JOSE LUIS  ARIAS ABAD</t>
  </si>
  <si>
    <t>Ayudante de Mantenimiento</t>
  </si>
  <si>
    <t>JOSE ALFONSO SANCHEZ</t>
  </si>
  <si>
    <t>JOSE RAMON PLACIDO SALCEDO</t>
  </si>
  <si>
    <t>ARELIS TERESA DE LA CRUZ HERNANDEZ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</si>
  <si>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</si>
  <si>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</si>
  <si>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DAHIANNA BRAYO RAMIREZ</t>
  </si>
  <si>
    <t>Auxiliar de Archivo y Correspondencia</t>
  </si>
  <si>
    <t>CARLITA PEÑA CARRION</t>
  </si>
  <si>
    <t>KARINA SANTANA ALCANTARA</t>
  </si>
  <si>
    <t>GIORDALIZA PACHECO MEJIA</t>
  </si>
  <si>
    <t>NOLAN NOMAR GARCIA VASQUEZ</t>
  </si>
  <si>
    <t>RAMONA ALBERTINA DIAZ GONZALEZ</t>
  </si>
  <si>
    <t>JUANA PATRICIA CARAMARDIAN DE LA ROSA</t>
  </si>
  <si>
    <t>MARIA ANTONIA RAMIREZ CORDERO</t>
  </si>
  <si>
    <t>LUIS RAMON RAMOS RODRIGUEZ</t>
  </si>
  <si>
    <t>Mensajero Externo</t>
  </si>
  <si>
    <t>DOMINGO MARTINEZ</t>
  </si>
  <si>
    <t>JOHNNY MATEO JEAN</t>
  </si>
  <si>
    <t>EDUARD FELIZ RAMIREZ</t>
  </si>
  <si>
    <t>LUIS RAFAEL BATISTA MARTINEZ</t>
  </si>
  <si>
    <t>JOHANNA BEATRIZ SANTO MOSCOSO</t>
  </si>
  <si>
    <t>Mensajero Interno</t>
  </si>
  <si>
    <t>SAMY NUÑEZ FULGENCIO</t>
  </si>
  <si>
    <t>MIGUEL LESPIDO MARTINEZ VERAS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</si>
  <si>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</si>
  <si>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</si>
  <si>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</si>
  <si>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</si>
  <si>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CAROLINA CACERES REYES</t>
  </si>
  <si>
    <t>RAFAEL ALBERTO GOMEZ TERRERO</t>
  </si>
  <si>
    <t>ILDY ELENA RODRIGUEZ SANCHEZ</t>
  </si>
  <si>
    <t>Analista Legal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</si>
  <si>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</si>
  <si>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</si>
  <si>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</si>
  <si>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</si>
  <si>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</si>
  <si>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</si>
  <si>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URSULA DE JESUS MENDEZ GOMEZ</t>
  </si>
  <si>
    <t>ANTONIA GERMOSEN BAUTISTA</t>
  </si>
  <si>
    <t>NAKSHIDIL CRUZ SANTIAGO</t>
  </si>
  <si>
    <t>NATHALI ORTIZ PILARTE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</si>
  <si>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</si>
  <si>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</si>
  <si>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</si>
  <si>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</si>
  <si>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</si>
  <si>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</si>
  <si>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</si>
  <si>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</si>
  <si>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</si>
  <si>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</si>
  <si>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</si>
  <si>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</si>
  <si>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</si>
  <si>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</si>
  <si>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HILBEN JAVIER BELTRE AQUINO</t>
  </si>
  <si>
    <t>LUIS EMILIO MONTAS CARRASCO</t>
  </si>
  <si>
    <t>MARCOS LEONARDO MATEO CORNIEL</t>
  </si>
  <si>
    <t>ALEXIS ANTONIO GUZMAN ALMONTE</t>
  </si>
  <si>
    <t xml:space="preserve">Encargada de la División de Supervisión y Vigilancia del Seguro de Riesgos Laboral       </t>
  </si>
  <si>
    <t>WALESKA FIOR D ALIZA ENCARNACION DE LOS SANTOS</t>
  </si>
  <si>
    <t xml:space="preserve">Departamento de Investigaciones y Sanciones                                                                                                           </t>
  </si>
  <si>
    <t>DAMNIA GOMERA ALBA</t>
  </si>
  <si>
    <t>WILNIA DIOEL CRUZ MELO</t>
  </si>
  <si>
    <t>CAROLIN RAMOS</t>
  </si>
  <si>
    <t>KATTY CAROLINA DE PEÑA CARPIO</t>
  </si>
  <si>
    <t>ANA MARIA VICTORIA VALENZUELA GARCIA</t>
  </si>
  <si>
    <t>BRANDY JULEISY PEREZ RAMIREZ</t>
  </si>
  <si>
    <t>WENDY MELIZA MONTERO</t>
  </si>
  <si>
    <t>SILVETTI SUSSAN SVELTI DE OLEO</t>
  </si>
  <si>
    <t>WANDER FRANK HERNANDEZ</t>
  </si>
  <si>
    <t>YONATAHAN DE LA CRUZ PEREZ</t>
  </si>
  <si>
    <t>LEIDI DIANA CASTRO CASTILLO</t>
  </si>
  <si>
    <t>MANUEL LEONARDO TORIBIO GARCIA</t>
  </si>
  <si>
    <t>AGUSTINA MARTINEZ OLIVO</t>
  </si>
  <si>
    <t>LUIYIS RAFAEL SANCHEZ LORENZO</t>
  </si>
  <si>
    <t>Analista de Proyectos</t>
  </si>
  <si>
    <t>Fotógrafo</t>
  </si>
  <si>
    <t>Técnico Electricista</t>
  </si>
  <si>
    <t xml:space="preserve">División de Valoración y Certificación del Daño Corporal                                                                                              </t>
  </si>
  <si>
    <t xml:space="preserve">Encargada de División de Valoración y Certificación del Daño Corporal </t>
  </si>
  <si>
    <t>Encargado del Departamento de Administración de Servicios TIC</t>
  </si>
  <si>
    <t>Analista Actuarial III</t>
  </si>
  <si>
    <t>Analista  Actuarial III</t>
  </si>
  <si>
    <t>Analista Actuarial I</t>
  </si>
  <si>
    <t xml:space="preserve">División de Puntos GOB                                                                                                                                </t>
  </si>
  <si>
    <t>Coordinadora de Puntos GOB</t>
  </si>
  <si>
    <t>Analista de Entrenamiento a Empleadores</t>
  </si>
  <si>
    <t>ALINA MIGDALIA DE LOS SANTOS TRINIDAD DE SANTANA</t>
  </si>
  <si>
    <t>Analista de Atención de PQRS II</t>
  </si>
  <si>
    <t>Analista Cobertura de Alto Costo en Traspaso</t>
  </si>
  <si>
    <t>Técnico Administrativo</t>
  </si>
  <si>
    <t>Analista de Relaciones Laborales</t>
  </si>
  <si>
    <t>Periodista</t>
  </si>
  <si>
    <t>Diseñador Gráfico</t>
  </si>
  <si>
    <t>Analista Financiero II</t>
  </si>
  <si>
    <t>Analista Financiera I</t>
  </si>
  <si>
    <t>Analista de Trámites de Subsidios</t>
  </si>
  <si>
    <t>Analista de Inspección I</t>
  </si>
  <si>
    <t>Analista de Cuentas Médicas y Prestaciones Económicas del Seguro de Riesgos Laborales</t>
  </si>
  <si>
    <t>Analista de Activos Fijos</t>
  </si>
  <si>
    <t>Técnico en Compras y Contrataciones II</t>
  </si>
  <si>
    <t>Técnico en Compras y Contrataciones I</t>
  </si>
  <si>
    <t>Técnico Electromecánico</t>
  </si>
  <si>
    <t>TITO SEGURA</t>
  </si>
  <si>
    <t xml:space="preserve">   (4*) Deducción directa declaración TSS del SUIRPLUS por registro de dependientes adicionales al SDSS. RD$1,715.46 por cada dependiente adicional registrado.</t>
  </si>
  <si>
    <t xml:space="preserve"> Correspondiente al mes de FEBRERO del año 2024</t>
  </si>
  <si>
    <t>Encargada del Departmento de Desarrollo Institucional</t>
  </si>
  <si>
    <t>WILTON OGANDO AQUINO</t>
  </si>
  <si>
    <t>RAPHY NICOLAS GOMEZ ROSSO</t>
  </si>
  <si>
    <t>ANGELYS SANTANA</t>
  </si>
  <si>
    <t>Supervisor Punto GOB</t>
  </si>
  <si>
    <t xml:space="preserve">Departamento de Diseño y Revisión de Planes de Salud                                                                                                  </t>
  </si>
  <si>
    <t xml:space="preserve">Departamento de Monitoreo y Seguimiento de Prestadoras de Servicios de Salud (PSS)                                                                    </t>
  </si>
  <si>
    <t>MIGDALIA LAZARINA ILLIDGE GONZALEZ</t>
  </si>
  <si>
    <t>Analista de Riesgos Operacionales</t>
  </si>
  <si>
    <t>GRACIELA ESTHER GIL MONTALVO</t>
  </si>
  <si>
    <t>SANTOS REYES SILVESTRE DE LA CRUZ</t>
  </si>
  <si>
    <t>Lavador de Vehículos</t>
  </si>
  <si>
    <t xml:space="preserve">Encargada del Departamento de Investigaciones y Sanciones </t>
  </si>
  <si>
    <t xml:space="preserve">Departamento de Conciliación y Arbitraje                                                                                                              </t>
  </si>
  <si>
    <t>Encargada del Departamento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</si>
</sst>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43" fontId="2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justify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justify"/>
    </xf>
    <xf numFmtId="0" fontId="8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justify"/>
    </xf>
    <xf numFmtId="43" fontId="5" fillId="2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5" fillId="2" borderId="0" xfId="1" applyFont="1" applyFill="1" applyAlignment="1">
      <alignment vertical="center"/>
    </xf>
    <xf numFmtId="43" fontId="5" fillId="2" borderId="0" xfId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/>
    </xf>
    <xf numFmtId="43" fontId="5" fillId="0" borderId="0" xfId="2" applyFont="1" applyFill="1" applyBorder="1" applyAlignment="1">
      <alignment vertical="center"/>
    </xf>
    <xf numFmtId="43" fontId="5" fillId="2" borderId="0" xfId="2" applyFont="1" applyFill="1" applyBorder="1" applyAlignment="1">
      <alignment vertical="center"/>
    </xf>
    <xf numFmtId="43" fontId="5" fillId="0" borderId="0" xfId="2" applyFont="1" applyFill="1" applyBorder="1" applyAlignment="1">
      <alignment vertical="center" wrapText="1"/>
    </xf>
    <xf numFmtId="2" fontId="5" fillId="2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5" fillId="2" borderId="0" xfId="3" applyFont="1" applyFill="1" applyAlignment="1">
      <alignment horizontal="center"/>
    </xf>
    <xf numFmtId="43" fontId="5" fillId="0" borderId="0" xfId="3" applyFont="1" applyFill="1" applyBorder="1" applyAlignment="1">
      <alignment horizontal="center" vertical="center" wrapText="1"/>
    </xf>
    <xf numFmtId="43" fontId="8" fillId="2" borderId="0" xfId="4" applyNumberFormat="1" applyFont="1" applyFill="1"/>
    <xf numFmtId="2" fontId="3" fillId="0" borderId="0" xfId="0" applyNumberFormat="1" applyFont="1" applyFill="1" applyBorder="1" applyAlignment="1">
      <alignment vertical="center"/>
    </xf>
    <xf numFmtId="2" fontId="5" fillId="2" borderId="0" xfId="3" applyNumberFormat="1" applyFont="1" applyFill="1" applyAlignment="1">
      <alignment horizontal="center"/>
    </xf>
    <xf numFmtId="43" fontId="7" fillId="0" borderId="0" xfId="3" applyFont="1" applyFill="1" applyAlignment="1">
      <alignment horizontal="center" vertical="center" wrapText="1"/>
    </xf>
    <xf numFmtId="43" fontId="7" fillId="2" borderId="0" xfId="3" applyFont="1" applyFill="1"/>
    <xf numFmtId="2" fontId="7" fillId="2" borderId="0" xfId="3" applyNumberFormat="1" applyFont="1" applyFill="1"/>
    <xf numFmtId="43" fontId="7" fillId="2" borderId="0" xfId="3" applyFont="1" applyFill="1" applyBorder="1"/>
    <xf numFmtId="2" fontId="7" fillId="2" borderId="0" xfId="3" applyNumberFormat="1" applyFont="1" applyFill="1" applyBorder="1"/>
    <xf numFmtId="43" fontId="7" fillId="0" borderId="0" xfId="3" applyFont="1" applyFill="1" applyBorder="1" applyAlignment="1">
      <alignment horizontal="center" vertical="center" wrapText="1"/>
    </xf>
    <xf numFmtId="2" fontId="7" fillId="2" borderId="0" xfId="3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3" fontId="5" fillId="2" borderId="0" xfId="2" applyFont="1" applyFill="1" applyBorder="1" applyAlignment="1">
      <alignment vertical="center" wrapText="1"/>
    </xf>
    <xf numFmtId="43" fontId="5" fillId="2" borderId="0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3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3" fontId="7" fillId="2" borderId="0" xfId="3" applyFont="1" applyFill="1" applyAlignment="1">
      <alignment horizontal="center" wrapText="1"/>
    </xf>
    <xf numFmtId="43" fontId="7" fillId="2" borderId="0" xfId="3" applyFont="1" applyFill="1" applyBorder="1" applyAlignment="1">
      <alignment horizontal="center" wrapText="1"/>
    </xf>
    <xf numFmtId="43" fontId="5" fillId="0" borderId="0" xfId="3" applyFont="1" applyFill="1" applyAlignment="1">
      <alignment horizontal="center" wrapText="1"/>
    </xf>
    <xf numFmtId="0" fontId="7" fillId="3" borderId="2" xfId="0" applyFont="1" applyFill="1" applyBorder="1" applyAlignment="1">
      <alignment horizontal="center" vertical="justify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justify"/>
    </xf>
    <xf numFmtId="43" fontId="8" fillId="0" borderId="2" xfId="0" applyNumberFormat="1" applyFont="1" applyFill="1" applyBorder="1" applyAlignment="1">
      <alignment horizontal="left"/>
    </xf>
    <xf numFmtId="43" fontId="7" fillId="3" borderId="2" xfId="0" applyNumberFormat="1" applyFont="1" applyFill="1" applyBorder="1" applyAlignment="1">
      <alignment horizontal="left" vertical="justify"/>
    </xf>
    <xf numFmtId="0" fontId="3" fillId="2" borderId="0" xfId="0" applyFont="1" applyFill="1" applyAlignment="1">
      <alignment horizontal="left" vertical="center"/>
    </xf>
    <xf numFmtId="43" fontId="3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justify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justify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justify"/>
    </xf>
    <xf numFmtId="43" fontId="8" fillId="0" borderId="2" xfId="0" applyNumberFormat="1" applyFont="1" applyFill="1" applyBorder="1" applyAlignment="1"/>
    <xf numFmtId="43" fontId="7" fillId="3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/>
    </xf>
    <xf numFmtId="43" fontId="3" fillId="2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justify"/>
    </xf>
    <xf numFmtId="0" fontId="7" fillId="5" borderId="0" xfId="0" applyFont="1" applyFill="1" applyAlignment="1">
      <alignment vertical="justify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center"/>
    </xf>
    <xf numFmtId="43" fontId="5" fillId="0" borderId="0" xfId="3" applyFont="1" applyFill="1" applyAlignment="1">
      <alignment horizontal="center"/>
    </xf>
    <xf numFmtId="0" fontId="3" fillId="6" borderId="0" xfId="0" applyFont="1" applyFill="1" applyBorder="1" applyAlignment="1">
      <alignment vertical="center"/>
    </xf>
    <xf numFmtId="43" fontId="7" fillId="0" borderId="0" xfId="3" applyFont="1" applyFill="1" applyAlignment="1"/>
    <xf numFmtId="43" fontId="7" fillId="0" borderId="0" xfId="3" applyFont="1" applyFill="1" applyAlignment="1">
      <alignment horizontal="center"/>
    </xf>
    <xf numFmtId="43" fontId="5" fillId="0" borderId="0" xfId="3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5" fillId="0" borderId="0" xfId="3" applyFont="1" applyFill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3 2" xfId="3" xr:uid="{00000000-0005-0000-0000-000002000000}"/>
    <cellStyle name="Normal" xfId="0" builtinId="0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60960</xdr:rowOff>
    </xdr:from>
    <xdr:to>
      <xdr:col>1</xdr:col>
      <xdr:colOff>2603199</xdr:colOff>
      <xdr:row>8</xdr:row>
      <xdr:rowOff>54924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76200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5"/>
  <sheetViews>
    <sheetView tabSelected="1" topLeftCell="A336" zoomScaleNormal="100" zoomScaleSheetLayoutView="43" workbookViewId="0">
      <selection activeCell="D346" sqref="D346"/>
    </sheetView>
  </sheetViews>
  <sheetFormatPr baseColWidth="10" defaultColWidth="9.109375" defaultRowHeight="13.8" x14ac:dyDescent="0.3"/>
  <cols>
    <col min="1" max="1" width="6.33203125" style="63" customWidth="1"/>
    <col min="2" max="2" width="40" style="76" customWidth="1"/>
    <col min="3" max="3" width="6.88671875" style="93" customWidth="1"/>
    <col min="4" max="4" width="38" style="120" customWidth="1"/>
    <col min="5" max="5" width="41.5546875" style="77" customWidth="1"/>
    <col min="6" max="6" width="12.5546875" style="63" customWidth="1"/>
    <col min="7" max="7" width="19.44140625" style="67" customWidth="1"/>
    <col min="8" max="8" width="18.109375" style="67" customWidth="1"/>
    <col min="9" max="9" width="16.6640625" style="67" customWidth="1"/>
    <col min="10" max="10" width="18.6640625" style="67" customWidth="1"/>
    <col min="11" max="11" width="16.6640625" style="67" customWidth="1"/>
    <col min="12" max="12" width="15.88671875" style="67" customWidth="1"/>
    <col min="13" max="13" width="17.33203125" style="67" customWidth="1"/>
    <col min="14" max="14" width="15.109375" style="67" customWidth="1"/>
    <col min="15" max="15" width="18.33203125" style="67" bestFit="1" customWidth="1"/>
    <col min="16" max="16" width="17" style="67" bestFit="1" customWidth="1"/>
    <col min="17" max="17" width="19" style="67" bestFit="1" customWidth="1"/>
    <col min="18" max="18" width="19.6640625" style="67" customWidth="1"/>
    <col min="19" max="24" width="11.44140625" style="63" hidden="1" customWidth="1"/>
    <col min="25" max="25" width="13.6640625" style="63" bestFit="1" customWidth="1"/>
    <col min="26" max="250" width="11.44140625" style="63" customWidth="1"/>
    <col min="251" max="16384" width="9.109375" style="63"/>
  </cols>
  <sheetData>
    <row r="1" spans="1:26" s="3" customFormat="1" x14ac:dyDescent="0.3">
      <c r="A1" s="2"/>
      <c r="B1" s="80"/>
      <c r="C1" s="81"/>
      <c r="D1" s="2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s="3" customFormat="1" x14ac:dyDescent="0.3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26" s="3" customFormat="1" x14ac:dyDescent="0.3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26" s="3" customFormat="1" x14ac:dyDescent="0.3">
      <c r="A4" s="127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26" s="3" customFormat="1" x14ac:dyDescent="0.3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26" s="3" customFormat="1" x14ac:dyDescent="0.3">
      <c r="A6" s="6"/>
      <c r="B6" s="82"/>
      <c r="C6" s="82"/>
      <c r="D6" s="6"/>
      <c r="E6" s="8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6" s="3" customFormat="1" x14ac:dyDescent="0.3">
      <c r="A7" s="127" t="s">
        <v>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26" s="3" customFormat="1" x14ac:dyDescent="0.3">
      <c r="A8" s="127" t="s">
        <v>675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26" s="3" customFormat="1" x14ac:dyDescent="0.3">
      <c r="A9" s="2"/>
      <c r="B9" s="80"/>
      <c r="C9" s="81"/>
      <c r="D9" s="2"/>
      <c r="E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s="12" customFormat="1" ht="27" customHeight="1" x14ac:dyDescent="0.3">
      <c r="A10" s="138" t="s">
        <v>4</v>
      </c>
      <c r="B10" s="141" t="s">
        <v>5</v>
      </c>
      <c r="C10" s="11"/>
      <c r="D10" s="10"/>
      <c r="E10" s="11"/>
      <c r="F10" s="10"/>
      <c r="G10" s="144" t="s">
        <v>6</v>
      </c>
      <c r="H10" s="144" t="s">
        <v>7</v>
      </c>
      <c r="I10" s="147" t="s">
        <v>8</v>
      </c>
      <c r="J10" s="148"/>
      <c r="K10" s="148"/>
      <c r="L10" s="148"/>
      <c r="M10" s="148"/>
      <c r="N10" s="148"/>
      <c r="O10" s="137"/>
      <c r="P10" s="125" t="s">
        <v>9</v>
      </c>
      <c r="Q10" s="126"/>
      <c r="R10" s="132" t="s">
        <v>10</v>
      </c>
    </row>
    <row r="11" spans="1:26" s="12" customFormat="1" ht="26.25" customHeight="1" x14ac:dyDescent="0.3">
      <c r="A11" s="139"/>
      <c r="B11" s="142"/>
      <c r="C11" s="11" t="s">
        <v>11</v>
      </c>
      <c r="D11" s="10" t="s">
        <v>12</v>
      </c>
      <c r="E11" s="11" t="s">
        <v>13</v>
      </c>
      <c r="F11" s="10" t="s">
        <v>14</v>
      </c>
      <c r="G11" s="145"/>
      <c r="H11" s="145"/>
      <c r="I11" s="135" t="s">
        <v>15</v>
      </c>
      <c r="J11" s="136"/>
      <c r="K11" s="132" t="s">
        <v>16</v>
      </c>
      <c r="L11" s="135" t="s">
        <v>17</v>
      </c>
      <c r="M11" s="137"/>
      <c r="N11" s="132" t="s">
        <v>18</v>
      </c>
      <c r="O11" s="132" t="s">
        <v>19</v>
      </c>
      <c r="P11" s="132" t="s">
        <v>20</v>
      </c>
      <c r="Q11" s="132" t="s">
        <v>21</v>
      </c>
      <c r="R11" s="133"/>
    </row>
    <row r="12" spans="1:26" s="12" customFormat="1" ht="26.4" x14ac:dyDescent="0.3">
      <c r="A12" s="140"/>
      <c r="B12" s="143"/>
      <c r="C12" s="11"/>
      <c r="D12" s="10"/>
      <c r="E12" s="11"/>
      <c r="F12" s="10"/>
      <c r="G12" s="146"/>
      <c r="H12" s="146"/>
      <c r="I12" s="13" t="s">
        <v>22</v>
      </c>
      <c r="J12" s="13" t="s">
        <v>23</v>
      </c>
      <c r="K12" s="134"/>
      <c r="L12" s="13" t="s">
        <v>24</v>
      </c>
      <c r="M12" s="13" t="s">
        <v>25</v>
      </c>
      <c r="N12" s="134"/>
      <c r="O12" s="134"/>
      <c r="P12" s="134"/>
      <c r="Q12" s="134"/>
      <c r="R12" s="134"/>
    </row>
    <row r="13" spans="1:26" s="102" customFormat="1" x14ac:dyDescent="0.25">
      <c r="A13" s="97">
        <v>1</v>
      </c>
      <c r="B13" s="79" t="s">
        <v>26</v>
      </c>
      <c r="C13" s="109" t="s">
        <v>27</v>
      </c>
      <c r="D13" s="99" t="s">
        <v>28</v>
      </c>
      <c r="E13" s="79" t="s">
        <v>29</v>
      </c>
      <c r="F13" s="99" t="s">
        <v>30</v>
      </c>
      <c r="G13" s="100">
        <v>600000</v>
      </c>
      <c r="H13" s="100">
        <v>134477.85</v>
      </c>
      <c r="I13" s="101">
        <f>IF(G13&gt;374040,374040*2.87/100,G13*2.87/100)</f>
        <v>10734.948</v>
      </c>
      <c r="J13" s="101">
        <f>IF(G13&gt;374040,374040*7.1%,G13*7.1%)</f>
        <v>26556.839999999997</v>
      </c>
      <c r="K13" s="101">
        <v>851.51</v>
      </c>
      <c r="L13" s="101">
        <f>IF(G13&gt;187020,187020*3.04/100,G13*3.04/100)</f>
        <v>5685.4080000000004</v>
      </c>
      <c r="M13" s="101">
        <f>IF(G13&gt;187020,187020*7.09%,G13*7.09%)</f>
        <v>13259.718000000001</v>
      </c>
      <c r="N13" s="101">
        <v>0</v>
      </c>
      <c r="O13" s="101">
        <f>+M13+L13+K13+J13+I13</f>
        <v>57088.423999999999</v>
      </c>
      <c r="P13" s="101">
        <f t="shared" ref="P13:P76" si="0">+I13+L13+N13</f>
        <v>16420.356</v>
      </c>
      <c r="Q13" s="101">
        <f t="shared" ref="Q13:Q76" si="1">+M13+J13+K13</f>
        <v>40668.067999999999</v>
      </c>
      <c r="R13" s="101">
        <f t="shared" ref="R13:R76" si="2">+G13-P13-H13</f>
        <v>449101.79399999999</v>
      </c>
      <c r="Y13" s="103"/>
      <c r="Z13" s="103"/>
    </row>
    <row r="14" spans="1:26" s="102" customFormat="1" x14ac:dyDescent="0.25">
      <c r="A14" s="97">
        <v>2</v>
      </c>
      <c r="B14" s="79" t="s">
        <v>34</v>
      </c>
      <c r="C14" s="109" t="s">
        <v>27</v>
      </c>
      <c r="D14" s="99" t="s">
        <v>28</v>
      </c>
      <c r="E14" s="79" t="s">
        <v>35</v>
      </c>
      <c r="F14" s="99" t="s">
        <v>30</v>
      </c>
      <c r="G14" s="100">
        <v>330000</v>
      </c>
      <c r="H14" s="100">
        <v>67293.84</v>
      </c>
      <c r="I14" s="101">
        <f t="shared" ref="I14:I77" si="3">IF(G14&gt;374040,374040*2.87/100,G14*2.87/100)</f>
        <v>9471</v>
      </c>
      <c r="J14" s="101">
        <f t="shared" ref="J14:J77" si="4">IF(G14&gt;374040,374040*7.1%,G14*7.1%)</f>
        <v>23429.999999999996</v>
      </c>
      <c r="K14" s="101">
        <v>851.51</v>
      </c>
      <c r="L14" s="101">
        <f t="shared" ref="L14:L77" si="5">IF(G14&gt;187020,187020*3.04/100,G14*3.04/100)</f>
        <v>5685.4080000000004</v>
      </c>
      <c r="M14" s="101">
        <f t="shared" ref="M14:M77" si="6">IF(G14&gt;187020,187020*7.09%,G14*7.09%)</f>
        <v>13259.718000000001</v>
      </c>
      <c r="N14" s="101">
        <v>0</v>
      </c>
      <c r="O14" s="101">
        <f t="shared" ref="O14:O21" si="7">+M14+L14+K14+J14+I14</f>
        <v>52697.635999999999</v>
      </c>
      <c r="P14" s="101">
        <f t="shared" si="0"/>
        <v>15156.407999999999</v>
      </c>
      <c r="Q14" s="101">
        <f t="shared" si="1"/>
        <v>37541.227999999996</v>
      </c>
      <c r="R14" s="101">
        <f t="shared" si="2"/>
        <v>247549.75200000001</v>
      </c>
      <c r="Y14" s="103"/>
      <c r="Z14" s="103"/>
    </row>
    <row r="15" spans="1:26" s="102" customFormat="1" ht="12.75" customHeight="1" x14ac:dyDescent="0.25">
      <c r="A15" s="97">
        <v>3</v>
      </c>
      <c r="B15" s="79" t="s">
        <v>31</v>
      </c>
      <c r="C15" s="109" t="s">
        <v>32</v>
      </c>
      <c r="D15" s="99" t="s">
        <v>28</v>
      </c>
      <c r="E15" s="79" t="s">
        <v>33</v>
      </c>
      <c r="F15" s="99" t="s">
        <v>30</v>
      </c>
      <c r="G15" s="100">
        <v>330000</v>
      </c>
      <c r="H15" s="100">
        <v>67293.84</v>
      </c>
      <c r="I15" s="101">
        <f t="shared" si="3"/>
        <v>9471</v>
      </c>
      <c r="J15" s="101">
        <f t="shared" si="4"/>
        <v>23429.999999999996</v>
      </c>
      <c r="K15" s="101">
        <v>851.51</v>
      </c>
      <c r="L15" s="101">
        <f t="shared" si="5"/>
        <v>5685.4080000000004</v>
      </c>
      <c r="M15" s="101">
        <f t="shared" si="6"/>
        <v>13259.718000000001</v>
      </c>
      <c r="N15" s="101">
        <v>0</v>
      </c>
      <c r="O15" s="101">
        <f t="shared" si="7"/>
        <v>52697.635999999999</v>
      </c>
      <c r="P15" s="101">
        <f t="shared" si="0"/>
        <v>15156.407999999999</v>
      </c>
      <c r="Q15" s="101">
        <f t="shared" si="1"/>
        <v>37541.227999999996</v>
      </c>
      <c r="R15" s="101">
        <f t="shared" si="2"/>
        <v>247549.75200000001</v>
      </c>
      <c r="Y15" s="103"/>
      <c r="Z15" s="103"/>
    </row>
    <row r="16" spans="1:26" s="102" customFormat="1" ht="12.75" customHeight="1" x14ac:dyDescent="0.25">
      <c r="A16" s="97">
        <v>4</v>
      </c>
      <c r="B16" s="79" t="s">
        <v>36</v>
      </c>
      <c r="C16" s="109" t="s">
        <v>27</v>
      </c>
      <c r="D16" s="99" t="s">
        <v>28</v>
      </c>
      <c r="E16" s="79" t="s">
        <v>37</v>
      </c>
      <c r="F16" s="99" t="s">
        <v>30</v>
      </c>
      <c r="G16" s="100">
        <v>280000</v>
      </c>
      <c r="H16" s="100">
        <v>55152.59</v>
      </c>
      <c r="I16" s="101">
        <f t="shared" si="3"/>
        <v>8036</v>
      </c>
      <c r="J16" s="101">
        <f t="shared" si="4"/>
        <v>19880</v>
      </c>
      <c r="K16" s="101">
        <v>851.51</v>
      </c>
      <c r="L16" s="101">
        <f t="shared" si="5"/>
        <v>5685.4080000000004</v>
      </c>
      <c r="M16" s="101">
        <f t="shared" si="6"/>
        <v>13259.718000000001</v>
      </c>
      <c r="N16" s="101">
        <v>0</v>
      </c>
      <c r="O16" s="101">
        <f t="shared" si="7"/>
        <v>47712.635999999999</v>
      </c>
      <c r="P16" s="101">
        <f t="shared" si="0"/>
        <v>13721.407999999999</v>
      </c>
      <c r="Q16" s="101">
        <f t="shared" si="1"/>
        <v>33991.228000000003</v>
      </c>
      <c r="R16" s="101">
        <f t="shared" si="2"/>
        <v>211126.00200000001</v>
      </c>
      <c r="Y16" s="103"/>
      <c r="Z16" s="103"/>
    </row>
    <row r="17" spans="1:26" s="102" customFormat="1" ht="12.75" customHeight="1" x14ac:dyDescent="0.25">
      <c r="A17" s="97">
        <v>5</v>
      </c>
      <c r="B17" s="79" t="s">
        <v>38</v>
      </c>
      <c r="C17" s="109" t="s">
        <v>27</v>
      </c>
      <c r="D17" s="99" t="s">
        <v>28</v>
      </c>
      <c r="E17" s="79" t="s">
        <v>39</v>
      </c>
      <c r="F17" s="99" t="s">
        <v>30</v>
      </c>
      <c r="G17" s="100">
        <v>250000</v>
      </c>
      <c r="H17" s="100">
        <v>47867.839999999997</v>
      </c>
      <c r="I17" s="101">
        <f t="shared" si="3"/>
        <v>7175</v>
      </c>
      <c r="J17" s="101">
        <f t="shared" si="4"/>
        <v>17750</v>
      </c>
      <c r="K17" s="101">
        <v>851.51</v>
      </c>
      <c r="L17" s="101">
        <f t="shared" si="5"/>
        <v>5685.4080000000004</v>
      </c>
      <c r="M17" s="101">
        <f t="shared" si="6"/>
        <v>13259.718000000001</v>
      </c>
      <c r="N17" s="101">
        <v>0</v>
      </c>
      <c r="O17" s="101">
        <f t="shared" si="7"/>
        <v>44721.635999999999</v>
      </c>
      <c r="P17" s="101">
        <f t="shared" si="0"/>
        <v>12860.407999999999</v>
      </c>
      <c r="Q17" s="101">
        <f t="shared" si="1"/>
        <v>31861.227999999999</v>
      </c>
      <c r="R17" s="101">
        <f t="shared" si="2"/>
        <v>189271.75200000001</v>
      </c>
      <c r="Y17" s="103"/>
      <c r="Z17" s="103"/>
    </row>
    <row r="18" spans="1:26" s="104" customFormat="1" ht="12.75" customHeight="1" x14ac:dyDescent="0.25">
      <c r="A18" s="97">
        <v>6</v>
      </c>
      <c r="B18" s="79" t="s">
        <v>40</v>
      </c>
      <c r="C18" s="109" t="s">
        <v>32</v>
      </c>
      <c r="D18" s="99" t="s">
        <v>28</v>
      </c>
      <c r="E18" s="79" t="s">
        <v>41</v>
      </c>
      <c r="F18" s="99" t="s">
        <v>30</v>
      </c>
      <c r="G18" s="100">
        <v>99000</v>
      </c>
      <c r="H18" s="100">
        <v>11441.35</v>
      </c>
      <c r="I18" s="101">
        <f t="shared" si="3"/>
        <v>2841.3</v>
      </c>
      <c r="J18" s="101">
        <f t="shared" si="4"/>
        <v>7028.9999999999991</v>
      </c>
      <c r="K18" s="101">
        <v>851.51</v>
      </c>
      <c r="L18" s="101">
        <f t="shared" si="5"/>
        <v>3009.6</v>
      </c>
      <c r="M18" s="101">
        <f t="shared" si="6"/>
        <v>7019.1</v>
      </c>
      <c r="N18" s="101">
        <v>1715.46</v>
      </c>
      <c r="O18" s="101">
        <f t="shared" si="7"/>
        <v>20750.509999999998</v>
      </c>
      <c r="P18" s="101">
        <f t="shared" si="0"/>
        <v>7566.36</v>
      </c>
      <c r="Q18" s="101">
        <f t="shared" si="1"/>
        <v>14899.609999999999</v>
      </c>
      <c r="R18" s="101">
        <f t="shared" si="2"/>
        <v>79992.289999999994</v>
      </c>
      <c r="Y18" s="103"/>
      <c r="Z18" s="103"/>
    </row>
    <row r="19" spans="1:26" s="104" customFormat="1" x14ac:dyDescent="0.25">
      <c r="A19" s="97">
        <v>7</v>
      </c>
      <c r="B19" s="79" t="s">
        <v>42</v>
      </c>
      <c r="C19" s="109" t="s">
        <v>32</v>
      </c>
      <c r="D19" s="99" t="s">
        <v>28</v>
      </c>
      <c r="E19" s="79" t="s">
        <v>41</v>
      </c>
      <c r="F19" s="99" t="s">
        <v>30</v>
      </c>
      <c r="G19" s="100">
        <v>85000</v>
      </c>
      <c r="H19" s="100">
        <v>8577.06</v>
      </c>
      <c r="I19" s="101">
        <f t="shared" si="3"/>
        <v>2439.5</v>
      </c>
      <c r="J19" s="101">
        <f t="shared" si="4"/>
        <v>6034.9999999999991</v>
      </c>
      <c r="K19" s="101">
        <v>851.51</v>
      </c>
      <c r="L19" s="101">
        <f t="shared" si="5"/>
        <v>2584</v>
      </c>
      <c r="M19" s="101">
        <f t="shared" si="6"/>
        <v>6026.5</v>
      </c>
      <c r="N19" s="101">
        <v>0</v>
      </c>
      <c r="O19" s="101">
        <f t="shared" si="7"/>
        <v>17936.509999999998</v>
      </c>
      <c r="P19" s="101">
        <f t="shared" si="0"/>
        <v>5023.5</v>
      </c>
      <c r="Q19" s="101">
        <f t="shared" si="1"/>
        <v>12913.01</v>
      </c>
      <c r="R19" s="101">
        <f t="shared" si="2"/>
        <v>71399.44</v>
      </c>
      <c r="Y19" s="103"/>
      <c r="Z19" s="103"/>
    </row>
    <row r="20" spans="1:26" s="104" customFormat="1" x14ac:dyDescent="0.25">
      <c r="A20" s="97">
        <v>8</v>
      </c>
      <c r="B20" s="79" t="s">
        <v>83</v>
      </c>
      <c r="C20" s="109" t="s">
        <v>32</v>
      </c>
      <c r="D20" s="99" t="s">
        <v>28</v>
      </c>
      <c r="E20" s="79" t="s">
        <v>41</v>
      </c>
      <c r="F20" s="99" t="s">
        <v>30</v>
      </c>
      <c r="G20" s="100">
        <v>70000</v>
      </c>
      <c r="H20" s="100">
        <v>5368.45</v>
      </c>
      <c r="I20" s="101">
        <f t="shared" si="3"/>
        <v>2009</v>
      </c>
      <c r="J20" s="101">
        <f t="shared" si="4"/>
        <v>4970</v>
      </c>
      <c r="K20" s="101">
        <v>770</v>
      </c>
      <c r="L20" s="101">
        <f t="shared" si="5"/>
        <v>2128</v>
      </c>
      <c r="M20" s="101">
        <f t="shared" si="6"/>
        <v>4963</v>
      </c>
      <c r="N20" s="101">
        <v>0</v>
      </c>
      <c r="O20" s="101">
        <f t="shared" si="7"/>
        <v>14840</v>
      </c>
      <c r="P20" s="101">
        <f t="shared" si="0"/>
        <v>4137</v>
      </c>
      <c r="Q20" s="101">
        <f t="shared" si="1"/>
        <v>10703</v>
      </c>
      <c r="R20" s="101">
        <f t="shared" si="2"/>
        <v>60494.55</v>
      </c>
      <c r="Y20" s="103"/>
      <c r="Z20" s="103"/>
    </row>
    <row r="21" spans="1:26" s="105" customFormat="1" x14ac:dyDescent="0.25">
      <c r="A21" s="97">
        <v>9</v>
      </c>
      <c r="B21" s="79" t="s">
        <v>43</v>
      </c>
      <c r="C21" s="109" t="s">
        <v>32</v>
      </c>
      <c r="D21" s="99" t="s">
        <v>44</v>
      </c>
      <c r="E21" s="79" t="s">
        <v>45</v>
      </c>
      <c r="F21" s="99" t="s">
        <v>30</v>
      </c>
      <c r="G21" s="100">
        <v>330000</v>
      </c>
      <c r="H21" s="100">
        <v>67293.84</v>
      </c>
      <c r="I21" s="101">
        <f t="shared" si="3"/>
        <v>9471</v>
      </c>
      <c r="J21" s="101">
        <f t="shared" si="4"/>
        <v>23429.999999999996</v>
      </c>
      <c r="K21" s="101">
        <v>851.51</v>
      </c>
      <c r="L21" s="101">
        <f t="shared" si="5"/>
        <v>5685.4080000000004</v>
      </c>
      <c r="M21" s="101">
        <f t="shared" si="6"/>
        <v>13259.718000000001</v>
      </c>
      <c r="N21" s="101">
        <v>0</v>
      </c>
      <c r="O21" s="101">
        <f t="shared" si="7"/>
        <v>52697.635999999999</v>
      </c>
      <c r="P21" s="101">
        <f t="shared" si="0"/>
        <v>15156.407999999999</v>
      </c>
      <c r="Q21" s="101">
        <f t="shared" si="1"/>
        <v>37541.227999999996</v>
      </c>
      <c r="R21" s="101">
        <f t="shared" si="2"/>
        <v>247549.75200000001</v>
      </c>
      <c r="Y21" s="103"/>
      <c r="Z21" s="103"/>
    </row>
    <row r="22" spans="1:26" s="105" customFormat="1" ht="12.75" customHeight="1" x14ac:dyDescent="0.25">
      <c r="A22" s="97">
        <v>10</v>
      </c>
      <c r="B22" s="79" t="s">
        <v>46</v>
      </c>
      <c r="C22" s="109" t="s">
        <v>32</v>
      </c>
      <c r="D22" s="99" t="s">
        <v>44</v>
      </c>
      <c r="E22" s="79" t="s">
        <v>47</v>
      </c>
      <c r="F22" s="99" t="s">
        <v>30</v>
      </c>
      <c r="G22" s="100">
        <v>59628.800000000003</v>
      </c>
      <c r="H22" s="100">
        <v>3416.8</v>
      </c>
      <c r="I22" s="101">
        <f t="shared" si="3"/>
        <v>1711.3465600000002</v>
      </c>
      <c r="J22" s="101">
        <f t="shared" si="4"/>
        <v>4233.6448</v>
      </c>
      <c r="K22" s="101">
        <v>655.92</v>
      </c>
      <c r="L22" s="101">
        <f t="shared" si="5"/>
        <v>1812.7155200000002</v>
      </c>
      <c r="M22" s="101">
        <f t="shared" si="6"/>
        <v>4227.6819200000009</v>
      </c>
      <c r="N22" s="101">
        <v>0</v>
      </c>
      <c r="O22" s="101">
        <f>+M22+L22+K22+J22+I22+N22</f>
        <v>12641.308800000001</v>
      </c>
      <c r="P22" s="101">
        <f t="shared" si="0"/>
        <v>3524.0620800000006</v>
      </c>
      <c r="Q22" s="101">
        <f t="shared" si="1"/>
        <v>9117.246720000001</v>
      </c>
      <c r="R22" s="101">
        <f t="shared" si="2"/>
        <v>52687.937919999997</v>
      </c>
      <c r="Y22" s="103"/>
      <c r="Z22" s="103"/>
    </row>
    <row r="23" spans="1:26" s="105" customFormat="1" ht="12.75" customHeight="1" x14ac:dyDescent="0.25">
      <c r="A23" s="97">
        <v>11</v>
      </c>
      <c r="B23" s="79" t="s">
        <v>48</v>
      </c>
      <c r="C23" s="109" t="s">
        <v>27</v>
      </c>
      <c r="D23" s="99" t="s">
        <v>49</v>
      </c>
      <c r="E23" s="79" t="s">
        <v>50</v>
      </c>
      <c r="F23" s="99" t="s">
        <v>30</v>
      </c>
      <c r="G23" s="100">
        <v>158235</v>
      </c>
      <c r="H23" s="100">
        <v>25803.77</v>
      </c>
      <c r="I23" s="101">
        <f t="shared" si="3"/>
        <v>4541.3445000000002</v>
      </c>
      <c r="J23" s="101">
        <f t="shared" si="4"/>
        <v>11234.684999999999</v>
      </c>
      <c r="K23" s="101">
        <v>851.51</v>
      </c>
      <c r="L23" s="101">
        <f t="shared" si="5"/>
        <v>4810.3440000000001</v>
      </c>
      <c r="M23" s="101">
        <f t="shared" si="6"/>
        <v>11218.861500000001</v>
      </c>
      <c r="N23" s="101">
        <v>0</v>
      </c>
      <c r="O23" s="101">
        <f>+M23+L23+K23+J23+I23</f>
        <v>32656.744999999995</v>
      </c>
      <c r="P23" s="101">
        <f t="shared" si="0"/>
        <v>9351.6885000000002</v>
      </c>
      <c r="Q23" s="101">
        <f t="shared" si="1"/>
        <v>23305.056499999999</v>
      </c>
      <c r="R23" s="101">
        <f t="shared" si="2"/>
        <v>123079.54150000001</v>
      </c>
      <c r="Y23" s="103"/>
      <c r="Z23" s="103"/>
    </row>
    <row r="24" spans="1:26" s="105" customFormat="1" ht="12.75" customHeight="1" x14ac:dyDescent="0.25">
      <c r="A24" s="97">
        <v>12</v>
      </c>
      <c r="B24" s="79" t="s">
        <v>51</v>
      </c>
      <c r="C24" s="109" t="s">
        <v>32</v>
      </c>
      <c r="D24" s="99" t="s">
        <v>52</v>
      </c>
      <c r="E24" s="79" t="s">
        <v>53</v>
      </c>
      <c r="F24" s="99" t="s">
        <v>30</v>
      </c>
      <c r="G24" s="100">
        <v>158235</v>
      </c>
      <c r="H24" s="100">
        <v>25374.9</v>
      </c>
      <c r="I24" s="101">
        <f t="shared" si="3"/>
        <v>4541.3445000000002</v>
      </c>
      <c r="J24" s="101">
        <f t="shared" si="4"/>
        <v>11234.684999999999</v>
      </c>
      <c r="K24" s="101">
        <v>851.51</v>
      </c>
      <c r="L24" s="101">
        <f t="shared" si="5"/>
        <v>4810.3440000000001</v>
      </c>
      <c r="M24" s="101">
        <f t="shared" si="6"/>
        <v>11218.861500000001</v>
      </c>
      <c r="N24" s="101">
        <v>1715.46</v>
      </c>
      <c r="O24" s="101">
        <f>+M24+L24+K24+J24+I24</f>
        <v>32656.744999999995</v>
      </c>
      <c r="P24" s="101">
        <f t="shared" si="0"/>
        <v>11067.148499999999</v>
      </c>
      <c r="Q24" s="101">
        <f t="shared" si="1"/>
        <v>23305.056499999999</v>
      </c>
      <c r="R24" s="101">
        <f t="shared" si="2"/>
        <v>121792.9515</v>
      </c>
      <c r="Y24" s="103"/>
      <c r="Z24" s="103"/>
    </row>
    <row r="25" spans="1:26" s="105" customFormat="1" ht="12.75" customHeight="1" x14ac:dyDescent="0.25">
      <c r="A25" s="97">
        <v>13</v>
      </c>
      <c r="B25" s="79" t="s">
        <v>55</v>
      </c>
      <c r="C25" s="109" t="s">
        <v>32</v>
      </c>
      <c r="D25" s="99" t="s">
        <v>52</v>
      </c>
      <c r="E25" s="79" t="s">
        <v>58</v>
      </c>
      <c r="F25" s="99" t="s">
        <v>30</v>
      </c>
      <c r="G25" s="100">
        <v>90000</v>
      </c>
      <c r="H25" s="100">
        <v>9753.19</v>
      </c>
      <c r="I25" s="101">
        <f t="shared" si="3"/>
        <v>2583</v>
      </c>
      <c r="J25" s="101">
        <f t="shared" si="4"/>
        <v>6389.9999999999991</v>
      </c>
      <c r="K25" s="101">
        <v>851.51</v>
      </c>
      <c r="L25" s="101">
        <f t="shared" si="5"/>
        <v>2736</v>
      </c>
      <c r="M25" s="101">
        <f t="shared" si="6"/>
        <v>6381</v>
      </c>
      <c r="N25" s="101">
        <v>0</v>
      </c>
      <c r="O25" s="101">
        <f t="shared" ref="O25:O26" si="8">+M25+L25+K25+J25+I25</f>
        <v>18941.509999999998</v>
      </c>
      <c r="P25" s="101">
        <f t="shared" si="0"/>
        <v>5319</v>
      </c>
      <c r="Q25" s="101">
        <f t="shared" si="1"/>
        <v>13622.51</v>
      </c>
      <c r="R25" s="101">
        <f t="shared" si="2"/>
        <v>74927.81</v>
      </c>
      <c r="Y25" s="103"/>
      <c r="Z25" s="103"/>
    </row>
    <row r="26" spans="1:26" s="105" customFormat="1" x14ac:dyDescent="0.25">
      <c r="A26" s="97">
        <v>14</v>
      </c>
      <c r="B26" s="79" t="s">
        <v>56</v>
      </c>
      <c r="C26" s="109" t="s">
        <v>32</v>
      </c>
      <c r="D26" s="99" t="s">
        <v>49</v>
      </c>
      <c r="E26" s="79" t="s">
        <v>652</v>
      </c>
      <c r="F26" s="99" t="s">
        <v>30</v>
      </c>
      <c r="G26" s="100">
        <v>90000</v>
      </c>
      <c r="H26" s="100">
        <v>9753.19</v>
      </c>
      <c r="I26" s="101">
        <f t="shared" si="3"/>
        <v>2583</v>
      </c>
      <c r="J26" s="101">
        <f t="shared" si="4"/>
        <v>6389.9999999999991</v>
      </c>
      <c r="K26" s="101">
        <v>851.51</v>
      </c>
      <c r="L26" s="101">
        <f t="shared" si="5"/>
        <v>2736</v>
      </c>
      <c r="M26" s="101">
        <f t="shared" si="6"/>
        <v>6381</v>
      </c>
      <c r="N26" s="101">
        <v>0</v>
      </c>
      <c r="O26" s="101">
        <f t="shared" si="8"/>
        <v>18941.509999999998</v>
      </c>
      <c r="P26" s="101">
        <f t="shared" si="0"/>
        <v>5319</v>
      </c>
      <c r="Q26" s="101">
        <f t="shared" si="1"/>
        <v>13622.51</v>
      </c>
      <c r="R26" s="101">
        <f t="shared" si="2"/>
        <v>74927.81</v>
      </c>
      <c r="Y26" s="103"/>
      <c r="Z26" s="103"/>
    </row>
    <row r="27" spans="1:26" s="105" customFormat="1" ht="12.75" customHeight="1" x14ac:dyDescent="0.25">
      <c r="A27" s="97">
        <v>15</v>
      </c>
      <c r="B27" s="79" t="s">
        <v>57</v>
      </c>
      <c r="C27" s="109" t="s">
        <v>27</v>
      </c>
      <c r="D27" s="99" t="s">
        <v>52</v>
      </c>
      <c r="E27" s="79" t="s">
        <v>58</v>
      </c>
      <c r="F27" s="99" t="s">
        <v>30</v>
      </c>
      <c r="G27" s="100">
        <v>90000</v>
      </c>
      <c r="H27" s="100">
        <v>9753.19</v>
      </c>
      <c r="I27" s="101">
        <f t="shared" si="3"/>
        <v>2583</v>
      </c>
      <c r="J27" s="101">
        <f t="shared" si="4"/>
        <v>6389.9999999999991</v>
      </c>
      <c r="K27" s="101">
        <v>851.51</v>
      </c>
      <c r="L27" s="101">
        <f t="shared" si="5"/>
        <v>2736</v>
      </c>
      <c r="M27" s="101">
        <f t="shared" si="6"/>
        <v>6381</v>
      </c>
      <c r="N27" s="101">
        <v>0</v>
      </c>
      <c r="O27" s="101">
        <f>+M27+L27+K27+J27+I27+N27</f>
        <v>18941.509999999998</v>
      </c>
      <c r="P27" s="101">
        <f t="shared" si="0"/>
        <v>5319</v>
      </c>
      <c r="Q27" s="101">
        <f t="shared" si="1"/>
        <v>13622.51</v>
      </c>
      <c r="R27" s="101">
        <f t="shared" si="2"/>
        <v>74927.81</v>
      </c>
      <c r="Y27" s="103"/>
      <c r="Z27" s="103"/>
    </row>
    <row r="28" spans="1:26" s="105" customFormat="1" x14ac:dyDescent="0.25">
      <c r="A28" s="97">
        <v>16</v>
      </c>
      <c r="B28" s="79" t="s">
        <v>54</v>
      </c>
      <c r="C28" s="109" t="s">
        <v>27</v>
      </c>
      <c r="D28" s="99" t="s">
        <v>49</v>
      </c>
      <c r="E28" s="79" t="s">
        <v>651</v>
      </c>
      <c r="F28" s="99" t="s">
        <v>30</v>
      </c>
      <c r="G28" s="100">
        <v>90000</v>
      </c>
      <c r="H28" s="100">
        <v>9753.19</v>
      </c>
      <c r="I28" s="101">
        <f t="shared" si="3"/>
        <v>2583</v>
      </c>
      <c r="J28" s="101">
        <f t="shared" si="4"/>
        <v>6389.9999999999991</v>
      </c>
      <c r="K28" s="101">
        <v>851.51</v>
      </c>
      <c r="L28" s="101">
        <f t="shared" si="5"/>
        <v>2736</v>
      </c>
      <c r="M28" s="101">
        <f t="shared" si="6"/>
        <v>6381</v>
      </c>
      <c r="N28" s="101">
        <v>0</v>
      </c>
      <c r="O28" s="101">
        <f>+M28+L28+K28+J28+I28</f>
        <v>18941.509999999998</v>
      </c>
      <c r="P28" s="101">
        <f t="shared" si="0"/>
        <v>5319</v>
      </c>
      <c r="Q28" s="101">
        <f t="shared" si="1"/>
        <v>13622.51</v>
      </c>
      <c r="R28" s="101">
        <f t="shared" si="2"/>
        <v>74927.81</v>
      </c>
      <c r="Y28" s="103"/>
      <c r="Z28" s="103"/>
    </row>
    <row r="29" spans="1:26" s="105" customFormat="1" ht="12.75" customHeight="1" x14ac:dyDescent="0.25">
      <c r="A29" s="97">
        <v>17</v>
      </c>
      <c r="B29" s="79" t="s">
        <v>59</v>
      </c>
      <c r="C29" s="109" t="s">
        <v>32</v>
      </c>
      <c r="D29" s="99" t="s">
        <v>52</v>
      </c>
      <c r="E29" s="79" t="s">
        <v>60</v>
      </c>
      <c r="F29" s="99" t="s">
        <v>30</v>
      </c>
      <c r="G29" s="100">
        <v>79250</v>
      </c>
      <c r="H29" s="100">
        <v>7224.52</v>
      </c>
      <c r="I29" s="101">
        <f t="shared" si="3"/>
        <v>2274.4749999999999</v>
      </c>
      <c r="J29" s="101">
        <f t="shared" si="4"/>
        <v>5626.7499999999991</v>
      </c>
      <c r="K29" s="101">
        <v>851.51</v>
      </c>
      <c r="L29" s="101">
        <f t="shared" si="5"/>
        <v>2409.1999999999998</v>
      </c>
      <c r="M29" s="101">
        <f t="shared" si="6"/>
        <v>5618.8250000000007</v>
      </c>
      <c r="N29" s="101">
        <v>0</v>
      </c>
      <c r="O29" s="101">
        <f>+M29+L29+K29+J29+I29</f>
        <v>16780.759999999998</v>
      </c>
      <c r="P29" s="101">
        <f t="shared" si="0"/>
        <v>4683.6749999999993</v>
      </c>
      <c r="Q29" s="101">
        <f t="shared" si="1"/>
        <v>12097.085000000001</v>
      </c>
      <c r="R29" s="101">
        <f t="shared" si="2"/>
        <v>67341.804999999993</v>
      </c>
      <c r="Y29" s="103"/>
      <c r="Z29" s="103"/>
    </row>
    <row r="30" spans="1:26" s="105" customFormat="1" x14ac:dyDescent="0.25">
      <c r="A30" s="97">
        <v>18</v>
      </c>
      <c r="B30" s="79" t="s">
        <v>63</v>
      </c>
      <c r="C30" s="109" t="s">
        <v>32</v>
      </c>
      <c r="D30" s="106" t="s">
        <v>49</v>
      </c>
      <c r="E30" s="79" t="s">
        <v>62</v>
      </c>
      <c r="F30" s="99" t="s">
        <v>30</v>
      </c>
      <c r="G30" s="100">
        <v>60000</v>
      </c>
      <c r="H30" s="100">
        <v>3143.56</v>
      </c>
      <c r="I30" s="101">
        <f t="shared" si="3"/>
        <v>1722</v>
      </c>
      <c r="J30" s="101">
        <f t="shared" si="4"/>
        <v>4260</v>
      </c>
      <c r="K30" s="101">
        <v>660</v>
      </c>
      <c r="L30" s="101">
        <f t="shared" si="5"/>
        <v>1824</v>
      </c>
      <c r="M30" s="101">
        <f t="shared" si="6"/>
        <v>4254</v>
      </c>
      <c r="N30" s="101">
        <v>1715.46</v>
      </c>
      <c r="O30" s="101">
        <f>+M30+L30+K30+J30+I30</f>
        <v>12720</v>
      </c>
      <c r="P30" s="101">
        <f t="shared" si="0"/>
        <v>5261.46</v>
      </c>
      <c r="Q30" s="101">
        <f t="shared" si="1"/>
        <v>9174</v>
      </c>
      <c r="R30" s="101">
        <f t="shared" si="2"/>
        <v>51594.98</v>
      </c>
      <c r="Y30" s="103"/>
      <c r="Z30" s="103"/>
    </row>
    <row r="31" spans="1:26" s="105" customFormat="1" x14ac:dyDescent="0.25">
      <c r="A31" s="97">
        <v>19</v>
      </c>
      <c r="B31" s="79" t="s">
        <v>61</v>
      </c>
      <c r="C31" s="109" t="s">
        <v>27</v>
      </c>
      <c r="D31" s="99" t="s">
        <v>49</v>
      </c>
      <c r="E31" s="79" t="s">
        <v>62</v>
      </c>
      <c r="F31" s="99" t="s">
        <v>30</v>
      </c>
      <c r="G31" s="100">
        <v>60000</v>
      </c>
      <c r="H31" s="100">
        <v>3486.65</v>
      </c>
      <c r="I31" s="101">
        <f t="shared" si="3"/>
        <v>1722</v>
      </c>
      <c r="J31" s="101">
        <f t="shared" si="4"/>
        <v>4260</v>
      </c>
      <c r="K31" s="101">
        <v>660</v>
      </c>
      <c r="L31" s="101">
        <f t="shared" si="5"/>
        <v>1824</v>
      </c>
      <c r="M31" s="101">
        <f t="shared" si="6"/>
        <v>4254</v>
      </c>
      <c r="N31" s="101">
        <v>0</v>
      </c>
      <c r="O31" s="101">
        <f>+M31+L31+K31+J31+I31+N31</f>
        <v>12720</v>
      </c>
      <c r="P31" s="101">
        <f t="shared" si="0"/>
        <v>3546</v>
      </c>
      <c r="Q31" s="101">
        <f t="shared" si="1"/>
        <v>9174</v>
      </c>
      <c r="R31" s="101">
        <f t="shared" si="2"/>
        <v>52967.35</v>
      </c>
      <c r="Y31" s="103"/>
      <c r="Z31" s="103"/>
    </row>
    <row r="32" spans="1:26" s="105" customFormat="1" x14ac:dyDescent="0.25">
      <c r="A32" s="97">
        <v>20</v>
      </c>
      <c r="B32" s="79" t="s">
        <v>64</v>
      </c>
      <c r="C32" s="109" t="s">
        <v>32</v>
      </c>
      <c r="D32" s="106" t="s">
        <v>49</v>
      </c>
      <c r="E32" s="79" t="s">
        <v>653</v>
      </c>
      <c r="F32" s="99" t="s">
        <v>30</v>
      </c>
      <c r="G32" s="100">
        <v>60000</v>
      </c>
      <c r="H32" s="100">
        <v>3143.56</v>
      </c>
      <c r="I32" s="101">
        <f t="shared" si="3"/>
        <v>1722</v>
      </c>
      <c r="J32" s="101">
        <f t="shared" si="4"/>
        <v>4260</v>
      </c>
      <c r="K32" s="101">
        <v>660</v>
      </c>
      <c r="L32" s="101">
        <f t="shared" si="5"/>
        <v>1824</v>
      </c>
      <c r="M32" s="101">
        <f t="shared" si="6"/>
        <v>4254</v>
      </c>
      <c r="N32" s="101">
        <v>1715.46</v>
      </c>
      <c r="O32" s="101">
        <f>+M32+L32+K32+J32+I32</f>
        <v>12720</v>
      </c>
      <c r="P32" s="101">
        <f t="shared" si="0"/>
        <v>5261.46</v>
      </c>
      <c r="Q32" s="101">
        <f t="shared" si="1"/>
        <v>9174</v>
      </c>
      <c r="R32" s="101">
        <f t="shared" si="2"/>
        <v>51594.98</v>
      </c>
      <c r="Y32" s="103"/>
      <c r="Z32" s="103"/>
    </row>
    <row r="33" spans="1:26" s="105" customFormat="1" x14ac:dyDescent="0.25">
      <c r="A33" s="97">
        <v>21</v>
      </c>
      <c r="B33" s="79" t="s">
        <v>65</v>
      </c>
      <c r="C33" s="124" t="s">
        <v>27</v>
      </c>
      <c r="D33" s="99" t="s">
        <v>66</v>
      </c>
      <c r="E33" s="79" t="s">
        <v>67</v>
      </c>
      <c r="F33" s="99" t="s">
        <v>30</v>
      </c>
      <c r="G33" s="100">
        <v>330000</v>
      </c>
      <c r="H33" s="100">
        <v>67293.84</v>
      </c>
      <c r="I33" s="101">
        <f t="shared" si="3"/>
        <v>9471</v>
      </c>
      <c r="J33" s="101">
        <f t="shared" si="4"/>
        <v>23429.999999999996</v>
      </c>
      <c r="K33" s="101">
        <v>851.51</v>
      </c>
      <c r="L33" s="101">
        <f t="shared" si="5"/>
        <v>5685.4080000000004</v>
      </c>
      <c r="M33" s="101">
        <f t="shared" si="6"/>
        <v>13259.718000000001</v>
      </c>
      <c r="N33" s="101">
        <v>0</v>
      </c>
      <c r="O33" s="101">
        <f>+M33+L33+K33+J33+I33+N33</f>
        <v>52697.635999999999</v>
      </c>
      <c r="P33" s="101">
        <f t="shared" si="0"/>
        <v>15156.407999999999</v>
      </c>
      <c r="Q33" s="101">
        <f t="shared" si="1"/>
        <v>37541.227999999996</v>
      </c>
      <c r="R33" s="101">
        <f t="shared" si="2"/>
        <v>247549.75200000001</v>
      </c>
      <c r="Y33" s="103"/>
      <c r="Z33" s="103"/>
    </row>
    <row r="34" spans="1:26" s="105" customFormat="1" ht="12.75" customHeight="1" x14ac:dyDescent="0.25">
      <c r="A34" s="97">
        <v>22</v>
      </c>
      <c r="B34" s="79" t="s">
        <v>631</v>
      </c>
      <c r="C34" s="109" t="s">
        <v>32</v>
      </c>
      <c r="D34" s="99" t="s">
        <v>71</v>
      </c>
      <c r="E34" s="79" t="s">
        <v>676</v>
      </c>
      <c r="F34" s="99" t="s">
        <v>30</v>
      </c>
      <c r="G34" s="100">
        <v>113798</v>
      </c>
      <c r="H34" s="100">
        <v>14493.34</v>
      </c>
      <c r="I34" s="101">
        <f t="shared" si="3"/>
        <v>3266.0026000000003</v>
      </c>
      <c r="J34" s="101">
        <f t="shared" si="4"/>
        <v>8079.6579999999994</v>
      </c>
      <c r="K34" s="101">
        <v>851.51</v>
      </c>
      <c r="L34" s="101">
        <f t="shared" si="5"/>
        <v>3459.4591999999998</v>
      </c>
      <c r="M34" s="101">
        <f t="shared" si="6"/>
        <v>8068.2782000000007</v>
      </c>
      <c r="N34" s="101">
        <v>3430.92</v>
      </c>
      <c r="O34" s="101">
        <f>+M34+L34+K34+J34+I34+N34</f>
        <v>27155.828000000001</v>
      </c>
      <c r="P34" s="101">
        <f t="shared" si="0"/>
        <v>10156.381799999999</v>
      </c>
      <c r="Q34" s="101">
        <f t="shared" si="1"/>
        <v>16999.446199999998</v>
      </c>
      <c r="R34" s="101">
        <f t="shared" si="2"/>
        <v>89148.278200000001</v>
      </c>
      <c r="Y34" s="103"/>
      <c r="Z34" s="103"/>
    </row>
    <row r="35" spans="1:26" s="105" customFormat="1" ht="12.75" customHeight="1" x14ac:dyDescent="0.25">
      <c r="A35" s="97">
        <v>23</v>
      </c>
      <c r="B35" s="79" t="s">
        <v>68</v>
      </c>
      <c r="C35" s="109" t="s">
        <v>32</v>
      </c>
      <c r="D35" s="99" t="s">
        <v>66</v>
      </c>
      <c r="E35" s="79" t="s">
        <v>69</v>
      </c>
      <c r="F35" s="99" t="s">
        <v>30</v>
      </c>
      <c r="G35" s="100">
        <v>38500</v>
      </c>
      <c r="H35" s="100">
        <v>230.95</v>
      </c>
      <c r="I35" s="101">
        <f t="shared" si="3"/>
        <v>1104.95</v>
      </c>
      <c r="J35" s="101">
        <f t="shared" si="4"/>
        <v>2733.4999999999995</v>
      </c>
      <c r="K35" s="101">
        <v>423.5</v>
      </c>
      <c r="L35" s="101">
        <f t="shared" si="5"/>
        <v>1170.4000000000001</v>
      </c>
      <c r="M35" s="101">
        <f t="shared" si="6"/>
        <v>2729.65</v>
      </c>
      <c r="N35" s="101">
        <v>0</v>
      </c>
      <c r="O35" s="101">
        <f>+M35+L35+K35+J35+I35</f>
        <v>8161.9999999999991</v>
      </c>
      <c r="P35" s="101">
        <f t="shared" si="0"/>
        <v>2275.3500000000004</v>
      </c>
      <c r="Q35" s="101">
        <f t="shared" si="1"/>
        <v>5886.65</v>
      </c>
      <c r="R35" s="101">
        <f t="shared" si="2"/>
        <v>35993.700000000004</v>
      </c>
      <c r="Y35" s="103"/>
      <c r="Z35" s="103"/>
    </row>
    <row r="36" spans="1:26" s="105" customFormat="1" ht="12.75" customHeight="1" x14ac:dyDescent="0.25">
      <c r="A36" s="97">
        <v>24</v>
      </c>
      <c r="B36" s="79" t="s">
        <v>73</v>
      </c>
      <c r="C36" s="109" t="s">
        <v>27</v>
      </c>
      <c r="D36" s="99" t="s">
        <v>74</v>
      </c>
      <c r="E36" s="79" t="s">
        <v>75</v>
      </c>
      <c r="F36" s="99" t="s">
        <v>30</v>
      </c>
      <c r="G36" s="100">
        <v>158235</v>
      </c>
      <c r="H36" s="100">
        <v>25803.77</v>
      </c>
      <c r="I36" s="101">
        <f t="shared" si="3"/>
        <v>4541.3445000000002</v>
      </c>
      <c r="J36" s="101">
        <f t="shared" si="4"/>
        <v>11234.684999999999</v>
      </c>
      <c r="K36" s="101">
        <v>851.51</v>
      </c>
      <c r="L36" s="101">
        <f t="shared" si="5"/>
        <v>4810.3440000000001</v>
      </c>
      <c r="M36" s="101">
        <f t="shared" si="6"/>
        <v>11218.861500000001</v>
      </c>
      <c r="N36" s="101">
        <v>0</v>
      </c>
      <c r="O36" s="101">
        <f>+M36+L36+K36+J36+I36</f>
        <v>32656.744999999995</v>
      </c>
      <c r="P36" s="101">
        <f t="shared" si="0"/>
        <v>9351.6885000000002</v>
      </c>
      <c r="Q36" s="101">
        <f t="shared" si="1"/>
        <v>23305.056499999999</v>
      </c>
      <c r="R36" s="101">
        <f t="shared" si="2"/>
        <v>123079.54150000001</v>
      </c>
      <c r="Y36" s="103"/>
      <c r="Z36" s="103"/>
    </row>
    <row r="37" spans="1:26" s="105" customFormat="1" ht="12.75" customHeight="1" x14ac:dyDescent="0.25">
      <c r="A37" s="97">
        <v>25</v>
      </c>
      <c r="B37" s="79" t="s">
        <v>70</v>
      </c>
      <c r="C37" s="109" t="s">
        <v>27</v>
      </c>
      <c r="D37" s="99" t="s">
        <v>71</v>
      </c>
      <c r="E37" s="79" t="s">
        <v>72</v>
      </c>
      <c r="F37" s="99" t="s">
        <v>30</v>
      </c>
      <c r="G37" s="100">
        <v>158235</v>
      </c>
      <c r="H37" s="100">
        <v>24946.04</v>
      </c>
      <c r="I37" s="101">
        <f t="shared" si="3"/>
        <v>4541.3445000000002</v>
      </c>
      <c r="J37" s="101">
        <f t="shared" si="4"/>
        <v>11234.684999999999</v>
      </c>
      <c r="K37" s="101">
        <v>851.51</v>
      </c>
      <c r="L37" s="101">
        <f t="shared" si="5"/>
        <v>4810.3440000000001</v>
      </c>
      <c r="M37" s="101">
        <f t="shared" si="6"/>
        <v>11218.861500000001</v>
      </c>
      <c r="N37" s="101">
        <v>3430.92</v>
      </c>
      <c r="O37" s="101">
        <f>+M37+L37+K37+J37+I37+N37</f>
        <v>36087.664999999994</v>
      </c>
      <c r="P37" s="101">
        <f t="shared" si="0"/>
        <v>12782.6085</v>
      </c>
      <c r="Q37" s="101">
        <f t="shared" si="1"/>
        <v>23305.056499999999</v>
      </c>
      <c r="R37" s="101">
        <f t="shared" si="2"/>
        <v>120506.35149999999</v>
      </c>
      <c r="Y37" s="103"/>
      <c r="Z37" s="103"/>
    </row>
    <row r="38" spans="1:26" s="105" customFormat="1" ht="12.75" customHeight="1" x14ac:dyDescent="0.25">
      <c r="A38" s="97">
        <v>26</v>
      </c>
      <c r="B38" s="79" t="s">
        <v>76</v>
      </c>
      <c r="C38" s="109" t="s">
        <v>27</v>
      </c>
      <c r="D38" s="106" t="s">
        <v>77</v>
      </c>
      <c r="E38" s="79" t="s">
        <v>78</v>
      </c>
      <c r="F38" s="99" t="s">
        <v>30</v>
      </c>
      <c r="G38" s="100">
        <v>118278</v>
      </c>
      <c r="H38" s="100">
        <v>16404.88</v>
      </c>
      <c r="I38" s="101">
        <f t="shared" si="3"/>
        <v>3394.5785999999998</v>
      </c>
      <c r="J38" s="101">
        <f t="shared" si="4"/>
        <v>8397.7379999999994</v>
      </c>
      <c r="K38" s="101">
        <v>851.51</v>
      </c>
      <c r="L38" s="101">
        <f t="shared" si="5"/>
        <v>3595.6511999999998</v>
      </c>
      <c r="M38" s="101">
        <f t="shared" si="6"/>
        <v>8385.9102000000003</v>
      </c>
      <c r="N38" s="101">
        <v>0</v>
      </c>
      <c r="O38" s="101">
        <f>+M38+L38+K38+J38+I38</f>
        <v>24625.387999999999</v>
      </c>
      <c r="P38" s="101">
        <f t="shared" si="0"/>
        <v>6990.2297999999992</v>
      </c>
      <c r="Q38" s="101">
        <f t="shared" si="1"/>
        <v>17635.158199999998</v>
      </c>
      <c r="R38" s="101">
        <f t="shared" si="2"/>
        <v>94882.890199999994</v>
      </c>
      <c r="Y38" s="103"/>
      <c r="Z38" s="103"/>
    </row>
    <row r="39" spans="1:26" s="105" customFormat="1" ht="12.75" customHeight="1" x14ac:dyDescent="0.25">
      <c r="A39" s="97">
        <v>27</v>
      </c>
      <c r="B39" s="79" t="s">
        <v>81</v>
      </c>
      <c r="C39" s="109" t="s">
        <v>32</v>
      </c>
      <c r="D39" s="99" t="s">
        <v>71</v>
      </c>
      <c r="E39" s="79" t="s">
        <v>82</v>
      </c>
      <c r="F39" s="99" t="s">
        <v>30</v>
      </c>
      <c r="G39" s="100">
        <v>105930</v>
      </c>
      <c r="H39" s="100">
        <v>12642.59</v>
      </c>
      <c r="I39" s="101">
        <f t="shared" si="3"/>
        <v>3040.1910000000003</v>
      </c>
      <c r="J39" s="101">
        <f t="shared" si="4"/>
        <v>7521.03</v>
      </c>
      <c r="K39" s="101">
        <v>851.51</v>
      </c>
      <c r="L39" s="101">
        <f t="shared" si="5"/>
        <v>3220.2719999999999</v>
      </c>
      <c r="M39" s="101">
        <f t="shared" si="6"/>
        <v>7510.4370000000008</v>
      </c>
      <c r="N39" s="101">
        <v>3430.92</v>
      </c>
      <c r="O39" s="101">
        <f>+M39+L39+K39+J39+I39+N39</f>
        <v>25574.36</v>
      </c>
      <c r="P39" s="101">
        <f t="shared" si="0"/>
        <v>9691.3829999999998</v>
      </c>
      <c r="Q39" s="101">
        <f t="shared" si="1"/>
        <v>15882.977000000001</v>
      </c>
      <c r="R39" s="101">
        <f t="shared" si="2"/>
        <v>83596.027000000002</v>
      </c>
      <c r="Y39" s="103"/>
      <c r="Z39" s="103"/>
    </row>
    <row r="40" spans="1:26" s="105" customFormat="1" ht="12.75" customHeight="1" x14ac:dyDescent="0.25">
      <c r="A40" s="97">
        <v>28</v>
      </c>
      <c r="B40" s="79" t="s">
        <v>633</v>
      </c>
      <c r="C40" s="109" t="s">
        <v>32</v>
      </c>
      <c r="D40" s="106" t="s">
        <v>71</v>
      </c>
      <c r="E40" s="79" t="s">
        <v>80</v>
      </c>
      <c r="F40" s="99" t="s">
        <v>30</v>
      </c>
      <c r="G40" s="100">
        <v>75000</v>
      </c>
      <c r="H40" s="100">
        <v>5966.26</v>
      </c>
      <c r="I40" s="101">
        <f t="shared" si="3"/>
        <v>2152.5</v>
      </c>
      <c r="J40" s="101">
        <f t="shared" si="4"/>
        <v>5324.9999999999991</v>
      </c>
      <c r="K40" s="101">
        <v>825</v>
      </c>
      <c r="L40" s="101">
        <f t="shared" si="5"/>
        <v>2280</v>
      </c>
      <c r="M40" s="101">
        <f t="shared" si="6"/>
        <v>5317.5</v>
      </c>
      <c r="N40" s="101">
        <v>1715.46</v>
      </c>
      <c r="O40" s="101">
        <f>+M40+L40+K40+J40+I40+N40</f>
        <v>17615.46</v>
      </c>
      <c r="P40" s="101">
        <f t="shared" si="0"/>
        <v>6147.96</v>
      </c>
      <c r="Q40" s="101">
        <f t="shared" si="1"/>
        <v>11467.5</v>
      </c>
      <c r="R40" s="101">
        <f t="shared" si="2"/>
        <v>62885.779999999992</v>
      </c>
      <c r="Y40" s="103"/>
      <c r="Z40" s="103"/>
    </row>
    <row r="41" spans="1:26" s="105" customFormat="1" x14ac:dyDescent="0.25">
      <c r="A41" s="97">
        <v>29</v>
      </c>
      <c r="B41" s="79" t="s">
        <v>84</v>
      </c>
      <c r="C41" s="109" t="s">
        <v>32</v>
      </c>
      <c r="D41" s="99" t="s">
        <v>74</v>
      </c>
      <c r="E41" s="79" t="s">
        <v>85</v>
      </c>
      <c r="F41" s="99" t="s">
        <v>30</v>
      </c>
      <c r="G41" s="100">
        <v>66000</v>
      </c>
      <c r="H41" s="100">
        <v>4272.6400000000003</v>
      </c>
      <c r="I41" s="101">
        <f t="shared" si="3"/>
        <v>1894.2</v>
      </c>
      <c r="J41" s="101">
        <f t="shared" si="4"/>
        <v>4686</v>
      </c>
      <c r="K41" s="101">
        <v>726</v>
      </c>
      <c r="L41" s="101">
        <f t="shared" si="5"/>
        <v>2006.4</v>
      </c>
      <c r="M41" s="101">
        <f t="shared" si="6"/>
        <v>4679.4000000000005</v>
      </c>
      <c r="N41" s="101">
        <v>1715.46</v>
      </c>
      <c r="O41" s="101">
        <f>+M41+L41+K41+J41+I41</f>
        <v>13992.000000000002</v>
      </c>
      <c r="P41" s="101">
        <f t="shared" si="0"/>
        <v>5616.06</v>
      </c>
      <c r="Q41" s="101">
        <f t="shared" si="1"/>
        <v>10091.400000000001</v>
      </c>
      <c r="R41" s="101">
        <f t="shared" si="2"/>
        <v>56111.3</v>
      </c>
      <c r="Y41" s="103"/>
      <c r="Z41" s="103"/>
    </row>
    <row r="42" spans="1:26" s="105" customFormat="1" x14ac:dyDescent="0.25">
      <c r="A42" s="97">
        <v>30</v>
      </c>
      <c r="B42" s="79" t="s">
        <v>87</v>
      </c>
      <c r="C42" s="109" t="s">
        <v>32</v>
      </c>
      <c r="D42" s="99" t="s">
        <v>77</v>
      </c>
      <c r="E42" s="79" t="s">
        <v>88</v>
      </c>
      <c r="F42" s="99" t="s">
        <v>30</v>
      </c>
      <c r="G42" s="100">
        <v>60000</v>
      </c>
      <c r="H42" s="100">
        <v>3486.65</v>
      </c>
      <c r="I42" s="101">
        <f t="shared" si="3"/>
        <v>1722</v>
      </c>
      <c r="J42" s="101">
        <f t="shared" si="4"/>
        <v>4260</v>
      </c>
      <c r="K42" s="101">
        <v>660</v>
      </c>
      <c r="L42" s="101">
        <f t="shared" si="5"/>
        <v>1824</v>
      </c>
      <c r="M42" s="101">
        <f t="shared" si="6"/>
        <v>4254</v>
      </c>
      <c r="N42" s="101">
        <v>0</v>
      </c>
      <c r="O42" s="101">
        <f>+M42+L42+K42+J42+I42</f>
        <v>12720</v>
      </c>
      <c r="P42" s="101">
        <f t="shared" si="0"/>
        <v>3546</v>
      </c>
      <c r="Q42" s="101">
        <f t="shared" si="1"/>
        <v>9174</v>
      </c>
      <c r="R42" s="101">
        <f t="shared" si="2"/>
        <v>52967.35</v>
      </c>
      <c r="Y42" s="103"/>
      <c r="Z42" s="103"/>
    </row>
    <row r="43" spans="1:26" s="105" customFormat="1" ht="12.75" customHeight="1" x14ac:dyDescent="0.25">
      <c r="A43" s="97">
        <v>31</v>
      </c>
      <c r="B43" s="79" t="s">
        <v>632</v>
      </c>
      <c r="C43" s="109" t="s">
        <v>32</v>
      </c>
      <c r="D43" s="99" t="s">
        <v>74</v>
      </c>
      <c r="E43" s="79" t="s">
        <v>85</v>
      </c>
      <c r="F43" s="99" t="s">
        <v>30</v>
      </c>
      <c r="G43" s="100">
        <v>60000</v>
      </c>
      <c r="H43" s="100">
        <v>3486.65</v>
      </c>
      <c r="I43" s="101">
        <f t="shared" si="3"/>
        <v>1722</v>
      </c>
      <c r="J43" s="101">
        <f t="shared" si="4"/>
        <v>4260</v>
      </c>
      <c r="K43" s="101">
        <v>660</v>
      </c>
      <c r="L43" s="101">
        <f t="shared" si="5"/>
        <v>1824</v>
      </c>
      <c r="M43" s="101">
        <f t="shared" si="6"/>
        <v>4254</v>
      </c>
      <c r="N43" s="101">
        <v>0</v>
      </c>
      <c r="O43" s="101">
        <f t="shared" ref="O43:O46" si="9">+M43+L43+K43+J43+I43</f>
        <v>12720</v>
      </c>
      <c r="P43" s="101">
        <f t="shared" si="0"/>
        <v>3546</v>
      </c>
      <c r="Q43" s="101">
        <f t="shared" si="1"/>
        <v>9174</v>
      </c>
      <c r="R43" s="101">
        <f t="shared" si="2"/>
        <v>52967.35</v>
      </c>
      <c r="Y43" s="103"/>
      <c r="Z43" s="103"/>
    </row>
    <row r="44" spans="1:26" s="105" customFormat="1" x14ac:dyDescent="0.25">
      <c r="A44" s="97">
        <v>32</v>
      </c>
      <c r="B44" s="79" t="s">
        <v>86</v>
      </c>
      <c r="C44" s="109" t="s">
        <v>27</v>
      </c>
      <c r="D44" s="99" t="s">
        <v>74</v>
      </c>
      <c r="E44" s="79" t="s">
        <v>85</v>
      </c>
      <c r="F44" s="99" t="s">
        <v>30</v>
      </c>
      <c r="G44" s="100">
        <v>60000</v>
      </c>
      <c r="H44" s="100">
        <v>3486.65</v>
      </c>
      <c r="I44" s="101">
        <f t="shared" si="3"/>
        <v>1722</v>
      </c>
      <c r="J44" s="101">
        <f t="shared" si="4"/>
        <v>4260</v>
      </c>
      <c r="K44" s="101">
        <v>660</v>
      </c>
      <c r="L44" s="101">
        <f t="shared" si="5"/>
        <v>1824</v>
      </c>
      <c r="M44" s="101">
        <f t="shared" si="6"/>
        <v>4254</v>
      </c>
      <c r="N44" s="101">
        <v>0</v>
      </c>
      <c r="O44" s="101">
        <f t="shared" si="9"/>
        <v>12720</v>
      </c>
      <c r="P44" s="101">
        <f t="shared" si="0"/>
        <v>3546</v>
      </c>
      <c r="Q44" s="101">
        <f t="shared" si="1"/>
        <v>9174</v>
      </c>
      <c r="R44" s="101">
        <f t="shared" si="2"/>
        <v>52967.35</v>
      </c>
      <c r="Y44" s="103"/>
      <c r="Z44" s="103"/>
    </row>
    <row r="45" spans="1:26" s="105" customFormat="1" ht="12.75" customHeight="1" x14ac:dyDescent="0.25">
      <c r="A45" s="97">
        <v>33</v>
      </c>
      <c r="B45" s="79" t="s">
        <v>79</v>
      </c>
      <c r="C45" s="109" t="s">
        <v>32</v>
      </c>
      <c r="D45" s="99" t="s">
        <v>71</v>
      </c>
      <c r="E45" s="79" t="s">
        <v>80</v>
      </c>
      <c r="F45" s="99" t="s">
        <v>30</v>
      </c>
      <c r="G45" s="100">
        <v>52965</v>
      </c>
      <c r="H45" s="100">
        <v>0</v>
      </c>
      <c r="I45" s="101">
        <f t="shared" si="3"/>
        <v>1520.0955000000001</v>
      </c>
      <c r="J45" s="101">
        <f t="shared" si="4"/>
        <v>3760.5149999999999</v>
      </c>
      <c r="K45" s="101">
        <v>582.62</v>
      </c>
      <c r="L45" s="101">
        <f t="shared" si="5"/>
        <v>1610.136</v>
      </c>
      <c r="M45" s="101">
        <f t="shared" si="6"/>
        <v>3755.2185000000004</v>
      </c>
      <c r="N45" s="101">
        <v>0</v>
      </c>
      <c r="O45" s="101">
        <f t="shared" si="9"/>
        <v>11228.584999999999</v>
      </c>
      <c r="P45" s="101">
        <f t="shared" si="0"/>
        <v>3130.2314999999999</v>
      </c>
      <c r="Q45" s="101">
        <f t="shared" si="1"/>
        <v>8098.3535000000002</v>
      </c>
      <c r="R45" s="101">
        <f t="shared" si="2"/>
        <v>49834.768499999998</v>
      </c>
      <c r="Y45" s="103"/>
      <c r="Z45" s="103"/>
    </row>
    <row r="46" spans="1:26" s="105" customFormat="1" x14ac:dyDescent="0.25">
      <c r="A46" s="97">
        <v>34</v>
      </c>
      <c r="B46" s="79" t="s">
        <v>89</v>
      </c>
      <c r="C46" s="109" t="s">
        <v>27</v>
      </c>
      <c r="D46" s="98" t="s">
        <v>77</v>
      </c>
      <c r="E46" s="79" t="s">
        <v>90</v>
      </c>
      <c r="F46" s="99" t="s">
        <v>30</v>
      </c>
      <c r="G46" s="100">
        <v>38500</v>
      </c>
      <c r="H46" s="100">
        <v>230.95</v>
      </c>
      <c r="I46" s="101">
        <f t="shared" si="3"/>
        <v>1104.95</v>
      </c>
      <c r="J46" s="101">
        <f t="shared" si="4"/>
        <v>2733.4999999999995</v>
      </c>
      <c r="K46" s="101">
        <v>423.5</v>
      </c>
      <c r="L46" s="101">
        <f t="shared" si="5"/>
        <v>1170.4000000000001</v>
      </c>
      <c r="M46" s="101">
        <f t="shared" si="6"/>
        <v>2729.65</v>
      </c>
      <c r="N46" s="101">
        <v>0</v>
      </c>
      <c r="O46" s="101">
        <f t="shared" si="9"/>
        <v>8161.9999999999991</v>
      </c>
      <c r="P46" s="101">
        <f t="shared" si="0"/>
        <v>2275.3500000000004</v>
      </c>
      <c r="Q46" s="101">
        <f t="shared" si="1"/>
        <v>5886.65</v>
      </c>
      <c r="R46" s="101">
        <f t="shared" si="2"/>
        <v>35993.700000000004</v>
      </c>
      <c r="Y46" s="103"/>
      <c r="Z46" s="103"/>
    </row>
    <row r="47" spans="1:26" s="105" customFormat="1" x14ac:dyDescent="0.25">
      <c r="A47" s="97">
        <v>35</v>
      </c>
      <c r="B47" s="79" t="s">
        <v>677</v>
      </c>
      <c r="C47" s="109" t="s">
        <v>27</v>
      </c>
      <c r="D47" s="98" t="s">
        <v>71</v>
      </c>
      <c r="E47" s="79" t="s">
        <v>645</v>
      </c>
      <c r="F47" s="99" t="s">
        <v>30</v>
      </c>
      <c r="G47" s="100">
        <v>30000</v>
      </c>
      <c r="H47" s="100">
        <v>0</v>
      </c>
      <c r="I47" s="101">
        <f t="shared" si="3"/>
        <v>861</v>
      </c>
      <c r="J47" s="101">
        <f t="shared" si="4"/>
        <v>2130</v>
      </c>
      <c r="K47" s="101">
        <v>330</v>
      </c>
      <c r="L47" s="101">
        <f t="shared" si="5"/>
        <v>912</v>
      </c>
      <c r="M47" s="101">
        <f t="shared" si="6"/>
        <v>2127</v>
      </c>
      <c r="N47" s="101">
        <v>0</v>
      </c>
      <c r="O47" s="101">
        <f>+M47+L47+K47+J47+I47+N47</f>
        <v>6360</v>
      </c>
      <c r="P47" s="101">
        <f t="shared" si="0"/>
        <v>1773</v>
      </c>
      <c r="Q47" s="101">
        <f t="shared" si="1"/>
        <v>4587</v>
      </c>
      <c r="R47" s="101">
        <f t="shared" si="2"/>
        <v>28227</v>
      </c>
      <c r="Y47" s="103"/>
      <c r="Z47" s="103"/>
    </row>
    <row r="48" spans="1:26" s="105" customFormat="1" ht="12.75" customHeight="1" x14ac:dyDescent="0.25">
      <c r="A48" s="97">
        <v>36</v>
      </c>
      <c r="B48" s="79" t="s">
        <v>678</v>
      </c>
      <c r="C48" s="109" t="s">
        <v>27</v>
      </c>
      <c r="D48" s="98" t="s">
        <v>74</v>
      </c>
      <c r="E48" s="79" t="s">
        <v>85</v>
      </c>
      <c r="F48" s="99" t="s">
        <v>30</v>
      </c>
      <c r="G48" s="100">
        <v>30000</v>
      </c>
      <c r="H48" s="100">
        <v>0</v>
      </c>
      <c r="I48" s="101">
        <f t="shared" si="3"/>
        <v>861</v>
      </c>
      <c r="J48" s="101">
        <f t="shared" si="4"/>
        <v>2130</v>
      </c>
      <c r="K48" s="101">
        <v>330</v>
      </c>
      <c r="L48" s="101">
        <f t="shared" si="5"/>
        <v>912</v>
      </c>
      <c r="M48" s="101">
        <f t="shared" si="6"/>
        <v>2127</v>
      </c>
      <c r="N48" s="101">
        <v>0</v>
      </c>
      <c r="O48" s="101">
        <f t="shared" ref="O48:O62" si="10">+M48+L48+K48+J48+I48</f>
        <v>6360</v>
      </c>
      <c r="P48" s="101">
        <f t="shared" si="0"/>
        <v>1773</v>
      </c>
      <c r="Q48" s="101">
        <f t="shared" si="1"/>
        <v>4587</v>
      </c>
      <c r="R48" s="101">
        <f t="shared" si="2"/>
        <v>28227</v>
      </c>
      <c r="Y48" s="103"/>
      <c r="Z48" s="103"/>
    </row>
    <row r="49" spans="1:26" s="105" customFormat="1" x14ac:dyDescent="0.25">
      <c r="A49" s="97">
        <v>37</v>
      </c>
      <c r="B49" s="79" t="s">
        <v>91</v>
      </c>
      <c r="C49" s="109" t="s">
        <v>27</v>
      </c>
      <c r="D49" s="99" t="s">
        <v>92</v>
      </c>
      <c r="E49" s="79" t="s">
        <v>93</v>
      </c>
      <c r="F49" s="99" t="s">
        <v>30</v>
      </c>
      <c r="G49" s="100">
        <v>330000</v>
      </c>
      <c r="H49" s="100">
        <v>67293.84</v>
      </c>
      <c r="I49" s="101">
        <f t="shared" si="3"/>
        <v>9471</v>
      </c>
      <c r="J49" s="101">
        <f t="shared" si="4"/>
        <v>23429.999999999996</v>
      </c>
      <c r="K49" s="101">
        <v>851.51</v>
      </c>
      <c r="L49" s="101">
        <f t="shared" si="5"/>
        <v>5685.4080000000004</v>
      </c>
      <c r="M49" s="101">
        <f t="shared" si="6"/>
        <v>13259.718000000001</v>
      </c>
      <c r="N49" s="101">
        <v>0</v>
      </c>
      <c r="O49" s="101">
        <f t="shared" si="10"/>
        <v>52697.635999999999</v>
      </c>
      <c r="P49" s="101">
        <f t="shared" si="0"/>
        <v>15156.407999999999</v>
      </c>
      <c r="Q49" s="101">
        <f t="shared" si="1"/>
        <v>37541.227999999996</v>
      </c>
      <c r="R49" s="101">
        <f t="shared" si="2"/>
        <v>247549.75200000001</v>
      </c>
      <c r="Y49" s="103"/>
      <c r="Z49" s="103"/>
    </row>
    <row r="50" spans="1:26" s="105" customFormat="1" ht="12.75" customHeight="1" x14ac:dyDescent="0.25">
      <c r="A50" s="97">
        <v>38</v>
      </c>
      <c r="B50" s="79" t="s">
        <v>94</v>
      </c>
      <c r="C50" s="109" t="s">
        <v>32</v>
      </c>
      <c r="D50" s="99" t="s">
        <v>95</v>
      </c>
      <c r="E50" s="79" t="s">
        <v>96</v>
      </c>
      <c r="F50" s="99" t="s">
        <v>30</v>
      </c>
      <c r="G50" s="100">
        <v>110000</v>
      </c>
      <c r="H50" s="100">
        <v>14457.69</v>
      </c>
      <c r="I50" s="101">
        <f t="shared" si="3"/>
        <v>3157</v>
      </c>
      <c r="J50" s="101">
        <f t="shared" si="4"/>
        <v>7809.9999999999991</v>
      </c>
      <c r="K50" s="101">
        <v>851.51</v>
      </c>
      <c r="L50" s="101">
        <f t="shared" si="5"/>
        <v>3344</v>
      </c>
      <c r="M50" s="101">
        <f t="shared" si="6"/>
        <v>7799.0000000000009</v>
      </c>
      <c r="N50" s="101">
        <v>0</v>
      </c>
      <c r="O50" s="101">
        <f t="shared" si="10"/>
        <v>22961.51</v>
      </c>
      <c r="P50" s="101">
        <f t="shared" si="0"/>
        <v>6501</v>
      </c>
      <c r="Q50" s="101">
        <f t="shared" si="1"/>
        <v>16460.509999999998</v>
      </c>
      <c r="R50" s="101">
        <f t="shared" si="2"/>
        <v>89041.31</v>
      </c>
      <c r="Y50" s="103"/>
      <c r="Z50" s="103"/>
    </row>
    <row r="51" spans="1:26" s="105" customFormat="1" x14ac:dyDescent="0.25">
      <c r="A51" s="97">
        <v>39</v>
      </c>
      <c r="B51" s="79" t="s">
        <v>97</v>
      </c>
      <c r="C51" s="109" t="s">
        <v>32</v>
      </c>
      <c r="D51" s="99" t="s">
        <v>95</v>
      </c>
      <c r="E51" s="79" t="s">
        <v>98</v>
      </c>
      <c r="F51" s="99" t="s">
        <v>30</v>
      </c>
      <c r="G51" s="100">
        <v>66000</v>
      </c>
      <c r="H51" s="100">
        <v>4615.7299999999996</v>
      </c>
      <c r="I51" s="101">
        <f t="shared" si="3"/>
        <v>1894.2</v>
      </c>
      <c r="J51" s="101">
        <f t="shared" si="4"/>
        <v>4686</v>
      </c>
      <c r="K51" s="101">
        <v>726</v>
      </c>
      <c r="L51" s="101">
        <f t="shared" si="5"/>
        <v>2006.4</v>
      </c>
      <c r="M51" s="101">
        <f t="shared" si="6"/>
        <v>4679.4000000000005</v>
      </c>
      <c r="N51" s="101">
        <v>0</v>
      </c>
      <c r="O51" s="101">
        <f>+M51+L51+K51+J51+I51+N51</f>
        <v>13992.000000000002</v>
      </c>
      <c r="P51" s="101">
        <f t="shared" si="0"/>
        <v>3900.6000000000004</v>
      </c>
      <c r="Q51" s="101">
        <f t="shared" si="1"/>
        <v>10091.400000000001</v>
      </c>
      <c r="R51" s="101">
        <f t="shared" si="2"/>
        <v>57483.67</v>
      </c>
      <c r="Y51" s="103"/>
      <c r="Z51" s="103"/>
    </row>
    <row r="52" spans="1:26" s="105" customFormat="1" ht="12.75" customHeight="1" x14ac:dyDescent="0.25">
      <c r="A52" s="97">
        <v>40</v>
      </c>
      <c r="B52" s="79" t="s">
        <v>608</v>
      </c>
      <c r="C52" s="109" t="s">
        <v>32</v>
      </c>
      <c r="D52" s="99" t="s">
        <v>95</v>
      </c>
      <c r="E52" s="79" t="s">
        <v>599</v>
      </c>
      <c r="F52" s="99" t="s">
        <v>30</v>
      </c>
      <c r="G52" s="100">
        <v>60000</v>
      </c>
      <c r="H52" s="100">
        <v>3486.65</v>
      </c>
      <c r="I52" s="101">
        <f t="shared" si="3"/>
        <v>1722</v>
      </c>
      <c r="J52" s="101">
        <f t="shared" si="4"/>
        <v>4260</v>
      </c>
      <c r="K52" s="101">
        <v>660</v>
      </c>
      <c r="L52" s="101">
        <f t="shared" si="5"/>
        <v>1824</v>
      </c>
      <c r="M52" s="101">
        <f t="shared" si="6"/>
        <v>4254</v>
      </c>
      <c r="N52" s="101">
        <v>0</v>
      </c>
      <c r="O52" s="101">
        <f>+M52+L52+K52+J52+I52</f>
        <v>12720</v>
      </c>
      <c r="P52" s="101">
        <f>+I52+L52+N52</f>
        <v>3546</v>
      </c>
      <c r="Q52" s="101">
        <f>+M52+J52+K52</f>
        <v>9174</v>
      </c>
      <c r="R52" s="101">
        <f>+G52-P52-H52</f>
        <v>52967.35</v>
      </c>
      <c r="Y52" s="103"/>
      <c r="Z52" s="103"/>
    </row>
    <row r="53" spans="1:26" s="105" customFormat="1" ht="12.75" customHeight="1" x14ac:dyDescent="0.25">
      <c r="A53" s="97">
        <v>41</v>
      </c>
      <c r="B53" s="79" t="s">
        <v>99</v>
      </c>
      <c r="C53" s="109" t="s">
        <v>32</v>
      </c>
      <c r="D53" s="99" t="s">
        <v>95</v>
      </c>
      <c r="E53" s="79" t="s">
        <v>98</v>
      </c>
      <c r="F53" s="99" t="s">
        <v>30</v>
      </c>
      <c r="G53" s="100">
        <v>60000</v>
      </c>
      <c r="H53" s="100">
        <v>3486.65</v>
      </c>
      <c r="I53" s="101">
        <f t="shared" si="3"/>
        <v>1722</v>
      </c>
      <c r="J53" s="101">
        <f t="shared" si="4"/>
        <v>4260</v>
      </c>
      <c r="K53" s="101">
        <v>660</v>
      </c>
      <c r="L53" s="101">
        <f t="shared" si="5"/>
        <v>1824</v>
      </c>
      <c r="M53" s="101">
        <f t="shared" si="6"/>
        <v>4254</v>
      </c>
      <c r="N53" s="101">
        <v>0</v>
      </c>
      <c r="O53" s="101">
        <f t="shared" si="10"/>
        <v>12720</v>
      </c>
      <c r="P53" s="101">
        <f t="shared" si="0"/>
        <v>3546</v>
      </c>
      <c r="Q53" s="101">
        <f t="shared" si="1"/>
        <v>9174</v>
      </c>
      <c r="R53" s="101">
        <f t="shared" si="2"/>
        <v>52967.35</v>
      </c>
      <c r="Y53" s="103"/>
      <c r="Z53" s="103"/>
    </row>
    <row r="54" spans="1:26" s="105" customFormat="1" ht="12.75" customHeight="1" x14ac:dyDescent="0.25">
      <c r="A54" s="97">
        <v>42</v>
      </c>
      <c r="B54" s="79" t="s">
        <v>100</v>
      </c>
      <c r="C54" s="109" t="s">
        <v>32</v>
      </c>
      <c r="D54" s="99" t="s">
        <v>95</v>
      </c>
      <c r="E54" s="79" t="s">
        <v>98</v>
      </c>
      <c r="F54" s="99" t="s">
        <v>30</v>
      </c>
      <c r="G54" s="100">
        <v>60000</v>
      </c>
      <c r="H54" s="100">
        <v>3486.65</v>
      </c>
      <c r="I54" s="101">
        <f t="shared" si="3"/>
        <v>1722</v>
      </c>
      <c r="J54" s="101">
        <f t="shared" si="4"/>
        <v>4260</v>
      </c>
      <c r="K54" s="101">
        <v>660</v>
      </c>
      <c r="L54" s="101">
        <f t="shared" si="5"/>
        <v>1824</v>
      </c>
      <c r="M54" s="101">
        <f t="shared" si="6"/>
        <v>4254</v>
      </c>
      <c r="N54" s="101">
        <v>0</v>
      </c>
      <c r="O54" s="101">
        <f t="shared" si="10"/>
        <v>12720</v>
      </c>
      <c r="P54" s="101">
        <f t="shared" si="0"/>
        <v>3546</v>
      </c>
      <c r="Q54" s="101">
        <f t="shared" si="1"/>
        <v>9174</v>
      </c>
      <c r="R54" s="101">
        <f t="shared" si="2"/>
        <v>52967.35</v>
      </c>
      <c r="Y54" s="103"/>
      <c r="Z54" s="103"/>
    </row>
    <row r="55" spans="1:26" s="105" customFormat="1" ht="12.75" customHeight="1" x14ac:dyDescent="0.25">
      <c r="A55" s="97">
        <v>43</v>
      </c>
      <c r="B55" s="79" t="s">
        <v>107</v>
      </c>
      <c r="C55" s="109" t="s">
        <v>32</v>
      </c>
      <c r="D55" s="99" t="s">
        <v>108</v>
      </c>
      <c r="E55" s="79" t="s">
        <v>109</v>
      </c>
      <c r="F55" s="99" t="s">
        <v>30</v>
      </c>
      <c r="G55" s="100">
        <v>158235</v>
      </c>
      <c r="H55" s="100">
        <v>25803.77</v>
      </c>
      <c r="I55" s="101">
        <f t="shared" si="3"/>
        <v>4541.3445000000002</v>
      </c>
      <c r="J55" s="101">
        <f t="shared" si="4"/>
        <v>11234.684999999999</v>
      </c>
      <c r="K55" s="101">
        <v>851.51</v>
      </c>
      <c r="L55" s="101">
        <f t="shared" si="5"/>
        <v>4810.3440000000001</v>
      </c>
      <c r="M55" s="101">
        <f t="shared" si="6"/>
        <v>11218.861500000001</v>
      </c>
      <c r="N55" s="101">
        <v>0</v>
      </c>
      <c r="O55" s="101">
        <f t="shared" si="10"/>
        <v>32656.744999999995</v>
      </c>
      <c r="P55" s="101">
        <f t="shared" si="0"/>
        <v>9351.6885000000002</v>
      </c>
      <c r="Q55" s="101">
        <f t="shared" si="1"/>
        <v>23305.056499999999</v>
      </c>
      <c r="R55" s="101">
        <f t="shared" si="2"/>
        <v>123079.54150000001</v>
      </c>
      <c r="Y55" s="103"/>
      <c r="Z55" s="103"/>
    </row>
    <row r="56" spans="1:26" s="105" customFormat="1" ht="12.75" customHeight="1" x14ac:dyDescent="0.25">
      <c r="A56" s="97">
        <v>44</v>
      </c>
      <c r="B56" s="79" t="s">
        <v>104</v>
      </c>
      <c r="C56" s="109" t="s">
        <v>32</v>
      </c>
      <c r="D56" s="99" t="s">
        <v>105</v>
      </c>
      <c r="E56" s="79" t="s">
        <v>106</v>
      </c>
      <c r="F56" s="99" t="s">
        <v>30</v>
      </c>
      <c r="G56" s="100">
        <v>158235</v>
      </c>
      <c r="H56" s="100">
        <v>25803.77</v>
      </c>
      <c r="I56" s="101">
        <f t="shared" si="3"/>
        <v>4541.3445000000002</v>
      </c>
      <c r="J56" s="101">
        <f t="shared" si="4"/>
        <v>11234.684999999999</v>
      </c>
      <c r="K56" s="101">
        <v>851.51</v>
      </c>
      <c r="L56" s="101">
        <f t="shared" si="5"/>
        <v>4810.3440000000001</v>
      </c>
      <c r="M56" s="101">
        <f t="shared" si="6"/>
        <v>11218.861500000001</v>
      </c>
      <c r="N56" s="101">
        <v>0</v>
      </c>
      <c r="O56" s="101">
        <f t="shared" si="10"/>
        <v>32656.744999999995</v>
      </c>
      <c r="P56" s="101">
        <f t="shared" si="0"/>
        <v>9351.6885000000002</v>
      </c>
      <c r="Q56" s="101">
        <f t="shared" si="1"/>
        <v>23305.056499999999</v>
      </c>
      <c r="R56" s="101">
        <f t="shared" si="2"/>
        <v>123079.54150000001</v>
      </c>
      <c r="Y56" s="103"/>
      <c r="Z56" s="103"/>
    </row>
    <row r="57" spans="1:26" s="105" customFormat="1" ht="12.75" customHeight="1" x14ac:dyDescent="0.25">
      <c r="A57" s="97">
        <v>45</v>
      </c>
      <c r="B57" s="79" t="s">
        <v>101</v>
      </c>
      <c r="C57" s="109" t="s">
        <v>32</v>
      </c>
      <c r="D57" s="99" t="s">
        <v>102</v>
      </c>
      <c r="E57" s="79" t="s">
        <v>103</v>
      </c>
      <c r="F57" s="99" t="s">
        <v>30</v>
      </c>
      <c r="G57" s="100">
        <v>158235</v>
      </c>
      <c r="H57" s="100">
        <v>25803.77</v>
      </c>
      <c r="I57" s="101">
        <f t="shared" si="3"/>
        <v>4541.3445000000002</v>
      </c>
      <c r="J57" s="101">
        <f t="shared" si="4"/>
        <v>11234.684999999999</v>
      </c>
      <c r="K57" s="101">
        <v>851.51</v>
      </c>
      <c r="L57" s="101">
        <f t="shared" si="5"/>
        <v>4810.3440000000001</v>
      </c>
      <c r="M57" s="101">
        <f t="shared" si="6"/>
        <v>11218.861500000001</v>
      </c>
      <c r="N57" s="101">
        <v>0</v>
      </c>
      <c r="O57" s="101">
        <f t="shared" si="10"/>
        <v>32656.744999999995</v>
      </c>
      <c r="P57" s="101">
        <f t="shared" si="0"/>
        <v>9351.6885000000002</v>
      </c>
      <c r="Q57" s="101">
        <f t="shared" si="1"/>
        <v>23305.056499999999</v>
      </c>
      <c r="R57" s="101">
        <f t="shared" si="2"/>
        <v>123079.54150000001</v>
      </c>
      <c r="Y57" s="103"/>
      <c r="Z57" s="103"/>
    </row>
    <row r="58" spans="1:26" s="105" customFormat="1" x14ac:dyDescent="0.25">
      <c r="A58" s="97">
        <v>46</v>
      </c>
      <c r="B58" s="79" t="s">
        <v>110</v>
      </c>
      <c r="C58" s="109" t="s">
        <v>27</v>
      </c>
      <c r="D58" s="99" t="s">
        <v>111</v>
      </c>
      <c r="E58" s="79" t="s">
        <v>112</v>
      </c>
      <c r="F58" s="99" t="s">
        <v>30</v>
      </c>
      <c r="G58" s="100">
        <v>110000</v>
      </c>
      <c r="H58" s="100">
        <v>13171.09</v>
      </c>
      <c r="I58" s="101">
        <f t="shared" si="3"/>
        <v>3157</v>
      </c>
      <c r="J58" s="101">
        <f t="shared" si="4"/>
        <v>7809.9999999999991</v>
      </c>
      <c r="K58" s="101">
        <v>851.51</v>
      </c>
      <c r="L58" s="101">
        <f t="shared" si="5"/>
        <v>3344</v>
      </c>
      <c r="M58" s="101">
        <f t="shared" si="6"/>
        <v>7799.0000000000009</v>
      </c>
      <c r="N58" s="101">
        <v>5146.38</v>
      </c>
      <c r="O58" s="101">
        <f t="shared" si="10"/>
        <v>22961.51</v>
      </c>
      <c r="P58" s="101">
        <f t="shared" si="0"/>
        <v>11647.380000000001</v>
      </c>
      <c r="Q58" s="101">
        <f t="shared" si="1"/>
        <v>16460.509999999998</v>
      </c>
      <c r="R58" s="101">
        <f t="shared" si="2"/>
        <v>85181.53</v>
      </c>
      <c r="Y58" s="103"/>
      <c r="Z58" s="103"/>
    </row>
    <row r="59" spans="1:26" s="105" customFormat="1" ht="12.75" customHeight="1" x14ac:dyDescent="0.25">
      <c r="A59" s="97">
        <v>47</v>
      </c>
      <c r="B59" s="79" t="s">
        <v>113</v>
      </c>
      <c r="C59" s="109" t="s">
        <v>32</v>
      </c>
      <c r="D59" s="99" t="s">
        <v>654</v>
      </c>
      <c r="E59" s="79" t="s">
        <v>655</v>
      </c>
      <c r="F59" s="99" t="s">
        <v>30</v>
      </c>
      <c r="G59" s="100">
        <v>90000</v>
      </c>
      <c r="H59" s="100">
        <v>9753.19</v>
      </c>
      <c r="I59" s="101">
        <f t="shared" si="3"/>
        <v>2583</v>
      </c>
      <c r="J59" s="101">
        <f t="shared" si="4"/>
        <v>6389.9999999999991</v>
      </c>
      <c r="K59" s="101">
        <v>851.51</v>
      </c>
      <c r="L59" s="101">
        <f t="shared" si="5"/>
        <v>2736</v>
      </c>
      <c r="M59" s="101">
        <f t="shared" si="6"/>
        <v>6381</v>
      </c>
      <c r="N59" s="101">
        <v>0</v>
      </c>
      <c r="O59" s="101">
        <f t="shared" si="10"/>
        <v>18941.509999999998</v>
      </c>
      <c r="P59" s="101">
        <f t="shared" si="0"/>
        <v>5319</v>
      </c>
      <c r="Q59" s="101">
        <f t="shared" si="1"/>
        <v>13622.51</v>
      </c>
      <c r="R59" s="101">
        <f t="shared" si="2"/>
        <v>74927.81</v>
      </c>
      <c r="Y59" s="103"/>
      <c r="Z59" s="103"/>
    </row>
    <row r="60" spans="1:26" s="105" customFormat="1" ht="12.75" customHeight="1" x14ac:dyDescent="0.25">
      <c r="A60" s="97">
        <v>48</v>
      </c>
      <c r="B60" s="79" t="s">
        <v>114</v>
      </c>
      <c r="C60" s="109" t="s">
        <v>32</v>
      </c>
      <c r="D60" s="99" t="s">
        <v>102</v>
      </c>
      <c r="E60" s="79" t="s">
        <v>115</v>
      </c>
      <c r="F60" s="99" t="s">
        <v>30</v>
      </c>
      <c r="G60" s="100">
        <v>60000</v>
      </c>
      <c r="H60" s="100">
        <v>3143.56</v>
      </c>
      <c r="I60" s="101">
        <f t="shared" si="3"/>
        <v>1722</v>
      </c>
      <c r="J60" s="101">
        <f t="shared" si="4"/>
        <v>4260</v>
      </c>
      <c r="K60" s="101">
        <v>660</v>
      </c>
      <c r="L60" s="101">
        <f t="shared" si="5"/>
        <v>1824</v>
      </c>
      <c r="M60" s="101">
        <f t="shared" si="6"/>
        <v>4254</v>
      </c>
      <c r="N60" s="101">
        <v>1715.46</v>
      </c>
      <c r="O60" s="101">
        <f t="shared" si="10"/>
        <v>12720</v>
      </c>
      <c r="P60" s="101">
        <f t="shared" si="0"/>
        <v>5261.46</v>
      </c>
      <c r="Q60" s="101">
        <f t="shared" si="1"/>
        <v>9174</v>
      </c>
      <c r="R60" s="101">
        <f t="shared" si="2"/>
        <v>51594.98</v>
      </c>
      <c r="Y60" s="103"/>
      <c r="Z60" s="103"/>
    </row>
    <row r="61" spans="1:26" s="105" customFormat="1" x14ac:dyDescent="0.25">
      <c r="A61" s="97">
        <v>49</v>
      </c>
      <c r="B61" s="79" t="s">
        <v>123</v>
      </c>
      <c r="C61" s="109" t="s">
        <v>32</v>
      </c>
      <c r="D61" s="99" t="s">
        <v>105</v>
      </c>
      <c r="E61" s="79" t="s">
        <v>119</v>
      </c>
      <c r="F61" s="99" t="s">
        <v>30</v>
      </c>
      <c r="G61" s="100">
        <v>60000</v>
      </c>
      <c r="H61" s="100">
        <v>3486.65</v>
      </c>
      <c r="I61" s="101">
        <f t="shared" si="3"/>
        <v>1722</v>
      </c>
      <c r="J61" s="101">
        <f t="shared" si="4"/>
        <v>4260</v>
      </c>
      <c r="K61" s="101">
        <v>660</v>
      </c>
      <c r="L61" s="101">
        <f t="shared" si="5"/>
        <v>1824</v>
      </c>
      <c r="M61" s="101">
        <f t="shared" si="6"/>
        <v>4254</v>
      </c>
      <c r="N61" s="101">
        <v>0</v>
      </c>
      <c r="O61" s="101">
        <f t="shared" si="10"/>
        <v>12720</v>
      </c>
      <c r="P61" s="101">
        <f t="shared" si="0"/>
        <v>3546</v>
      </c>
      <c r="Q61" s="101">
        <f t="shared" si="1"/>
        <v>9174</v>
      </c>
      <c r="R61" s="101">
        <f t="shared" si="2"/>
        <v>52967.35</v>
      </c>
      <c r="Y61" s="103"/>
      <c r="Z61" s="103"/>
    </row>
    <row r="62" spans="1:26" s="107" customFormat="1" ht="12.75" customHeight="1" x14ac:dyDescent="0.25">
      <c r="A62" s="97">
        <v>50</v>
      </c>
      <c r="B62" s="79" t="s">
        <v>116</v>
      </c>
      <c r="C62" s="109" t="s">
        <v>32</v>
      </c>
      <c r="D62" s="99" t="s">
        <v>105</v>
      </c>
      <c r="E62" s="79" t="s">
        <v>117</v>
      </c>
      <c r="F62" s="99" t="s">
        <v>30</v>
      </c>
      <c r="G62" s="100">
        <v>60000</v>
      </c>
      <c r="H62" s="100">
        <v>3486.65</v>
      </c>
      <c r="I62" s="101">
        <f t="shared" si="3"/>
        <v>1722</v>
      </c>
      <c r="J62" s="101">
        <f t="shared" si="4"/>
        <v>4260</v>
      </c>
      <c r="K62" s="101">
        <v>660</v>
      </c>
      <c r="L62" s="101">
        <f t="shared" si="5"/>
        <v>1824</v>
      </c>
      <c r="M62" s="101">
        <f t="shared" si="6"/>
        <v>4254</v>
      </c>
      <c r="N62" s="101">
        <v>0</v>
      </c>
      <c r="O62" s="101">
        <f t="shared" si="10"/>
        <v>12720</v>
      </c>
      <c r="P62" s="101">
        <f t="shared" si="0"/>
        <v>3546</v>
      </c>
      <c r="Q62" s="101">
        <f t="shared" si="1"/>
        <v>9174</v>
      </c>
      <c r="R62" s="101">
        <f t="shared" si="2"/>
        <v>52967.35</v>
      </c>
      <c r="Y62" s="103"/>
      <c r="Z62" s="103"/>
    </row>
    <row r="63" spans="1:26" s="107" customFormat="1" x14ac:dyDescent="0.25">
      <c r="A63" s="97">
        <v>51</v>
      </c>
      <c r="B63" s="79" t="s">
        <v>132</v>
      </c>
      <c r="C63" s="109" t="s">
        <v>27</v>
      </c>
      <c r="D63" s="99" t="s">
        <v>105</v>
      </c>
      <c r="E63" s="79" t="s">
        <v>119</v>
      </c>
      <c r="F63" s="99" t="s">
        <v>30</v>
      </c>
      <c r="G63" s="100">
        <v>60000</v>
      </c>
      <c r="H63" s="100">
        <v>3486.65</v>
      </c>
      <c r="I63" s="101">
        <f t="shared" si="3"/>
        <v>1722</v>
      </c>
      <c r="J63" s="101">
        <f t="shared" si="4"/>
        <v>4260</v>
      </c>
      <c r="K63" s="101">
        <v>660</v>
      </c>
      <c r="L63" s="101">
        <f t="shared" si="5"/>
        <v>1824</v>
      </c>
      <c r="M63" s="101">
        <f t="shared" si="6"/>
        <v>4254</v>
      </c>
      <c r="N63" s="101">
        <v>0</v>
      </c>
      <c r="O63" s="101">
        <f>+M63+L63+K63+J63+I63</f>
        <v>12720</v>
      </c>
      <c r="P63" s="101">
        <f t="shared" si="0"/>
        <v>3546</v>
      </c>
      <c r="Q63" s="101">
        <f t="shared" si="1"/>
        <v>9174</v>
      </c>
      <c r="R63" s="101">
        <f t="shared" si="2"/>
        <v>52967.35</v>
      </c>
      <c r="Y63" s="103"/>
      <c r="Z63" s="103"/>
    </row>
    <row r="64" spans="1:26" s="105" customFormat="1" ht="12.75" customHeight="1" x14ac:dyDescent="0.25">
      <c r="A64" s="97">
        <v>52</v>
      </c>
      <c r="B64" s="79" t="s">
        <v>128</v>
      </c>
      <c r="C64" s="109" t="s">
        <v>32</v>
      </c>
      <c r="D64" s="99" t="s">
        <v>102</v>
      </c>
      <c r="E64" s="79" t="s">
        <v>656</v>
      </c>
      <c r="F64" s="99" t="s">
        <v>30</v>
      </c>
      <c r="G64" s="100">
        <v>60000</v>
      </c>
      <c r="H64" s="100">
        <v>3143.56</v>
      </c>
      <c r="I64" s="101">
        <f t="shared" si="3"/>
        <v>1722</v>
      </c>
      <c r="J64" s="101">
        <f t="shared" si="4"/>
        <v>4260</v>
      </c>
      <c r="K64" s="101">
        <v>660</v>
      </c>
      <c r="L64" s="101">
        <f t="shared" si="5"/>
        <v>1824</v>
      </c>
      <c r="M64" s="101">
        <f t="shared" si="6"/>
        <v>4254</v>
      </c>
      <c r="N64" s="101">
        <v>1715.46</v>
      </c>
      <c r="O64" s="101">
        <f>+M64+L64+K64+J64+I64+N64</f>
        <v>14435.46</v>
      </c>
      <c r="P64" s="101">
        <f t="shared" si="0"/>
        <v>5261.46</v>
      </c>
      <c r="Q64" s="101">
        <f t="shared" si="1"/>
        <v>9174</v>
      </c>
      <c r="R64" s="101">
        <f t="shared" si="2"/>
        <v>51594.98</v>
      </c>
      <c r="Y64" s="103"/>
      <c r="Z64" s="103"/>
    </row>
    <row r="65" spans="1:26" s="105" customFormat="1" x14ac:dyDescent="0.25">
      <c r="A65" s="97">
        <v>53</v>
      </c>
      <c r="B65" s="79" t="s">
        <v>129</v>
      </c>
      <c r="C65" s="109" t="s">
        <v>32</v>
      </c>
      <c r="D65" s="99" t="s">
        <v>105</v>
      </c>
      <c r="E65" s="79" t="s">
        <v>119</v>
      </c>
      <c r="F65" s="99" t="s">
        <v>30</v>
      </c>
      <c r="G65" s="100">
        <v>60000</v>
      </c>
      <c r="H65" s="100">
        <v>3486.65</v>
      </c>
      <c r="I65" s="101">
        <f t="shared" si="3"/>
        <v>1722</v>
      </c>
      <c r="J65" s="101">
        <f t="shared" si="4"/>
        <v>4260</v>
      </c>
      <c r="K65" s="101">
        <v>660</v>
      </c>
      <c r="L65" s="101">
        <f t="shared" si="5"/>
        <v>1824</v>
      </c>
      <c r="M65" s="101">
        <f t="shared" si="6"/>
        <v>4254</v>
      </c>
      <c r="N65" s="101">
        <v>0</v>
      </c>
      <c r="O65" s="101">
        <f>+M65+L65+K65+J65+I65+N65</f>
        <v>12720</v>
      </c>
      <c r="P65" s="101">
        <f t="shared" si="0"/>
        <v>3546</v>
      </c>
      <c r="Q65" s="101">
        <f t="shared" si="1"/>
        <v>9174</v>
      </c>
      <c r="R65" s="101">
        <f t="shared" si="2"/>
        <v>52967.35</v>
      </c>
      <c r="Y65" s="103"/>
      <c r="Z65" s="103"/>
    </row>
    <row r="66" spans="1:26" s="105" customFormat="1" x14ac:dyDescent="0.25">
      <c r="A66" s="97">
        <v>54</v>
      </c>
      <c r="B66" s="79" t="s">
        <v>130</v>
      </c>
      <c r="C66" s="109" t="s">
        <v>32</v>
      </c>
      <c r="D66" s="99" t="s">
        <v>105</v>
      </c>
      <c r="E66" s="79" t="s">
        <v>119</v>
      </c>
      <c r="F66" s="99" t="s">
        <v>30</v>
      </c>
      <c r="G66" s="100">
        <v>60000</v>
      </c>
      <c r="H66" s="100">
        <v>3143.56</v>
      </c>
      <c r="I66" s="101">
        <f t="shared" si="3"/>
        <v>1722</v>
      </c>
      <c r="J66" s="101">
        <f t="shared" si="4"/>
        <v>4260</v>
      </c>
      <c r="K66" s="101">
        <v>660</v>
      </c>
      <c r="L66" s="101">
        <f t="shared" si="5"/>
        <v>1824</v>
      </c>
      <c r="M66" s="101">
        <f t="shared" si="6"/>
        <v>4254</v>
      </c>
      <c r="N66" s="101">
        <v>1715.46</v>
      </c>
      <c r="O66" s="101">
        <f>+M66+L66+K66+J66+I66+N66</f>
        <v>14435.46</v>
      </c>
      <c r="P66" s="101">
        <f t="shared" si="0"/>
        <v>5261.46</v>
      </c>
      <c r="Q66" s="101">
        <f t="shared" si="1"/>
        <v>9174</v>
      </c>
      <c r="R66" s="101">
        <f t="shared" si="2"/>
        <v>51594.98</v>
      </c>
      <c r="Y66" s="103"/>
      <c r="Z66" s="103"/>
    </row>
    <row r="67" spans="1:26" s="105" customFormat="1" x14ac:dyDescent="0.25">
      <c r="A67" s="97">
        <v>55</v>
      </c>
      <c r="B67" s="79" t="s">
        <v>127</v>
      </c>
      <c r="C67" s="109" t="s">
        <v>32</v>
      </c>
      <c r="D67" s="99" t="s">
        <v>105</v>
      </c>
      <c r="E67" s="79" t="s">
        <v>119</v>
      </c>
      <c r="F67" s="99" t="s">
        <v>30</v>
      </c>
      <c r="G67" s="100">
        <v>60000</v>
      </c>
      <c r="H67" s="100">
        <v>3143.56</v>
      </c>
      <c r="I67" s="101">
        <f t="shared" si="3"/>
        <v>1722</v>
      </c>
      <c r="J67" s="101">
        <f t="shared" si="4"/>
        <v>4260</v>
      </c>
      <c r="K67" s="101">
        <v>660</v>
      </c>
      <c r="L67" s="101">
        <f t="shared" si="5"/>
        <v>1824</v>
      </c>
      <c r="M67" s="101">
        <f t="shared" si="6"/>
        <v>4254</v>
      </c>
      <c r="N67" s="101">
        <v>1715.46</v>
      </c>
      <c r="O67" s="101">
        <f>+M67+L67+K67+J67+I67</f>
        <v>12720</v>
      </c>
      <c r="P67" s="101">
        <f t="shared" si="0"/>
        <v>5261.46</v>
      </c>
      <c r="Q67" s="101">
        <f t="shared" si="1"/>
        <v>9174</v>
      </c>
      <c r="R67" s="101">
        <f t="shared" si="2"/>
        <v>51594.98</v>
      </c>
      <c r="Y67" s="103"/>
      <c r="Z67" s="103"/>
    </row>
    <row r="68" spans="1:26" s="113" customFormat="1" x14ac:dyDescent="0.25">
      <c r="A68" s="97">
        <v>56</v>
      </c>
      <c r="B68" s="17" t="s">
        <v>121</v>
      </c>
      <c r="C68" s="109" t="s">
        <v>32</v>
      </c>
      <c r="D68" s="110" t="s">
        <v>105</v>
      </c>
      <c r="E68" s="17" t="s">
        <v>117</v>
      </c>
      <c r="F68" s="110" t="s">
        <v>30</v>
      </c>
      <c r="G68" s="111">
        <v>60000</v>
      </c>
      <c r="H68" s="111">
        <v>3143.56</v>
      </c>
      <c r="I68" s="112">
        <f t="shared" si="3"/>
        <v>1722</v>
      </c>
      <c r="J68" s="112">
        <f t="shared" si="4"/>
        <v>4260</v>
      </c>
      <c r="K68" s="112">
        <v>660</v>
      </c>
      <c r="L68" s="112">
        <f t="shared" si="5"/>
        <v>1824</v>
      </c>
      <c r="M68" s="112">
        <f t="shared" si="6"/>
        <v>4254</v>
      </c>
      <c r="N68" s="112">
        <v>1715.46</v>
      </c>
      <c r="O68" s="112">
        <f>+M68+L68+K68+J68+I68+N68</f>
        <v>14435.46</v>
      </c>
      <c r="P68" s="112">
        <f t="shared" si="0"/>
        <v>5261.46</v>
      </c>
      <c r="Q68" s="112">
        <f t="shared" si="1"/>
        <v>9174</v>
      </c>
      <c r="R68" s="112">
        <f t="shared" si="2"/>
        <v>51594.98</v>
      </c>
      <c r="Y68" s="114"/>
      <c r="Z68" s="114"/>
    </row>
    <row r="69" spans="1:26" s="16" customFormat="1" ht="12.75" customHeight="1" x14ac:dyDescent="0.25">
      <c r="A69" s="97">
        <v>57</v>
      </c>
      <c r="B69" s="17" t="s">
        <v>124</v>
      </c>
      <c r="C69" s="109" t="s">
        <v>32</v>
      </c>
      <c r="D69" s="110" t="s">
        <v>102</v>
      </c>
      <c r="E69" s="17" t="s">
        <v>115</v>
      </c>
      <c r="F69" s="110" t="s">
        <v>30</v>
      </c>
      <c r="G69" s="111">
        <v>60000</v>
      </c>
      <c r="H69" s="111">
        <v>3486.65</v>
      </c>
      <c r="I69" s="112">
        <f t="shared" si="3"/>
        <v>1722</v>
      </c>
      <c r="J69" s="112">
        <f t="shared" si="4"/>
        <v>4260</v>
      </c>
      <c r="K69" s="112">
        <v>660</v>
      </c>
      <c r="L69" s="112">
        <f t="shared" si="5"/>
        <v>1824</v>
      </c>
      <c r="M69" s="112">
        <f t="shared" si="6"/>
        <v>4254</v>
      </c>
      <c r="N69" s="112">
        <v>0</v>
      </c>
      <c r="O69" s="112">
        <f>+M69+L69+K69+J69+I69</f>
        <v>12720</v>
      </c>
      <c r="P69" s="112">
        <f t="shared" si="0"/>
        <v>3546</v>
      </c>
      <c r="Q69" s="112">
        <f t="shared" si="1"/>
        <v>9174</v>
      </c>
      <c r="R69" s="112">
        <f t="shared" si="2"/>
        <v>52967.35</v>
      </c>
      <c r="Y69" s="114"/>
      <c r="Z69" s="114"/>
    </row>
    <row r="70" spans="1:26" s="113" customFormat="1" x14ac:dyDescent="0.25">
      <c r="A70" s="97">
        <v>58</v>
      </c>
      <c r="B70" s="17" t="s">
        <v>118</v>
      </c>
      <c r="C70" s="109" t="s">
        <v>27</v>
      </c>
      <c r="D70" s="110" t="s">
        <v>105</v>
      </c>
      <c r="E70" s="17" t="s">
        <v>119</v>
      </c>
      <c r="F70" s="110" t="s">
        <v>30</v>
      </c>
      <c r="G70" s="111">
        <v>60000</v>
      </c>
      <c r="H70" s="111">
        <v>2800.47</v>
      </c>
      <c r="I70" s="112">
        <f t="shared" si="3"/>
        <v>1722</v>
      </c>
      <c r="J70" s="112">
        <f t="shared" si="4"/>
        <v>4260</v>
      </c>
      <c r="K70" s="112">
        <v>660</v>
      </c>
      <c r="L70" s="112">
        <f t="shared" si="5"/>
        <v>1824</v>
      </c>
      <c r="M70" s="112">
        <f t="shared" si="6"/>
        <v>4254</v>
      </c>
      <c r="N70" s="112">
        <v>3430.92</v>
      </c>
      <c r="O70" s="112">
        <f>+M70+L70+K70+J70+I70</f>
        <v>12720</v>
      </c>
      <c r="P70" s="112">
        <f t="shared" si="0"/>
        <v>6976.92</v>
      </c>
      <c r="Q70" s="112">
        <f t="shared" si="1"/>
        <v>9174</v>
      </c>
      <c r="R70" s="112">
        <f t="shared" si="2"/>
        <v>50222.61</v>
      </c>
      <c r="Y70" s="114"/>
      <c r="Z70" s="114"/>
    </row>
    <row r="71" spans="1:26" s="16" customFormat="1" ht="12.75" customHeight="1" x14ac:dyDescent="0.25">
      <c r="A71" s="97">
        <v>59</v>
      </c>
      <c r="B71" s="17" t="s">
        <v>120</v>
      </c>
      <c r="C71" s="109" t="s">
        <v>32</v>
      </c>
      <c r="D71" s="110" t="s">
        <v>105</v>
      </c>
      <c r="E71" s="17" t="s">
        <v>117</v>
      </c>
      <c r="F71" s="110" t="s">
        <v>30</v>
      </c>
      <c r="G71" s="111">
        <v>60000</v>
      </c>
      <c r="H71" s="111">
        <v>3486.65</v>
      </c>
      <c r="I71" s="112">
        <f t="shared" si="3"/>
        <v>1722</v>
      </c>
      <c r="J71" s="112">
        <f t="shared" si="4"/>
        <v>4260</v>
      </c>
      <c r="K71" s="112">
        <v>660</v>
      </c>
      <c r="L71" s="112">
        <f t="shared" si="5"/>
        <v>1824</v>
      </c>
      <c r="M71" s="112">
        <f t="shared" si="6"/>
        <v>4254</v>
      </c>
      <c r="N71" s="112">
        <v>0</v>
      </c>
      <c r="O71" s="112">
        <f>+M71+L71+K71+J71+I71</f>
        <v>12720</v>
      </c>
      <c r="P71" s="112">
        <f t="shared" si="0"/>
        <v>3546</v>
      </c>
      <c r="Q71" s="112">
        <f t="shared" si="1"/>
        <v>9174</v>
      </c>
      <c r="R71" s="112">
        <f t="shared" si="2"/>
        <v>52967.35</v>
      </c>
      <c r="Y71" s="114"/>
      <c r="Z71" s="114"/>
    </row>
    <row r="72" spans="1:26" s="113" customFormat="1" ht="12.75" customHeight="1" x14ac:dyDescent="0.25">
      <c r="A72" s="97">
        <v>60</v>
      </c>
      <c r="B72" s="17" t="s">
        <v>125</v>
      </c>
      <c r="C72" s="109" t="s">
        <v>32</v>
      </c>
      <c r="D72" s="110" t="s">
        <v>105</v>
      </c>
      <c r="E72" s="17" t="s">
        <v>119</v>
      </c>
      <c r="F72" s="110" t="s">
        <v>30</v>
      </c>
      <c r="G72" s="111">
        <v>60000</v>
      </c>
      <c r="H72" s="111">
        <v>3143.56</v>
      </c>
      <c r="I72" s="112">
        <f t="shared" si="3"/>
        <v>1722</v>
      </c>
      <c r="J72" s="112">
        <f t="shared" si="4"/>
        <v>4260</v>
      </c>
      <c r="K72" s="112">
        <v>660</v>
      </c>
      <c r="L72" s="112">
        <f t="shared" si="5"/>
        <v>1824</v>
      </c>
      <c r="M72" s="112">
        <f t="shared" si="6"/>
        <v>4254</v>
      </c>
      <c r="N72" s="112">
        <v>1715.46</v>
      </c>
      <c r="O72" s="112">
        <f t="shared" ref="O72:O75" si="11">+M72+L72+K72+J72+I72</f>
        <v>12720</v>
      </c>
      <c r="P72" s="112">
        <f t="shared" si="0"/>
        <v>5261.46</v>
      </c>
      <c r="Q72" s="112">
        <f t="shared" si="1"/>
        <v>9174</v>
      </c>
      <c r="R72" s="112">
        <f t="shared" si="2"/>
        <v>51594.98</v>
      </c>
      <c r="Y72" s="114"/>
      <c r="Z72" s="114"/>
    </row>
    <row r="73" spans="1:26" s="16" customFormat="1" ht="12.75" customHeight="1" x14ac:dyDescent="0.25">
      <c r="A73" s="97">
        <v>61</v>
      </c>
      <c r="B73" s="17" t="s">
        <v>126</v>
      </c>
      <c r="C73" s="109" t="s">
        <v>32</v>
      </c>
      <c r="D73" s="110" t="s">
        <v>102</v>
      </c>
      <c r="E73" s="17" t="s">
        <v>115</v>
      </c>
      <c r="F73" s="110" t="s">
        <v>30</v>
      </c>
      <c r="G73" s="111">
        <v>60000</v>
      </c>
      <c r="H73" s="111">
        <v>2800.47</v>
      </c>
      <c r="I73" s="112">
        <f t="shared" si="3"/>
        <v>1722</v>
      </c>
      <c r="J73" s="112">
        <f t="shared" si="4"/>
        <v>4260</v>
      </c>
      <c r="K73" s="112">
        <v>660</v>
      </c>
      <c r="L73" s="112">
        <f t="shared" si="5"/>
        <v>1824</v>
      </c>
      <c r="M73" s="112">
        <f t="shared" si="6"/>
        <v>4254</v>
      </c>
      <c r="N73" s="112">
        <v>3430.92</v>
      </c>
      <c r="O73" s="112">
        <f t="shared" si="11"/>
        <v>12720</v>
      </c>
      <c r="P73" s="112">
        <f t="shared" si="0"/>
        <v>6976.92</v>
      </c>
      <c r="Q73" s="112">
        <f t="shared" si="1"/>
        <v>9174</v>
      </c>
      <c r="R73" s="112">
        <f t="shared" si="2"/>
        <v>50222.61</v>
      </c>
      <c r="Y73" s="114"/>
      <c r="Z73" s="114"/>
    </row>
    <row r="74" spans="1:26" s="16" customFormat="1" ht="12.75" customHeight="1" x14ac:dyDescent="0.25">
      <c r="A74" s="97">
        <v>62</v>
      </c>
      <c r="B74" s="17" t="s">
        <v>122</v>
      </c>
      <c r="C74" s="109" t="s">
        <v>32</v>
      </c>
      <c r="D74" s="110" t="s">
        <v>102</v>
      </c>
      <c r="E74" s="17" t="s">
        <v>656</v>
      </c>
      <c r="F74" s="110" t="s">
        <v>30</v>
      </c>
      <c r="G74" s="111">
        <v>60000</v>
      </c>
      <c r="H74" s="111">
        <v>3486.65</v>
      </c>
      <c r="I74" s="112">
        <f t="shared" si="3"/>
        <v>1722</v>
      </c>
      <c r="J74" s="112">
        <f t="shared" si="4"/>
        <v>4260</v>
      </c>
      <c r="K74" s="112">
        <v>660</v>
      </c>
      <c r="L74" s="112">
        <f t="shared" si="5"/>
        <v>1824</v>
      </c>
      <c r="M74" s="112">
        <f t="shared" si="6"/>
        <v>4254</v>
      </c>
      <c r="N74" s="112">
        <v>0</v>
      </c>
      <c r="O74" s="112">
        <f t="shared" si="11"/>
        <v>12720</v>
      </c>
      <c r="P74" s="112">
        <f t="shared" si="0"/>
        <v>3546</v>
      </c>
      <c r="Q74" s="112">
        <f t="shared" si="1"/>
        <v>9174</v>
      </c>
      <c r="R74" s="112">
        <f t="shared" si="2"/>
        <v>52967.35</v>
      </c>
      <c r="Y74" s="114"/>
      <c r="Z74" s="114"/>
    </row>
    <row r="75" spans="1:26" s="16" customFormat="1" ht="12.75" customHeight="1" x14ac:dyDescent="0.25">
      <c r="A75" s="97">
        <v>63</v>
      </c>
      <c r="B75" s="17" t="s">
        <v>156</v>
      </c>
      <c r="C75" s="109" t="s">
        <v>32</v>
      </c>
      <c r="D75" s="110" t="s">
        <v>102</v>
      </c>
      <c r="E75" s="17" t="s">
        <v>131</v>
      </c>
      <c r="F75" s="110" t="s">
        <v>30</v>
      </c>
      <c r="G75" s="111">
        <v>53500</v>
      </c>
      <c r="H75" s="111">
        <v>2347.9699999999998</v>
      </c>
      <c r="I75" s="112">
        <f t="shared" si="3"/>
        <v>1535.45</v>
      </c>
      <c r="J75" s="112">
        <f t="shared" si="4"/>
        <v>3798.4999999999995</v>
      </c>
      <c r="K75" s="112">
        <v>588.5</v>
      </c>
      <c r="L75" s="112">
        <f t="shared" si="5"/>
        <v>1626.4</v>
      </c>
      <c r="M75" s="112">
        <f t="shared" si="6"/>
        <v>3793.15</v>
      </c>
      <c r="N75" s="112">
        <v>0</v>
      </c>
      <c r="O75" s="112">
        <f t="shared" si="11"/>
        <v>11342</v>
      </c>
      <c r="P75" s="112">
        <f t="shared" si="0"/>
        <v>3161.8500000000004</v>
      </c>
      <c r="Q75" s="112">
        <f t="shared" si="1"/>
        <v>8180.15</v>
      </c>
      <c r="R75" s="112">
        <f t="shared" si="2"/>
        <v>47990.18</v>
      </c>
      <c r="Y75" s="114"/>
      <c r="Z75" s="114"/>
    </row>
    <row r="76" spans="1:26" s="16" customFormat="1" ht="12.75" customHeight="1" x14ac:dyDescent="0.25">
      <c r="A76" s="97">
        <v>64</v>
      </c>
      <c r="B76" s="17" t="s">
        <v>159</v>
      </c>
      <c r="C76" s="109" t="s">
        <v>32</v>
      </c>
      <c r="D76" s="110" t="s">
        <v>102</v>
      </c>
      <c r="E76" s="17" t="s">
        <v>131</v>
      </c>
      <c r="F76" s="110" t="s">
        <v>30</v>
      </c>
      <c r="G76" s="111">
        <v>53500</v>
      </c>
      <c r="H76" s="111">
        <v>2347.9699999999998</v>
      </c>
      <c r="I76" s="112">
        <f t="shared" si="3"/>
        <v>1535.45</v>
      </c>
      <c r="J76" s="112">
        <f t="shared" si="4"/>
        <v>3798.4999999999995</v>
      </c>
      <c r="K76" s="112">
        <v>588.5</v>
      </c>
      <c r="L76" s="112">
        <f t="shared" si="5"/>
        <v>1626.4</v>
      </c>
      <c r="M76" s="112">
        <f t="shared" si="6"/>
        <v>3793.15</v>
      </c>
      <c r="N76" s="112">
        <v>0</v>
      </c>
      <c r="O76" s="112">
        <f>+M76+L76+K76+J76+I76</f>
        <v>11342</v>
      </c>
      <c r="P76" s="112">
        <f t="shared" si="0"/>
        <v>3161.8500000000004</v>
      </c>
      <c r="Q76" s="112">
        <f t="shared" si="1"/>
        <v>8180.15</v>
      </c>
      <c r="R76" s="112">
        <f t="shared" si="2"/>
        <v>47990.18</v>
      </c>
      <c r="Y76" s="114"/>
      <c r="Z76" s="114"/>
    </row>
    <row r="77" spans="1:26" s="16" customFormat="1" ht="12.75" customHeight="1" x14ac:dyDescent="0.25">
      <c r="A77" s="97">
        <v>65</v>
      </c>
      <c r="B77" s="17" t="s">
        <v>133</v>
      </c>
      <c r="C77" s="109" t="s">
        <v>32</v>
      </c>
      <c r="D77" s="110" t="s">
        <v>102</v>
      </c>
      <c r="E77" s="17" t="s">
        <v>131</v>
      </c>
      <c r="F77" s="110" t="s">
        <v>30</v>
      </c>
      <c r="G77" s="111">
        <v>51818</v>
      </c>
      <c r="H77" s="111">
        <v>2110.58</v>
      </c>
      <c r="I77" s="112">
        <f t="shared" si="3"/>
        <v>1487.1766</v>
      </c>
      <c r="J77" s="112">
        <f t="shared" si="4"/>
        <v>3679.0779999999995</v>
      </c>
      <c r="K77" s="112">
        <v>570</v>
      </c>
      <c r="L77" s="112">
        <f t="shared" si="5"/>
        <v>1575.2672</v>
      </c>
      <c r="M77" s="112">
        <f t="shared" si="6"/>
        <v>3673.8962000000001</v>
      </c>
      <c r="N77" s="112">
        <v>0</v>
      </c>
      <c r="O77" s="112">
        <f>+M77+L77+K77+J77+I77</f>
        <v>10985.418</v>
      </c>
      <c r="P77" s="112">
        <f t="shared" ref="P77:P140" si="12">+I77+L77+N77</f>
        <v>3062.4438</v>
      </c>
      <c r="Q77" s="112">
        <f t="shared" ref="Q77:Q143" si="13">+M77+J77+K77</f>
        <v>7922.9741999999997</v>
      </c>
      <c r="R77" s="112">
        <f t="shared" ref="R77:R140" si="14">+G77-P77-H77</f>
        <v>46644.976199999997</v>
      </c>
      <c r="Y77" s="114"/>
      <c r="Z77" s="114"/>
    </row>
    <row r="78" spans="1:26" s="16" customFormat="1" ht="12.75" customHeight="1" x14ac:dyDescent="0.25">
      <c r="A78" s="97">
        <v>66</v>
      </c>
      <c r="B78" s="17" t="s">
        <v>635</v>
      </c>
      <c r="C78" s="109" t="s">
        <v>32</v>
      </c>
      <c r="D78" s="110" t="s">
        <v>654</v>
      </c>
      <c r="E78" s="17" t="s">
        <v>135</v>
      </c>
      <c r="F78" s="110" t="s">
        <v>30</v>
      </c>
      <c r="G78" s="111">
        <v>47000</v>
      </c>
      <c r="H78" s="111">
        <v>1430.59</v>
      </c>
      <c r="I78" s="112">
        <f t="shared" ref="I78:I141" si="15">IF(G78&gt;374040,374040*2.87/100,G78*2.87/100)</f>
        <v>1348.9</v>
      </c>
      <c r="J78" s="112">
        <f t="shared" ref="J78:J141" si="16">IF(G78&gt;374040,374040*7.1%,G78*7.1%)</f>
        <v>3336.9999999999995</v>
      </c>
      <c r="K78" s="112">
        <v>517</v>
      </c>
      <c r="L78" s="112">
        <f t="shared" ref="L78:L141" si="17">IF(G78&gt;187020,187020*3.04/100,G78*3.04/100)</f>
        <v>1428.8</v>
      </c>
      <c r="M78" s="112">
        <f t="shared" ref="M78:M141" si="18">IF(G78&gt;187020,187020*7.09%,G78*7.09%)</f>
        <v>3332.3</v>
      </c>
      <c r="N78" s="112">
        <v>0</v>
      </c>
      <c r="O78" s="112">
        <f>+M78+L78+K78+J78+I78+N78</f>
        <v>9964</v>
      </c>
      <c r="P78" s="112">
        <f t="shared" si="12"/>
        <v>2777.7</v>
      </c>
      <c r="Q78" s="112">
        <f t="shared" si="13"/>
        <v>7186.2999999999993</v>
      </c>
      <c r="R78" s="112">
        <f t="shared" si="14"/>
        <v>42791.710000000006</v>
      </c>
      <c r="Y78" s="114"/>
      <c r="Z78" s="114"/>
    </row>
    <row r="79" spans="1:26" s="16" customFormat="1" ht="12.75" customHeight="1" x14ac:dyDescent="0.25">
      <c r="A79" s="97">
        <v>67</v>
      </c>
      <c r="B79" s="17" t="s">
        <v>134</v>
      </c>
      <c r="C79" s="109" t="s">
        <v>32</v>
      </c>
      <c r="D79" s="110" t="s">
        <v>654</v>
      </c>
      <c r="E79" s="17" t="s">
        <v>135</v>
      </c>
      <c r="F79" s="110" t="s">
        <v>30</v>
      </c>
      <c r="G79" s="111">
        <v>47000</v>
      </c>
      <c r="H79" s="111">
        <v>1430.59</v>
      </c>
      <c r="I79" s="112">
        <f t="shared" si="15"/>
        <v>1348.9</v>
      </c>
      <c r="J79" s="112">
        <f t="shared" si="16"/>
        <v>3336.9999999999995</v>
      </c>
      <c r="K79" s="112">
        <v>517</v>
      </c>
      <c r="L79" s="112">
        <f t="shared" si="17"/>
        <v>1428.8</v>
      </c>
      <c r="M79" s="112">
        <f t="shared" si="18"/>
        <v>3332.3</v>
      </c>
      <c r="N79" s="112">
        <v>0</v>
      </c>
      <c r="O79" s="112">
        <f>+M79+L79+K79+J79+I79+N79</f>
        <v>9964</v>
      </c>
      <c r="P79" s="112">
        <f t="shared" si="12"/>
        <v>2777.7</v>
      </c>
      <c r="Q79" s="112">
        <f t="shared" si="13"/>
        <v>7186.2999999999993</v>
      </c>
      <c r="R79" s="112">
        <f t="shared" si="14"/>
        <v>42791.710000000006</v>
      </c>
      <c r="Y79" s="114"/>
      <c r="Z79" s="114"/>
    </row>
    <row r="80" spans="1:26" s="16" customFormat="1" x14ac:dyDescent="0.25">
      <c r="A80" s="97">
        <v>68</v>
      </c>
      <c r="B80" s="17" t="s">
        <v>165</v>
      </c>
      <c r="C80" s="109" t="s">
        <v>27</v>
      </c>
      <c r="D80" s="110" t="s">
        <v>108</v>
      </c>
      <c r="E80" s="17" t="s">
        <v>139</v>
      </c>
      <c r="F80" s="110" t="s">
        <v>30</v>
      </c>
      <c r="G80" s="111">
        <v>47000</v>
      </c>
      <c r="H80" s="111">
        <v>1430.59</v>
      </c>
      <c r="I80" s="112">
        <f t="shared" si="15"/>
        <v>1348.9</v>
      </c>
      <c r="J80" s="112">
        <f t="shared" si="16"/>
        <v>3336.9999999999995</v>
      </c>
      <c r="K80" s="112">
        <v>517</v>
      </c>
      <c r="L80" s="112">
        <f t="shared" si="17"/>
        <v>1428.8</v>
      </c>
      <c r="M80" s="112">
        <f t="shared" si="18"/>
        <v>3332.3</v>
      </c>
      <c r="N80" s="112">
        <v>0</v>
      </c>
      <c r="O80" s="112">
        <f>+M80+L80+K80+J80+I80+N80</f>
        <v>9964</v>
      </c>
      <c r="P80" s="112">
        <f t="shared" si="12"/>
        <v>2777.7</v>
      </c>
      <c r="Q80" s="112">
        <f t="shared" si="13"/>
        <v>7186.2999999999993</v>
      </c>
      <c r="R80" s="112">
        <f t="shared" si="14"/>
        <v>42791.710000000006</v>
      </c>
      <c r="Y80" s="114"/>
      <c r="Z80" s="114"/>
    </row>
    <row r="81" spans="1:26" s="16" customFormat="1" x14ac:dyDescent="0.25">
      <c r="A81" s="97">
        <v>69</v>
      </c>
      <c r="B81" s="17" t="s">
        <v>636</v>
      </c>
      <c r="C81" s="109" t="s">
        <v>32</v>
      </c>
      <c r="D81" s="110" t="s">
        <v>654</v>
      </c>
      <c r="E81" s="17" t="s">
        <v>135</v>
      </c>
      <c r="F81" s="110" t="s">
        <v>30</v>
      </c>
      <c r="G81" s="111">
        <v>47000</v>
      </c>
      <c r="H81" s="111">
        <v>1430.59</v>
      </c>
      <c r="I81" s="112">
        <f t="shared" si="15"/>
        <v>1348.9</v>
      </c>
      <c r="J81" s="112">
        <f t="shared" si="16"/>
        <v>3336.9999999999995</v>
      </c>
      <c r="K81" s="112">
        <v>517</v>
      </c>
      <c r="L81" s="112">
        <f t="shared" si="17"/>
        <v>1428.8</v>
      </c>
      <c r="M81" s="112">
        <f t="shared" si="18"/>
        <v>3332.3</v>
      </c>
      <c r="N81" s="112">
        <v>0</v>
      </c>
      <c r="O81" s="112">
        <f t="shared" ref="O81:O86" si="19">+M81+L81+K81+J81+I81</f>
        <v>9964</v>
      </c>
      <c r="P81" s="112">
        <f t="shared" si="12"/>
        <v>2777.7</v>
      </c>
      <c r="Q81" s="112">
        <f t="shared" si="13"/>
        <v>7186.2999999999993</v>
      </c>
      <c r="R81" s="112">
        <f t="shared" si="14"/>
        <v>42791.710000000006</v>
      </c>
      <c r="Y81" s="114"/>
      <c r="Z81" s="114"/>
    </row>
    <row r="82" spans="1:26" s="16" customFormat="1" ht="12.75" customHeight="1" x14ac:dyDescent="0.25">
      <c r="A82" s="97">
        <v>70</v>
      </c>
      <c r="B82" s="17" t="s">
        <v>136</v>
      </c>
      <c r="C82" s="109" t="s">
        <v>32</v>
      </c>
      <c r="D82" s="110" t="s">
        <v>102</v>
      </c>
      <c r="E82" s="17" t="s">
        <v>131</v>
      </c>
      <c r="F82" s="110" t="s">
        <v>30</v>
      </c>
      <c r="G82" s="111">
        <v>47000</v>
      </c>
      <c r="H82" s="111">
        <v>1430.59</v>
      </c>
      <c r="I82" s="112">
        <f t="shared" si="15"/>
        <v>1348.9</v>
      </c>
      <c r="J82" s="112">
        <f t="shared" si="16"/>
        <v>3336.9999999999995</v>
      </c>
      <c r="K82" s="112">
        <v>517</v>
      </c>
      <c r="L82" s="112">
        <f t="shared" si="17"/>
        <v>1428.8</v>
      </c>
      <c r="M82" s="112">
        <f t="shared" si="18"/>
        <v>3332.3</v>
      </c>
      <c r="N82" s="112">
        <v>0</v>
      </c>
      <c r="O82" s="112">
        <f t="shared" si="19"/>
        <v>9964</v>
      </c>
      <c r="P82" s="112">
        <f t="shared" si="12"/>
        <v>2777.7</v>
      </c>
      <c r="Q82" s="112">
        <f t="shared" si="13"/>
        <v>7186.2999999999993</v>
      </c>
      <c r="R82" s="112">
        <f t="shared" si="14"/>
        <v>42791.710000000006</v>
      </c>
      <c r="Y82" s="114"/>
      <c r="Z82" s="114"/>
    </row>
    <row r="83" spans="1:26" s="16" customFormat="1" ht="12.75" customHeight="1" x14ac:dyDescent="0.25">
      <c r="A83" s="97">
        <v>71</v>
      </c>
      <c r="B83" s="17" t="s">
        <v>137</v>
      </c>
      <c r="C83" s="109" t="s">
        <v>32</v>
      </c>
      <c r="D83" s="110" t="s">
        <v>102</v>
      </c>
      <c r="E83" s="17" t="s">
        <v>131</v>
      </c>
      <c r="F83" s="110" t="s">
        <v>30</v>
      </c>
      <c r="G83" s="111">
        <v>47000</v>
      </c>
      <c r="H83" s="111">
        <v>1430.59</v>
      </c>
      <c r="I83" s="112">
        <f t="shared" si="15"/>
        <v>1348.9</v>
      </c>
      <c r="J83" s="112">
        <f t="shared" si="16"/>
        <v>3336.9999999999995</v>
      </c>
      <c r="K83" s="112">
        <v>517</v>
      </c>
      <c r="L83" s="112">
        <f t="shared" si="17"/>
        <v>1428.8</v>
      </c>
      <c r="M83" s="112">
        <f t="shared" si="18"/>
        <v>3332.3</v>
      </c>
      <c r="N83" s="112">
        <v>0</v>
      </c>
      <c r="O83" s="112">
        <f t="shared" si="19"/>
        <v>9964</v>
      </c>
      <c r="P83" s="112">
        <f t="shared" si="12"/>
        <v>2777.7</v>
      </c>
      <c r="Q83" s="112">
        <f t="shared" si="13"/>
        <v>7186.2999999999993</v>
      </c>
      <c r="R83" s="112">
        <f t="shared" si="14"/>
        <v>42791.710000000006</v>
      </c>
      <c r="Y83" s="114"/>
      <c r="Z83" s="114"/>
    </row>
    <row r="84" spans="1:26" s="16" customFormat="1" ht="12.75" customHeight="1" x14ac:dyDescent="0.25">
      <c r="A84" s="97">
        <v>72</v>
      </c>
      <c r="B84" s="17" t="s">
        <v>198</v>
      </c>
      <c r="C84" s="109" t="s">
        <v>32</v>
      </c>
      <c r="D84" s="110" t="s">
        <v>654</v>
      </c>
      <c r="E84" s="17" t="s">
        <v>135</v>
      </c>
      <c r="F84" s="110" t="s">
        <v>30</v>
      </c>
      <c r="G84" s="111">
        <v>47000</v>
      </c>
      <c r="H84" s="111">
        <v>1430.59</v>
      </c>
      <c r="I84" s="112">
        <f t="shared" si="15"/>
        <v>1348.9</v>
      </c>
      <c r="J84" s="112">
        <f t="shared" si="16"/>
        <v>3336.9999999999995</v>
      </c>
      <c r="K84" s="112">
        <v>517</v>
      </c>
      <c r="L84" s="112">
        <f t="shared" si="17"/>
        <v>1428.8</v>
      </c>
      <c r="M84" s="112">
        <f t="shared" si="18"/>
        <v>3332.3</v>
      </c>
      <c r="N84" s="112">
        <v>0</v>
      </c>
      <c r="O84" s="112">
        <f t="shared" si="19"/>
        <v>9964</v>
      </c>
      <c r="P84" s="112">
        <f t="shared" si="12"/>
        <v>2777.7</v>
      </c>
      <c r="Q84" s="112">
        <f t="shared" si="13"/>
        <v>7186.2999999999993</v>
      </c>
      <c r="R84" s="112">
        <f t="shared" si="14"/>
        <v>42791.710000000006</v>
      </c>
      <c r="Y84" s="114"/>
      <c r="Z84" s="114"/>
    </row>
    <row r="85" spans="1:26" s="16" customFormat="1" ht="12.75" customHeight="1" x14ac:dyDescent="0.25">
      <c r="A85" s="97">
        <v>73</v>
      </c>
      <c r="B85" s="17" t="s">
        <v>144</v>
      </c>
      <c r="C85" s="109" t="s">
        <v>32</v>
      </c>
      <c r="D85" s="110" t="s">
        <v>108</v>
      </c>
      <c r="E85" s="17" t="s">
        <v>139</v>
      </c>
      <c r="F85" s="110" t="s">
        <v>30</v>
      </c>
      <c r="G85" s="111">
        <v>47000</v>
      </c>
      <c r="H85" s="111">
        <v>1430.59</v>
      </c>
      <c r="I85" s="112">
        <f t="shared" si="15"/>
        <v>1348.9</v>
      </c>
      <c r="J85" s="112">
        <f t="shared" si="16"/>
        <v>3336.9999999999995</v>
      </c>
      <c r="K85" s="112">
        <v>517</v>
      </c>
      <c r="L85" s="112">
        <f t="shared" si="17"/>
        <v>1428.8</v>
      </c>
      <c r="M85" s="112">
        <f t="shared" si="18"/>
        <v>3332.3</v>
      </c>
      <c r="N85" s="112">
        <v>0</v>
      </c>
      <c r="O85" s="112">
        <f t="shared" si="19"/>
        <v>9964</v>
      </c>
      <c r="P85" s="112">
        <f t="shared" si="12"/>
        <v>2777.7</v>
      </c>
      <c r="Q85" s="112">
        <f t="shared" si="13"/>
        <v>7186.2999999999993</v>
      </c>
      <c r="R85" s="112">
        <f t="shared" si="14"/>
        <v>42791.710000000006</v>
      </c>
      <c r="Y85" s="114"/>
      <c r="Z85" s="114"/>
    </row>
    <row r="86" spans="1:26" s="16" customFormat="1" ht="12.75" customHeight="1" x14ac:dyDescent="0.25">
      <c r="A86" s="97">
        <v>74</v>
      </c>
      <c r="B86" s="17" t="s">
        <v>164</v>
      </c>
      <c r="C86" s="109" t="s">
        <v>27</v>
      </c>
      <c r="D86" s="110" t="s">
        <v>102</v>
      </c>
      <c r="E86" s="17" t="s">
        <v>131</v>
      </c>
      <c r="F86" s="110" t="s">
        <v>30</v>
      </c>
      <c r="G86" s="111">
        <v>47000</v>
      </c>
      <c r="H86" s="111">
        <v>1430.59</v>
      </c>
      <c r="I86" s="112">
        <f t="shared" si="15"/>
        <v>1348.9</v>
      </c>
      <c r="J86" s="112">
        <f t="shared" si="16"/>
        <v>3336.9999999999995</v>
      </c>
      <c r="K86" s="112">
        <v>517</v>
      </c>
      <c r="L86" s="112">
        <f t="shared" si="17"/>
        <v>1428.8</v>
      </c>
      <c r="M86" s="112">
        <f t="shared" si="18"/>
        <v>3332.3</v>
      </c>
      <c r="N86" s="112">
        <v>0</v>
      </c>
      <c r="O86" s="112">
        <f t="shared" si="19"/>
        <v>9964</v>
      </c>
      <c r="P86" s="112">
        <f t="shared" si="12"/>
        <v>2777.7</v>
      </c>
      <c r="Q86" s="112">
        <f t="shared" si="13"/>
        <v>7186.2999999999993</v>
      </c>
      <c r="R86" s="112">
        <f t="shared" si="14"/>
        <v>42791.710000000006</v>
      </c>
      <c r="Y86" s="114"/>
      <c r="Z86" s="114"/>
    </row>
    <row r="87" spans="1:26" s="16" customFormat="1" ht="12.75" customHeight="1" x14ac:dyDescent="0.25">
      <c r="A87" s="97">
        <v>75</v>
      </c>
      <c r="B87" s="17" t="s">
        <v>141</v>
      </c>
      <c r="C87" s="109" t="s">
        <v>27</v>
      </c>
      <c r="D87" s="110" t="s">
        <v>102</v>
      </c>
      <c r="E87" s="17" t="s">
        <v>131</v>
      </c>
      <c r="F87" s="110" t="s">
        <v>30</v>
      </c>
      <c r="G87" s="111">
        <v>47000</v>
      </c>
      <c r="H87" s="111">
        <v>1430.59</v>
      </c>
      <c r="I87" s="112">
        <f t="shared" si="15"/>
        <v>1348.9</v>
      </c>
      <c r="J87" s="112">
        <f t="shared" si="16"/>
        <v>3336.9999999999995</v>
      </c>
      <c r="K87" s="112">
        <v>517</v>
      </c>
      <c r="L87" s="112">
        <f t="shared" si="17"/>
        <v>1428.8</v>
      </c>
      <c r="M87" s="112">
        <f t="shared" si="18"/>
        <v>3332.3</v>
      </c>
      <c r="N87" s="112">
        <v>0</v>
      </c>
      <c r="O87" s="112">
        <f>+M87+L87+K87+J87+I87+N87</f>
        <v>9964</v>
      </c>
      <c r="P87" s="112">
        <f t="shared" si="12"/>
        <v>2777.7</v>
      </c>
      <c r="Q87" s="112">
        <f t="shared" si="13"/>
        <v>7186.2999999999993</v>
      </c>
      <c r="R87" s="112">
        <f t="shared" si="14"/>
        <v>42791.710000000006</v>
      </c>
      <c r="Y87" s="114"/>
      <c r="Z87" s="114"/>
    </row>
    <row r="88" spans="1:26" s="16" customFormat="1" ht="12.75" customHeight="1" x14ac:dyDescent="0.25">
      <c r="A88" s="97">
        <v>76</v>
      </c>
      <c r="B88" s="17" t="s">
        <v>142</v>
      </c>
      <c r="C88" s="109" t="s">
        <v>27</v>
      </c>
      <c r="D88" s="110" t="s">
        <v>102</v>
      </c>
      <c r="E88" s="17" t="s">
        <v>131</v>
      </c>
      <c r="F88" s="110" t="s">
        <v>30</v>
      </c>
      <c r="G88" s="111">
        <v>47000</v>
      </c>
      <c r="H88" s="111">
        <v>1430.59</v>
      </c>
      <c r="I88" s="112">
        <f t="shared" si="15"/>
        <v>1348.9</v>
      </c>
      <c r="J88" s="112">
        <f t="shared" si="16"/>
        <v>3336.9999999999995</v>
      </c>
      <c r="K88" s="112">
        <v>517</v>
      </c>
      <c r="L88" s="112">
        <f t="shared" si="17"/>
        <v>1428.8</v>
      </c>
      <c r="M88" s="112">
        <f t="shared" si="18"/>
        <v>3332.3</v>
      </c>
      <c r="N88" s="112">
        <v>0</v>
      </c>
      <c r="O88" s="112">
        <f t="shared" ref="O88:O98" si="20">+M88+L88+K88+J88+I88</f>
        <v>9964</v>
      </c>
      <c r="P88" s="112">
        <f t="shared" si="12"/>
        <v>2777.7</v>
      </c>
      <c r="Q88" s="112">
        <f t="shared" si="13"/>
        <v>7186.2999999999993</v>
      </c>
      <c r="R88" s="112">
        <f t="shared" si="14"/>
        <v>42791.710000000006</v>
      </c>
      <c r="Y88" s="114"/>
      <c r="Z88" s="114"/>
    </row>
    <row r="89" spans="1:26" s="16" customFormat="1" x14ac:dyDescent="0.25">
      <c r="A89" s="97">
        <v>77</v>
      </c>
      <c r="B89" s="17" t="s">
        <v>204</v>
      </c>
      <c r="C89" s="109" t="s">
        <v>32</v>
      </c>
      <c r="D89" s="110" t="s">
        <v>654</v>
      </c>
      <c r="E89" s="17" t="s">
        <v>135</v>
      </c>
      <c r="F89" s="110" t="s">
        <v>30</v>
      </c>
      <c r="G89" s="111">
        <v>47000</v>
      </c>
      <c r="H89" s="111">
        <v>1430.59</v>
      </c>
      <c r="I89" s="112">
        <f t="shared" si="15"/>
        <v>1348.9</v>
      </c>
      <c r="J89" s="112">
        <f t="shared" si="16"/>
        <v>3336.9999999999995</v>
      </c>
      <c r="K89" s="112">
        <v>517</v>
      </c>
      <c r="L89" s="112">
        <f t="shared" si="17"/>
        <v>1428.8</v>
      </c>
      <c r="M89" s="112">
        <f t="shared" si="18"/>
        <v>3332.3</v>
      </c>
      <c r="N89" s="112">
        <v>0</v>
      </c>
      <c r="O89" s="112">
        <f t="shared" si="20"/>
        <v>9964</v>
      </c>
      <c r="P89" s="112">
        <f t="shared" si="12"/>
        <v>2777.7</v>
      </c>
      <c r="Q89" s="112">
        <f t="shared" si="13"/>
        <v>7186.2999999999993</v>
      </c>
      <c r="R89" s="112">
        <f t="shared" si="14"/>
        <v>42791.710000000006</v>
      </c>
      <c r="Y89" s="114"/>
      <c r="Z89" s="114"/>
    </row>
    <row r="90" spans="1:26" s="16" customFormat="1" ht="12.75" customHeight="1" x14ac:dyDescent="0.25">
      <c r="A90" s="97">
        <v>78</v>
      </c>
      <c r="B90" s="17" t="s">
        <v>657</v>
      </c>
      <c r="C90" s="109" t="s">
        <v>32</v>
      </c>
      <c r="D90" s="110" t="s">
        <v>102</v>
      </c>
      <c r="E90" s="17" t="s">
        <v>131</v>
      </c>
      <c r="F90" s="110" t="s">
        <v>30</v>
      </c>
      <c r="G90" s="111">
        <v>47000</v>
      </c>
      <c r="H90" s="111">
        <v>1430.59</v>
      </c>
      <c r="I90" s="112">
        <f t="shared" si="15"/>
        <v>1348.9</v>
      </c>
      <c r="J90" s="112">
        <f t="shared" si="16"/>
        <v>3336.9999999999995</v>
      </c>
      <c r="K90" s="112">
        <v>517</v>
      </c>
      <c r="L90" s="112">
        <f t="shared" si="17"/>
        <v>1428.8</v>
      </c>
      <c r="M90" s="112">
        <f t="shared" si="18"/>
        <v>3332.3</v>
      </c>
      <c r="N90" s="112">
        <v>0</v>
      </c>
      <c r="O90" s="112">
        <f t="shared" si="20"/>
        <v>9964</v>
      </c>
      <c r="P90" s="112">
        <f t="shared" si="12"/>
        <v>2777.7</v>
      </c>
      <c r="Q90" s="112">
        <f t="shared" si="13"/>
        <v>7186.2999999999993</v>
      </c>
      <c r="R90" s="112">
        <f t="shared" si="14"/>
        <v>42791.710000000006</v>
      </c>
      <c r="Y90" s="114"/>
      <c r="Z90" s="114"/>
    </row>
    <row r="91" spans="1:26" s="16" customFormat="1" ht="12.75" customHeight="1" x14ac:dyDescent="0.25">
      <c r="A91" s="97">
        <v>79</v>
      </c>
      <c r="B91" s="17" t="s">
        <v>160</v>
      </c>
      <c r="C91" s="109" t="s">
        <v>32</v>
      </c>
      <c r="D91" s="110" t="s">
        <v>102</v>
      </c>
      <c r="E91" s="17" t="s">
        <v>131</v>
      </c>
      <c r="F91" s="110" t="s">
        <v>30</v>
      </c>
      <c r="G91" s="111">
        <v>47000</v>
      </c>
      <c r="H91" s="111">
        <v>1430.59</v>
      </c>
      <c r="I91" s="112">
        <f t="shared" si="15"/>
        <v>1348.9</v>
      </c>
      <c r="J91" s="112">
        <f t="shared" si="16"/>
        <v>3336.9999999999995</v>
      </c>
      <c r="K91" s="112">
        <v>517</v>
      </c>
      <c r="L91" s="112">
        <f t="shared" si="17"/>
        <v>1428.8</v>
      </c>
      <c r="M91" s="112">
        <f t="shared" si="18"/>
        <v>3332.3</v>
      </c>
      <c r="N91" s="112">
        <v>0</v>
      </c>
      <c r="O91" s="112">
        <f t="shared" si="20"/>
        <v>9964</v>
      </c>
      <c r="P91" s="112">
        <f t="shared" si="12"/>
        <v>2777.7</v>
      </c>
      <c r="Q91" s="112">
        <f t="shared" si="13"/>
        <v>7186.2999999999993</v>
      </c>
      <c r="R91" s="112">
        <f t="shared" si="14"/>
        <v>42791.710000000006</v>
      </c>
      <c r="Y91" s="114"/>
      <c r="Z91" s="114"/>
    </row>
    <row r="92" spans="1:26" s="16" customFormat="1" ht="12.75" customHeight="1" x14ac:dyDescent="0.25">
      <c r="A92" s="97">
        <v>80</v>
      </c>
      <c r="B92" s="17" t="s">
        <v>624</v>
      </c>
      <c r="C92" s="109" t="s">
        <v>27</v>
      </c>
      <c r="D92" s="110" t="s">
        <v>654</v>
      </c>
      <c r="E92" s="17" t="s">
        <v>135</v>
      </c>
      <c r="F92" s="110" t="s">
        <v>30</v>
      </c>
      <c r="G92" s="111">
        <v>47000</v>
      </c>
      <c r="H92" s="111">
        <v>1430.59</v>
      </c>
      <c r="I92" s="112">
        <f t="shared" si="15"/>
        <v>1348.9</v>
      </c>
      <c r="J92" s="112">
        <f t="shared" si="16"/>
        <v>3336.9999999999995</v>
      </c>
      <c r="K92" s="112">
        <v>517</v>
      </c>
      <c r="L92" s="112">
        <f t="shared" si="17"/>
        <v>1428.8</v>
      </c>
      <c r="M92" s="112">
        <f t="shared" si="18"/>
        <v>3332.3</v>
      </c>
      <c r="N92" s="112">
        <v>0</v>
      </c>
      <c r="O92" s="112">
        <f t="shared" si="20"/>
        <v>9964</v>
      </c>
      <c r="P92" s="112">
        <f t="shared" si="12"/>
        <v>2777.7</v>
      </c>
      <c r="Q92" s="112">
        <f t="shared" si="13"/>
        <v>7186.2999999999993</v>
      </c>
      <c r="R92" s="112">
        <f t="shared" si="14"/>
        <v>42791.710000000006</v>
      </c>
      <c r="Y92" s="114"/>
      <c r="Z92" s="114"/>
    </row>
    <row r="93" spans="1:26" s="16" customFormat="1" ht="12.75" customHeight="1" x14ac:dyDescent="0.25">
      <c r="A93" s="97">
        <v>81</v>
      </c>
      <c r="B93" s="17" t="s">
        <v>140</v>
      </c>
      <c r="C93" s="109" t="s">
        <v>32</v>
      </c>
      <c r="D93" s="110" t="s">
        <v>654</v>
      </c>
      <c r="E93" s="17" t="s">
        <v>135</v>
      </c>
      <c r="F93" s="110" t="s">
        <v>30</v>
      </c>
      <c r="G93" s="111">
        <v>47000</v>
      </c>
      <c r="H93" s="111">
        <v>1430.59</v>
      </c>
      <c r="I93" s="112">
        <f t="shared" si="15"/>
        <v>1348.9</v>
      </c>
      <c r="J93" s="112">
        <f t="shared" si="16"/>
        <v>3336.9999999999995</v>
      </c>
      <c r="K93" s="112">
        <v>517</v>
      </c>
      <c r="L93" s="112">
        <f t="shared" si="17"/>
        <v>1428.8</v>
      </c>
      <c r="M93" s="112">
        <f t="shared" si="18"/>
        <v>3332.3</v>
      </c>
      <c r="N93" s="112">
        <v>0</v>
      </c>
      <c r="O93" s="112">
        <f t="shared" si="20"/>
        <v>9964</v>
      </c>
      <c r="P93" s="112">
        <f t="shared" si="12"/>
        <v>2777.7</v>
      </c>
      <c r="Q93" s="112">
        <f t="shared" si="13"/>
        <v>7186.2999999999993</v>
      </c>
      <c r="R93" s="112">
        <f t="shared" si="14"/>
        <v>42791.710000000006</v>
      </c>
      <c r="Y93" s="114"/>
      <c r="Z93" s="114"/>
    </row>
    <row r="94" spans="1:26" s="16" customFormat="1" x14ac:dyDescent="0.25">
      <c r="A94" s="97">
        <v>82</v>
      </c>
      <c r="B94" s="17" t="s">
        <v>150</v>
      </c>
      <c r="C94" s="109" t="s">
        <v>27</v>
      </c>
      <c r="D94" s="110" t="s">
        <v>108</v>
      </c>
      <c r="E94" s="17" t="s">
        <v>139</v>
      </c>
      <c r="F94" s="110" t="s">
        <v>30</v>
      </c>
      <c r="G94" s="111">
        <v>47000</v>
      </c>
      <c r="H94" s="111">
        <v>1430.59</v>
      </c>
      <c r="I94" s="112">
        <f t="shared" si="15"/>
        <v>1348.9</v>
      </c>
      <c r="J94" s="112">
        <f t="shared" si="16"/>
        <v>3336.9999999999995</v>
      </c>
      <c r="K94" s="112">
        <v>517</v>
      </c>
      <c r="L94" s="112">
        <f t="shared" si="17"/>
        <v>1428.8</v>
      </c>
      <c r="M94" s="112">
        <f t="shared" si="18"/>
        <v>3332.3</v>
      </c>
      <c r="N94" s="112">
        <v>0</v>
      </c>
      <c r="O94" s="112">
        <f t="shared" si="20"/>
        <v>9964</v>
      </c>
      <c r="P94" s="112">
        <f t="shared" si="12"/>
        <v>2777.7</v>
      </c>
      <c r="Q94" s="112">
        <f t="shared" si="13"/>
        <v>7186.2999999999993</v>
      </c>
      <c r="R94" s="112">
        <f t="shared" si="14"/>
        <v>42791.710000000006</v>
      </c>
      <c r="Y94" s="114"/>
      <c r="Z94" s="114"/>
    </row>
    <row r="95" spans="1:26" s="16" customFormat="1" x14ac:dyDescent="0.25">
      <c r="A95" s="97">
        <v>83</v>
      </c>
      <c r="B95" s="17" t="s">
        <v>154</v>
      </c>
      <c r="C95" s="109" t="s">
        <v>27</v>
      </c>
      <c r="D95" s="110" t="s">
        <v>654</v>
      </c>
      <c r="E95" s="17" t="s">
        <v>135</v>
      </c>
      <c r="F95" s="110" t="s">
        <v>30</v>
      </c>
      <c r="G95" s="111">
        <v>47000</v>
      </c>
      <c r="H95" s="111">
        <v>1430.59</v>
      </c>
      <c r="I95" s="112">
        <f t="shared" si="15"/>
        <v>1348.9</v>
      </c>
      <c r="J95" s="112">
        <f t="shared" si="16"/>
        <v>3336.9999999999995</v>
      </c>
      <c r="K95" s="112">
        <v>517</v>
      </c>
      <c r="L95" s="112">
        <f t="shared" si="17"/>
        <v>1428.8</v>
      </c>
      <c r="M95" s="112">
        <f t="shared" si="18"/>
        <v>3332.3</v>
      </c>
      <c r="N95" s="112">
        <v>0</v>
      </c>
      <c r="O95" s="112">
        <f t="shared" si="20"/>
        <v>9964</v>
      </c>
      <c r="P95" s="112">
        <f t="shared" si="12"/>
        <v>2777.7</v>
      </c>
      <c r="Q95" s="112">
        <f t="shared" si="13"/>
        <v>7186.2999999999993</v>
      </c>
      <c r="R95" s="112">
        <f t="shared" si="14"/>
        <v>42791.710000000006</v>
      </c>
      <c r="Y95" s="114"/>
      <c r="Z95" s="114"/>
    </row>
    <row r="96" spans="1:26" s="16" customFormat="1" ht="12.75" customHeight="1" x14ac:dyDescent="0.25">
      <c r="A96" s="97">
        <v>84</v>
      </c>
      <c r="B96" s="17" t="s">
        <v>155</v>
      </c>
      <c r="C96" s="109" t="s">
        <v>32</v>
      </c>
      <c r="D96" s="110" t="s">
        <v>654</v>
      </c>
      <c r="E96" s="17" t="s">
        <v>135</v>
      </c>
      <c r="F96" s="110" t="s">
        <v>30</v>
      </c>
      <c r="G96" s="111">
        <v>47000</v>
      </c>
      <c r="H96" s="111">
        <v>1430.59</v>
      </c>
      <c r="I96" s="112">
        <f t="shared" si="15"/>
        <v>1348.9</v>
      </c>
      <c r="J96" s="112">
        <f t="shared" si="16"/>
        <v>3336.9999999999995</v>
      </c>
      <c r="K96" s="112">
        <v>517</v>
      </c>
      <c r="L96" s="112">
        <f t="shared" si="17"/>
        <v>1428.8</v>
      </c>
      <c r="M96" s="112">
        <f t="shared" si="18"/>
        <v>3332.3</v>
      </c>
      <c r="N96" s="112">
        <v>0</v>
      </c>
      <c r="O96" s="112">
        <f>+M96+L96+K96+J96+I96</f>
        <v>9964</v>
      </c>
      <c r="P96" s="112">
        <f>+I96+L96+N96</f>
        <v>2777.7</v>
      </c>
      <c r="Q96" s="112">
        <f>+M96+J96+K96</f>
        <v>7186.2999999999993</v>
      </c>
      <c r="R96" s="112">
        <f>+G96-P96-H96</f>
        <v>42791.710000000006</v>
      </c>
      <c r="Y96" s="114"/>
      <c r="Z96" s="114"/>
    </row>
    <row r="97" spans="1:26" s="16" customFormat="1" ht="12.75" customHeight="1" x14ac:dyDescent="0.25">
      <c r="A97" s="97">
        <v>85</v>
      </c>
      <c r="B97" s="17" t="s">
        <v>637</v>
      </c>
      <c r="C97" s="109" t="s">
        <v>32</v>
      </c>
      <c r="D97" s="110" t="s">
        <v>654</v>
      </c>
      <c r="E97" s="17" t="s">
        <v>135</v>
      </c>
      <c r="F97" s="110" t="s">
        <v>30</v>
      </c>
      <c r="G97" s="111">
        <v>47000</v>
      </c>
      <c r="H97" s="111">
        <v>1430.59</v>
      </c>
      <c r="I97" s="112">
        <f t="shared" si="15"/>
        <v>1348.9</v>
      </c>
      <c r="J97" s="112">
        <f t="shared" si="16"/>
        <v>3336.9999999999995</v>
      </c>
      <c r="K97" s="112">
        <v>517</v>
      </c>
      <c r="L97" s="112">
        <f t="shared" si="17"/>
        <v>1428.8</v>
      </c>
      <c r="M97" s="112">
        <f t="shared" si="18"/>
        <v>3332.3</v>
      </c>
      <c r="N97" s="112">
        <v>0</v>
      </c>
      <c r="O97" s="112">
        <f t="shared" si="20"/>
        <v>9964</v>
      </c>
      <c r="P97" s="112">
        <f t="shared" si="12"/>
        <v>2777.7</v>
      </c>
      <c r="Q97" s="112">
        <f t="shared" si="13"/>
        <v>7186.2999999999993</v>
      </c>
      <c r="R97" s="112">
        <f t="shared" si="14"/>
        <v>42791.710000000006</v>
      </c>
      <c r="Y97" s="114"/>
      <c r="Z97" s="114"/>
    </row>
    <row r="98" spans="1:26" s="16" customFormat="1" ht="12.75" customHeight="1" x14ac:dyDescent="0.25">
      <c r="A98" s="97">
        <v>86</v>
      </c>
      <c r="B98" s="17" t="s">
        <v>158</v>
      </c>
      <c r="C98" s="109" t="s">
        <v>27</v>
      </c>
      <c r="D98" s="110" t="s">
        <v>102</v>
      </c>
      <c r="E98" s="17" t="s">
        <v>131</v>
      </c>
      <c r="F98" s="110" t="s">
        <v>30</v>
      </c>
      <c r="G98" s="111">
        <v>47000</v>
      </c>
      <c r="H98" s="111">
        <v>1430.59</v>
      </c>
      <c r="I98" s="112">
        <f t="shared" si="15"/>
        <v>1348.9</v>
      </c>
      <c r="J98" s="112">
        <f t="shared" si="16"/>
        <v>3336.9999999999995</v>
      </c>
      <c r="K98" s="112">
        <v>517</v>
      </c>
      <c r="L98" s="112">
        <f t="shared" si="17"/>
        <v>1428.8</v>
      </c>
      <c r="M98" s="112">
        <f t="shared" si="18"/>
        <v>3332.3</v>
      </c>
      <c r="N98" s="112">
        <v>0</v>
      </c>
      <c r="O98" s="112">
        <f t="shared" si="20"/>
        <v>9964</v>
      </c>
      <c r="P98" s="112">
        <f t="shared" si="12"/>
        <v>2777.7</v>
      </c>
      <c r="Q98" s="112">
        <f t="shared" si="13"/>
        <v>7186.2999999999993</v>
      </c>
      <c r="R98" s="112">
        <f t="shared" si="14"/>
        <v>42791.710000000006</v>
      </c>
      <c r="Y98" s="114"/>
      <c r="Z98" s="114"/>
    </row>
    <row r="99" spans="1:26" s="16" customFormat="1" x14ac:dyDescent="0.25">
      <c r="A99" s="97">
        <v>87</v>
      </c>
      <c r="B99" s="17" t="s">
        <v>626</v>
      </c>
      <c r="C99" s="109" t="s">
        <v>27</v>
      </c>
      <c r="D99" s="110" t="s">
        <v>654</v>
      </c>
      <c r="E99" s="17" t="s">
        <v>135</v>
      </c>
      <c r="F99" s="110" t="s">
        <v>30</v>
      </c>
      <c r="G99" s="111">
        <v>47000</v>
      </c>
      <c r="H99" s="111">
        <v>1430.59</v>
      </c>
      <c r="I99" s="112">
        <f t="shared" si="15"/>
        <v>1348.9</v>
      </c>
      <c r="J99" s="112">
        <f t="shared" si="16"/>
        <v>3336.9999999999995</v>
      </c>
      <c r="K99" s="112">
        <v>517</v>
      </c>
      <c r="L99" s="112">
        <f t="shared" si="17"/>
        <v>1428.8</v>
      </c>
      <c r="M99" s="112">
        <f t="shared" si="18"/>
        <v>3332.3</v>
      </c>
      <c r="N99" s="112">
        <v>0</v>
      </c>
      <c r="O99" s="112">
        <f>+M99+L99+K99+J99+I99</f>
        <v>9964</v>
      </c>
      <c r="P99" s="112">
        <f t="shared" si="12"/>
        <v>2777.7</v>
      </c>
      <c r="Q99" s="112">
        <f t="shared" si="13"/>
        <v>7186.2999999999993</v>
      </c>
      <c r="R99" s="112">
        <f t="shared" si="14"/>
        <v>42791.710000000006</v>
      </c>
      <c r="Y99" s="114"/>
      <c r="Z99" s="114"/>
    </row>
    <row r="100" spans="1:26" s="16" customFormat="1" ht="12.75" customHeight="1" x14ac:dyDescent="0.25">
      <c r="A100" s="97">
        <v>88</v>
      </c>
      <c r="B100" s="17" t="s">
        <v>157</v>
      </c>
      <c r="C100" s="109" t="s">
        <v>32</v>
      </c>
      <c r="D100" s="110" t="s">
        <v>102</v>
      </c>
      <c r="E100" s="17" t="s">
        <v>131</v>
      </c>
      <c r="F100" s="110" t="s">
        <v>30</v>
      </c>
      <c r="G100" s="111">
        <v>47000</v>
      </c>
      <c r="H100" s="111">
        <v>1430.59</v>
      </c>
      <c r="I100" s="112">
        <f t="shared" si="15"/>
        <v>1348.9</v>
      </c>
      <c r="J100" s="112">
        <f t="shared" si="16"/>
        <v>3336.9999999999995</v>
      </c>
      <c r="K100" s="112">
        <v>517</v>
      </c>
      <c r="L100" s="112">
        <f t="shared" si="17"/>
        <v>1428.8</v>
      </c>
      <c r="M100" s="112">
        <f t="shared" si="18"/>
        <v>3332.3</v>
      </c>
      <c r="N100" s="112">
        <v>0</v>
      </c>
      <c r="O100" s="112">
        <f>+M100+L100+K100+J100+I100</f>
        <v>9964</v>
      </c>
      <c r="P100" s="112">
        <f t="shared" si="12"/>
        <v>2777.7</v>
      </c>
      <c r="Q100" s="112">
        <f t="shared" si="13"/>
        <v>7186.2999999999993</v>
      </c>
      <c r="R100" s="112">
        <f t="shared" si="14"/>
        <v>42791.710000000006</v>
      </c>
      <c r="Y100" s="114"/>
      <c r="Z100" s="114"/>
    </row>
    <row r="101" spans="1:26" s="16" customFormat="1" x14ac:dyDescent="0.25">
      <c r="A101" s="97">
        <v>89</v>
      </c>
      <c r="B101" s="17" t="s">
        <v>625</v>
      </c>
      <c r="C101" s="109" t="s">
        <v>27</v>
      </c>
      <c r="D101" s="110" t="s">
        <v>654</v>
      </c>
      <c r="E101" s="17" t="s">
        <v>135</v>
      </c>
      <c r="F101" s="110" t="s">
        <v>30</v>
      </c>
      <c r="G101" s="111">
        <v>47000</v>
      </c>
      <c r="H101" s="111">
        <v>1430.59</v>
      </c>
      <c r="I101" s="112">
        <f t="shared" si="15"/>
        <v>1348.9</v>
      </c>
      <c r="J101" s="112">
        <f t="shared" si="16"/>
        <v>3336.9999999999995</v>
      </c>
      <c r="K101" s="112">
        <v>517</v>
      </c>
      <c r="L101" s="112">
        <f t="shared" si="17"/>
        <v>1428.8</v>
      </c>
      <c r="M101" s="112">
        <f t="shared" si="18"/>
        <v>3332.3</v>
      </c>
      <c r="N101" s="112">
        <v>0</v>
      </c>
      <c r="O101" s="112">
        <f t="shared" ref="O101:O102" si="21">+M101+L101+K101+J101+I101</f>
        <v>9964</v>
      </c>
      <c r="P101" s="112">
        <f t="shared" si="12"/>
        <v>2777.7</v>
      </c>
      <c r="Q101" s="112">
        <f t="shared" si="13"/>
        <v>7186.2999999999993</v>
      </c>
      <c r="R101" s="112">
        <f t="shared" si="14"/>
        <v>42791.710000000006</v>
      </c>
      <c r="Y101" s="114"/>
      <c r="Z101" s="114"/>
    </row>
    <row r="102" spans="1:26" s="16" customFormat="1" x14ac:dyDescent="0.25">
      <c r="A102" s="97">
        <v>90</v>
      </c>
      <c r="B102" s="17" t="s">
        <v>143</v>
      </c>
      <c r="C102" s="109" t="s">
        <v>32</v>
      </c>
      <c r="D102" s="110" t="s">
        <v>654</v>
      </c>
      <c r="E102" s="17" t="s">
        <v>135</v>
      </c>
      <c r="F102" s="110" t="s">
        <v>30</v>
      </c>
      <c r="G102" s="111">
        <v>47000</v>
      </c>
      <c r="H102" s="111">
        <v>1430.59</v>
      </c>
      <c r="I102" s="112">
        <f t="shared" si="15"/>
        <v>1348.9</v>
      </c>
      <c r="J102" s="112">
        <f t="shared" si="16"/>
        <v>3336.9999999999995</v>
      </c>
      <c r="K102" s="112">
        <v>517</v>
      </c>
      <c r="L102" s="112">
        <f t="shared" si="17"/>
        <v>1428.8</v>
      </c>
      <c r="M102" s="112">
        <f t="shared" si="18"/>
        <v>3332.3</v>
      </c>
      <c r="N102" s="112">
        <v>0</v>
      </c>
      <c r="O102" s="112">
        <f t="shared" si="21"/>
        <v>9964</v>
      </c>
      <c r="P102" s="112">
        <f t="shared" si="12"/>
        <v>2777.7</v>
      </c>
      <c r="Q102" s="112">
        <f t="shared" si="13"/>
        <v>7186.2999999999993</v>
      </c>
      <c r="R102" s="112">
        <f t="shared" si="14"/>
        <v>42791.710000000006</v>
      </c>
      <c r="Y102" s="114"/>
      <c r="Z102" s="114"/>
    </row>
    <row r="103" spans="1:26" s="16" customFormat="1" ht="12.75" customHeight="1" x14ac:dyDescent="0.25">
      <c r="A103" s="97">
        <v>91</v>
      </c>
      <c r="B103" s="17" t="s">
        <v>634</v>
      </c>
      <c r="C103" s="109" t="s">
        <v>32</v>
      </c>
      <c r="D103" s="110" t="s">
        <v>654</v>
      </c>
      <c r="E103" s="17" t="s">
        <v>135</v>
      </c>
      <c r="F103" s="110" t="s">
        <v>30</v>
      </c>
      <c r="G103" s="111">
        <v>47000</v>
      </c>
      <c r="H103" s="111">
        <v>1430.59</v>
      </c>
      <c r="I103" s="112">
        <f t="shared" si="15"/>
        <v>1348.9</v>
      </c>
      <c r="J103" s="112">
        <f t="shared" si="16"/>
        <v>3336.9999999999995</v>
      </c>
      <c r="K103" s="112">
        <v>517</v>
      </c>
      <c r="L103" s="112">
        <f t="shared" si="17"/>
        <v>1428.8</v>
      </c>
      <c r="M103" s="112">
        <f t="shared" si="18"/>
        <v>3332.3</v>
      </c>
      <c r="N103" s="112">
        <v>0</v>
      </c>
      <c r="O103" s="112">
        <f>+M103+L103+K103+J103+I103</f>
        <v>9964</v>
      </c>
      <c r="P103" s="112">
        <f t="shared" si="12"/>
        <v>2777.7</v>
      </c>
      <c r="Q103" s="112">
        <f t="shared" si="13"/>
        <v>7186.2999999999993</v>
      </c>
      <c r="R103" s="112">
        <f t="shared" si="14"/>
        <v>42791.710000000006</v>
      </c>
      <c r="Y103" s="114"/>
      <c r="Z103" s="114"/>
    </row>
    <row r="104" spans="1:26" s="16" customFormat="1" ht="12.75" customHeight="1" x14ac:dyDescent="0.25">
      <c r="A104" s="97">
        <v>92</v>
      </c>
      <c r="B104" s="17" t="s">
        <v>138</v>
      </c>
      <c r="C104" s="109" t="s">
        <v>27</v>
      </c>
      <c r="D104" s="110" t="s">
        <v>108</v>
      </c>
      <c r="E104" s="17" t="s">
        <v>139</v>
      </c>
      <c r="F104" s="110" t="s">
        <v>30</v>
      </c>
      <c r="G104" s="111">
        <v>47000</v>
      </c>
      <c r="H104" s="111">
        <v>1430.59</v>
      </c>
      <c r="I104" s="112">
        <f t="shared" si="15"/>
        <v>1348.9</v>
      </c>
      <c r="J104" s="112">
        <f t="shared" si="16"/>
        <v>3336.9999999999995</v>
      </c>
      <c r="K104" s="112">
        <v>517</v>
      </c>
      <c r="L104" s="112">
        <f t="shared" si="17"/>
        <v>1428.8</v>
      </c>
      <c r="M104" s="112">
        <f t="shared" si="18"/>
        <v>3332.3</v>
      </c>
      <c r="N104" s="112">
        <v>0</v>
      </c>
      <c r="O104" s="112">
        <f>+M104+L104+K104+J104+I104</f>
        <v>9964</v>
      </c>
      <c r="P104" s="112">
        <f t="shared" si="12"/>
        <v>2777.7</v>
      </c>
      <c r="Q104" s="112">
        <f t="shared" si="13"/>
        <v>7186.2999999999993</v>
      </c>
      <c r="R104" s="112">
        <f t="shared" si="14"/>
        <v>42791.710000000006</v>
      </c>
      <c r="Y104" s="114"/>
      <c r="Z104" s="114"/>
    </row>
    <row r="105" spans="1:26" s="16" customFormat="1" ht="12.75" customHeight="1" x14ac:dyDescent="0.25">
      <c r="A105" s="97">
        <v>93</v>
      </c>
      <c r="B105" s="17" t="s">
        <v>175</v>
      </c>
      <c r="C105" s="109" t="s">
        <v>27</v>
      </c>
      <c r="D105" s="110" t="s">
        <v>102</v>
      </c>
      <c r="E105" s="17" t="s">
        <v>131</v>
      </c>
      <c r="F105" s="110" t="s">
        <v>30</v>
      </c>
      <c r="G105" s="111">
        <v>47000</v>
      </c>
      <c r="H105" s="111">
        <v>915.96</v>
      </c>
      <c r="I105" s="112">
        <f t="shared" si="15"/>
        <v>1348.9</v>
      </c>
      <c r="J105" s="112">
        <f t="shared" si="16"/>
        <v>3336.9999999999995</v>
      </c>
      <c r="K105" s="112">
        <v>517</v>
      </c>
      <c r="L105" s="112">
        <f t="shared" si="17"/>
        <v>1428.8</v>
      </c>
      <c r="M105" s="112">
        <f t="shared" si="18"/>
        <v>3332.3</v>
      </c>
      <c r="N105" s="112">
        <v>3430.92</v>
      </c>
      <c r="O105" s="112">
        <f>+M105+L105+K105+J105+I105</f>
        <v>9964</v>
      </c>
      <c r="P105" s="112">
        <f t="shared" si="12"/>
        <v>6208.62</v>
      </c>
      <c r="Q105" s="112">
        <f t="shared" si="13"/>
        <v>7186.2999999999993</v>
      </c>
      <c r="R105" s="112">
        <f t="shared" si="14"/>
        <v>39875.42</v>
      </c>
      <c r="Y105" s="114"/>
      <c r="Z105" s="114"/>
    </row>
    <row r="106" spans="1:26" s="16" customFormat="1" x14ac:dyDescent="0.25">
      <c r="A106" s="97">
        <v>94</v>
      </c>
      <c r="B106" s="17" t="s">
        <v>152</v>
      </c>
      <c r="C106" s="109" t="s">
        <v>27</v>
      </c>
      <c r="D106" s="110" t="s">
        <v>108</v>
      </c>
      <c r="E106" s="17" t="s">
        <v>153</v>
      </c>
      <c r="F106" s="110" t="s">
        <v>30</v>
      </c>
      <c r="G106" s="111">
        <v>47000</v>
      </c>
      <c r="H106" s="111">
        <v>1430.59</v>
      </c>
      <c r="I106" s="112">
        <f t="shared" si="15"/>
        <v>1348.9</v>
      </c>
      <c r="J106" s="112">
        <f t="shared" si="16"/>
        <v>3336.9999999999995</v>
      </c>
      <c r="K106" s="112">
        <v>517</v>
      </c>
      <c r="L106" s="112">
        <f t="shared" si="17"/>
        <v>1428.8</v>
      </c>
      <c r="M106" s="112">
        <f t="shared" si="18"/>
        <v>3332.3</v>
      </c>
      <c r="N106" s="112">
        <v>0</v>
      </c>
      <c r="O106" s="112">
        <f>+M106+L106+K106+J106+I106+N106</f>
        <v>9964</v>
      </c>
      <c r="P106" s="112">
        <f t="shared" si="12"/>
        <v>2777.7</v>
      </c>
      <c r="Q106" s="112">
        <f t="shared" si="13"/>
        <v>7186.2999999999993</v>
      </c>
      <c r="R106" s="112">
        <f t="shared" si="14"/>
        <v>42791.710000000006</v>
      </c>
      <c r="Y106" s="114"/>
      <c r="Z106" s="114"/>
    </row>
    <row r="107" spans="1:26" s="16" customFormat="1" x14ac:dyDescent="0.25">
      <c r="A107" s="97">
        <v>95</v>
      </c>
      <c r="B107" s="17" t="s">
        <v>200</v>
      </c>
      <c r="C107" s="109" t="s">
        <v>32</v>
      </c>
      <c r="D107" s="110" t="s">
        <v>654</v>
      </c>
      <c r="E107" s="17" t="s">
        <v>135</v>
      </c>
      <c r="F107" s="110" t="s">
        <v>30</v>
      </c>
      <c r="G107" s="111">
        <v>47000</v>
      </c>
      <c r="H107" s="111">
        <v>1430.59</v>
      </c>
      <c r="I107" s="112">
        <f t="shared" si="15"/>
        <v>1348.9</v>
      </c>
      <c r="J107" s="112">
        <f t="shared" si="16"/>
        <v>3336.9999999999995</v>
      </c>
      <c r="K107" s="112">
        <v>517</v>
      </c>
      <c r="L107" s="112">
        <f t="shared" si="17"/>
        <v>1428.8</v>
      </c>
      <c r="M107" s="112">
        <f t="shared" si="18"/>
        <v>3332.3</v>
      </c>
      <c r="N107" s="112">
        <v>0</v>
      </c>
      <c r="O107" s="112">
        <f t="shared" ref="O107:O114" si="22">+M107+L107+K107+J107+I107</f>
        <v>9964</v>
      </c>
      <c r="P107" s="112">
        <f t="shared" si="12"/>
        <v>2777.7</v>
      </c>
      <c r="Q107" s="112">
        <f t="shared" si="13"/>
        <v>7186.2999999999993</v>
      </c>
      <c r="R107" s="112">
        <f t="shared" si="14"/>
        <v>42791.710000000006</v>
      </c>
      <c r="Y107" s="114"/>
      <c r="Z107" s="114"/>
    </row>
    <row r="108" spans="1:26" s="16" customFormat="1" ht="12.75" customHeight="1" x14ac:dyDescent="0.25">
      <c r="A108" s="97">
        <v>96</v>
      </c>
      <c r="B108" s="17" t="s">
        <v>184</v>
      </c>
      <c r="C108" s="109" t="s">
        <v>32</v>
      </c>
      <c r="D108" s="110" t="s">
        <v>102</v>
      </c>
      <c r="E108" s="17" t="s">
        <v>131</v>
      </c>
      <c r="F108" s="110" t="s">
        <v>30</v>
      </c>
      <c r="G108" s="111">
        <v>47000</v>
      </c>
      <c r="H108" s="111">
        <v>1430.59</v>
      </c>
      <c r="I108" s="112">
        <f t="shared" si="15"/>
        <v>1348.9</v>
      </c>
      <c r="J108" s="112">
        <f t="shared" si="16"/>
        <v>3336.9999999999995</v>
      </c>
      <c r="K108" s="112">
        <v>517</v>
      </c>
      <c r="L108" s="112">
        <f t="shared" si="17"/>
        <v>1428.8</v>
      </c>
      <c r="M108" s="112">
        <f t="shared" si="18"/>
        <v>3332.3</v>
      </c>
      <c r="N108" s="112">
        <v>0</v>
      </c>
      <c r="O108" s="112">
        <f t="shared" si="22"/>
        <v>9964</v>
      </c>
      <c r="P108" s="112">
        <f t="shared" si="12"/>
        <v>2777.7</v>
      </c>
      <c r="Q108" s="112">
        <f t="shared" si="13"/>
        <v>7186.2999999999993</v>
      </c>
      <c r="R108" s="112">
        <f t="shared" si="14"/>
        <v>42791.710000000006</v>
      </c>
      <c r="Y108" s="114"/>
      <c r="Z108" s="114"/>
    </row>
    <row r="109" spans="1:26" s="16" customFormat="1" x14ac:dyDescent="0.25">
      <c r="A109" s="97">
        <v>97</v>
      </c>
      <c r="B109" s="17" t="s">
        <v>145</v>
      </c>
      <c r="C109" s="109" t="s">
        <v>32</v>
      </c>
      <c r="D109" s="110" t="s">
        <v>654</v>
      </c>
      <c r="E109" s="17" t="s">
        <v>135</v>
      </c>
      <c r="F109" s="110" t="s">
        <v>30</v>
      </c>
      <c r="G109" s="111">
        <v>47000</v>
      </c>
      <c r="H109" s="111">
        <v>1430.59</v>
      </c>
      <c r="I109" s="112">
        <f t="shared" si="15"/>
        <v>1348.9</v>
      </c>
      <c r="J109" s="112">
        <f t="shared" si="16"/>
        <v>3336.9999999999995</v>
      </c>
      <c r="K109" s="112">
        <v>517</v>
      </c>
      <c r="L109" s="112">
        <f t="shared" si="17"/>
        <v>1428.8</v>
      </c>
      <c r="M109" s="112">
        <f t="shared" si="18"/>
        <v>3332.3</v>
      </c>
      <c r="N109" s="112">
        <v>0</v>
      </c>
      <c r="O109" s="112">
        <f t="shared" si="22"/>
        <v>9964</v>
      </c>
      <c r="P109" s="112">
        <f t="shared" si="12"/>
        <v>2777.7</v>
      </c>
      <c r="Q109" s="112">
        <f t="shared" si="13"/>
        <v>7186.2999999999993</v>
      </c>
      <c r="R109" s="112">
        <f t="shared" si="14"/>
        <v>42791.710000000006</v>
      </c>
      <c r="Y109" s="114"/>
      <c r="Z109" s="114"/>
    </row>
    <row r="110" spans="1:26" s="16" customFormat="1" x14ac:dyDescent="0.25">
      <c r="A110" s="97">
        <v>98</v>
      </c>
      <c r="B110" s="17" t="s">
        <v>151</v>
      </c>
      <c r="C110" s="109" t="s">
        <v>27</v>
      </c>
      <c r="D110" s="110" t="s">
        <v>108</v>
      </c>
      <c r="E110" s="17" t="s">
        <v>139</v>
      </c>
      <c r="F110" s="110" t="s">
        <v>30</v>
      </c>
      <c r="G110" s="111">
        <v>47000</v>
      </c>
      <c r="H110" s="111">
        <v>1430.59</v>
      </c>
      <c r="I110" s="112">
        <f t="shared" si="15"/>
        <v>1348.9</v>
      </c>
      <c r="J110" s="112">
        <f t="shared" si="16"/>
        <v>3336.9999999999995</v>
      </c>
      <c r="K110" s="112">
        <v>517</v>
      </c>
      <c r="L110" s="112">
        <f t="shared" si="17"/>
        <v>1428.8</v>
      </c>
      <c r="M110" s="112">
        <f t="shared" si="18"/>
        <v>3332.3</v>
      </c>
      <c r="N110" s="112">
        <v>0</v>
      </c>
      <c r="O110" s="112">
        <f t="shared" si="22"/>
        <v>9964</v>
      </c>
      <c r="P110" s="112">
        <f t="shared" si="12"/>
        <v>2777.7</v>
      </c>
      <c r="Q110" s="112">
        <f t="shared" si="13"/>
        <v>7186.2999999999993</v>
      </c>
      <c r="R110" s="112">
        <f t="shared" si="14"/>
        <v>42791.710000000006</v>
      </c>
      <c r="Y110" s="114"/>
      <c r="Z110" s="114"/>
    </row>
    <row r="111" spans="1:26" s="16" customFormat="1" ht="12.75" customHeight="1" x14ac:dyDescent="0.25">
      <c r="A111" s="97">
        <v>99</v>
      </c>
      <c r="B111" s="17" t="s">
        <v>146</v>
      </c>
      <c r="C111" s="109" t="s">
        <v>32</v>
      </c>
      <c r="D111" s="110" t="s">
        <v>102</v>
      </c>
      <c r="E111" s="17" t="s">
        <v>131</v>
      </c>
      <c r="F111" s="110" t="s">
        <v>30</v>
      </c>
      <c r="G111" s="111">
        <v>47000</v>
      </c>
      <c r="H111" s="111">
        <v>1430.59</v>
      </c>
      <c r="I111" s="112">
        <f t="shared" si="15"/>
        <v>1348.9</v>
      </c>
      <c r="J111" s="112">
        <f t="shared" si="16"/>
        <v>3336.9999999999995</v>
      </c>
      <c r="K111" s="112">
        <v>517</v>
      </c>
      <c r="L111" s="112">
        <f t="shared" si="17"/>
        <v>1428.8</v>
      </c>
      <c r="M111" s="112">
        <f t="shared" si="18"/>
        <v>3332.3</v>
      </c>
      <c r="N111" s="112">
        <v>0</v>
      </c>
      <c r="O111" s="112">
        <f t="shared" si="22"/>
        <v>9964</v>
      </c>
      <c r="P111" s="112">
        <f t="shared" si="12"/>
        <v>2777.7</v>
      </c>
      <c r="Q111" s="112">
        <f t="shared" si="13"/>
        <v>7186.2999999999993</v>
      </c>
      <c r="R111" s="112">
        <f t="shared" si="14"/>
        <v>42791.710000000006</v>
      </c>
      <c r="Y111" s="114"/>
      <c r="Z111" s="114"/>
    </row>
    <row r="112" spans="1:26" s="16" customFormat="1" ht="12.75" customHeight="1" x14ac:dyDescent="0.25">
      <c r="A112" s="97">
        <v>100</v>
      </c>
      <c r="B112" s="17" t="s">
        <v>147</v>
      </c>
      <c r="C112" s="109" t="s">
        <v>27</v>
      </c>
      <c r="D112" s="110" t="s">
        <v>654</v>
      </c>
      <c r="E112" s="17" t="s">
        <v>135</v>
      </c>
      <c r="F112" s="110" t="s">
        <v>30</v>
      </c>
      <c r="G112" s="111">
        <v>47000</v>
      </c>
      <c r="H112" s="111">
        <v>1430.59</v>
      </c>
      <c r="I112" s="112">
        <f t="shared" si="15"/>
        <v>1348.9</v>
      </c>
      <c r="J112" s="112">
        <f t="shared" si="16"/>
        <v>3336.9999999999995</v>
      </c>
      <c r="K112" s="112">
        <v>517</v>
      </c>
      <c r="L112" s="112">
        <f t="shared" si="17"/>
        <v>1428.8</v>
      </c>
      <c r="M112" s="112">
        <f t="shared" si="18"/>
        <v>3332.3</v>
      </c>
      <c r="N112" s="112">
        <v>0</v>
      </c>
      <c r="O112" s="112">
        <f t="shared" si="22"/>
        <v>9964</v>
      </c>
      <c r="P112" s="112">
        <f t="shared" si="12"/>
        <v>2777.7</v>
      </c>
      <c r="Q112" s="112">
        <f t="shared" si="13"/>
        <v>7186.2999999999993</v>
      </c>
      <c r="R112" s="112">
        <f t="shared" si="14"/>
        <v>42791.710000000006</v>
      </c>
      <c r="Y112" s="114"/>
      <c r="Z112" s="114"/>
    </row>
    <row r="113" spans="1:26" s="16" customFormat="1" ht="12.75" customHeight="1" x14ac:dyDescent="0.25">
      <c r="A113" s="97">
        <v>101</v>
      </c>
      <c r="B113" s="17" t="s">
        <v>149</v>
      </c>
      <c r="C113" s="109" t="s">
        <v>32</v>
      </c>
      <c r="D113" s="110" t="s">
        <v>102</v>
      </c>
      <c r="E113" s="17" t="s">
        <v>131</v>
      </c>
      <c r="F113" s="110" t="s">
        <v>30</v>
      </c>
      <c r="G113" s="111">
        <v>47000</v>
      </c>
      <c r="H113" s="111">
        <v>1430.59</v>
      </c>
      <c r="I113" s="112">
        <f t="shared" si="15"/>
        <v>1348.9</v>
      </c>
      <c r="J113" s="112">
        <f t="shared" si="16"/>
        <v>3336.9999999999995</v>
      </c>
      <c r="K113" s="112">
        <v>517</v>
      </c>
      <c r="L113" s="112">
        <f t="shared" si="17"/>
        <v>1428.8</v>
      </c>
      <c r="M113" s="112">
        <f t="shared" si="18"/>
        <v>3332.3</v>
      </c>
      <c r="N113" s="112">
        <v>0</v>
      </c>
      <c r="O113" s="112">
        <f t="shared" si="22"/>
        <v>9964</v>
      </c>
      <c r="P113" s="112">
        <f t="shared" si="12"/>
        <v>2777.7</v>
      </c>
      <c r="Q113" s="112">
        <f t="shared" si="13"/>
        <v>7186.2999999999993</v>
      </c>
      <c r="R113" s="112">
        <f t="shared" si="14"/>
        <v>42791.710000000006</v>
      </c>
      <c r="Y113" s="114"/>
      <c r="Z113" s="114"/>
    </row>
    <row r="114" spans="1:26" s="16" customFormat="1" ht="12.75" customHeight="1" x14ac:dyDescent="0.25">
      <c r="A114" s="97">
        <v>102</v>
      </c>
      <c r="B114" s="17" t="s">
        <v>148</v>
      </c>
      <c r="C114" s="109" t="s">
        <v>32</v>
      </c>
      <c r="D114" s="110" t="s">
        <v>654</v>
      </c>
      <c r="E114" s="17" t="s">
        <v>135</v>
      </c>
      <c r="F114" s="110" t="s">
        <v>30</v>
      </c>
      <c r="G114" s="111">
        <v>47000</v>
      </c>
      <c r="H114" s="111">
        <v>1430.59</v>
      </c>
      <c r="I114" s="112">
        <f t="shared" si="15"/>
        <v>1348.9</v>
      </c>
      <c r="J114" s="112">
        <f t="shared" si="16"/>
        <v>3336.9999999999995</v>
      </c>
      <c r="K114" s="112">
        <v>517</v>
      </c>
      <c r="L114" s="112">
        <f t="shared" si="17"/>
        <v>1428.8</v>
      </c>
      <c r="M114" s="112">
        <f t="shared" si="18"/>
        <v>3332.3</v>
      </c>
      <c r="N114" s="112">
        <v>0</v>
      </c>
      <c r="O114" s="112">
        <f t="shared" si="22"/>
        <v>9964</v>
      </c>
      <c r="P114" s="112">
        <f t="shared" si="12"/>
        <v>2777.7</v>
      </c>
      <c r="Q114" s="112">
        <f t="shared" si="13"/>
        <v>7186.2999999999993</v>
      </c>
      <c r="R114" s="112">
        <f t="shared" si="14"/>
        <v>42791.710000000006</v>
      </c>
      <c r="Y114" s="114"/>
      <c r="Z114" s="114"/>
    </row>
    <row r="115" spans="1:26" s="16" customFormat="1" ht="12.75" customHeight="1" x14ac:dyDescent="0.25">
      <c r="A115" s="97">
        <v>103</v>
      </c>
      <c r="B115" s="17" t="s">
        <v>161</v>
      </c>
      <c r="C115" s="109" t="s">
        <v>27</v>
      </c>
      <c r="D115" s="110" t="s">
        <v>102</v>
      </c>
      <c r="E115" s="17" t="s">
        <v>131</v>
      </c>
      <c r="F115" s="110" t="s">
        <v>30</v>
      </c>
      <c r="G115" s="111">
        <v>43000</v>
      </c>
      <c r="H115" s="111">
        <v>866.05</v>
      </c>
      <c r="I115" s="112">
        <f t="shared" si="15"/>
        <v>1234.0999999999999</v>
      </c>
      <c r="J115" s="112">
        <f t="shared" si="16"/>
        <v>3052.9999999999995</v>
      </c>
      <c r="K115" s="112">
        <v>473</v>
      </c>
      <c r="L115" s="112">
        <f t="shared" si="17"/>
        <v>1307.2</v>
      </c>
      <c r="M115" s="112">
        <f t="shared" si="18"/>
        <v>3048.7000000000003</v>
      </c>
      <c r="N115" s="112">
        <v>0</v>
      </c>
      <c r="O115" s="112">
        <f>+M115+L115+K115+J115+I115</f>
        <v>9116</v>
      </c>
      <c r="P115" s="112">
        <f t="shared" si="12"/>
        <v>2541.3000000000002</v>
      </c>
      <c r="Q115" s="112">
        <f t="shared" si="13"/>
        <v>6574.7</v>
      </c>
      <c r="R115" s="112">
        <f t="shared" si="14"/>
        <v>39592.649999999994</v>
      </c>
      <c r="Y115" s="114"/>
      <c r="Z115" s="114"/>
    </row>
    <row r="116" spans="1:26" s="16" customFormat="1" ht="12.75" customHeight="1" x14ac:dyDescent="0.25">
      <c r="A116" s="97">
        <v>104</v>
      </c>
      <c r="B116" s="17" t="s">
        <v>170</v>
      </c>
      <c r="C116" s="109" t="s">
        <v>32</v>
      </c>
      <c r="D116" s="110" t="s">
        <v>111</v>
      </c>
      <c r="E116" s="17" t="s">
        <v>167</v>
      </c>
      <c r="F116" s="110" t="s">
        <v>30</v>
      </c>
      <c r="G116" s="111">
        <v>38500</v>
      </c>
      <c r="H116" s="111">
        <v>230.95</v>
      </c>
      <c r="I116" s="112">
        <f t="shared" si="15"/>
        <v>1104.95</v>
      </c>
      <c r="J116" s="112">
        <f t="shared" si="16"/>
        <v>2733.4999999999995</v>
      </c>
      <c r="K116" s="112">
        <v>423.5</v>
      </c>
      <c r="L116" s="112">
        <f t="shared" si="17"/>
        <v>1170.4000000000001</v>
      </c>
      <c r="M116" s="112">
        <f t="shared" si="18"/>
        <v>2729.65</v>
      </c>
      <c r="N116" s="112">
        <v>0</v>
      </c>
      <c r="O116" s="112">
        <f t="shared" ref="O116" si="23">+M116+L116+K116+J116+I116</f>
        <v>8161.9999999999991</v>
      </c>
      <c r="P116" s="112">
        <f t="shared" si="12"/>
        <v>2275.3500000000004</v>
      </c>
      <c r="Q116" s="112">
        <f t="shared" si="13"/>
        <v>5886.65</v>
      </c>
      <c r="R116" s="112">
        <f t="shared" si="14"/>
        <v>35993.700000000004</v>
      </c>
      <c r="Y116" s="114"/>
      <c r="Z116" s="114"/>
    </row>
    <row r="117" spans="1:26" s="16" customFormat="1" ht="12.75" customHeight="1" x14ac:dyDescent="0.25">
      <c r="A117" s="97">
        <v>105</v>
      </c>
      <c r="B117" s="17" t="s">
        <v>186</v>
      </c>
      <c r="C117" s="109" t="s">
        <v>32</v>
      </c>
      <c r="D117" s="110" t="s">
        <v>111</v>
      </c>
      <c r="E117" s="17" t="s">
        <v>167</v>
      </c>
      <c r="F117" s="110" t="s">
        <v>30</v>
      </c>
      <c r="G117" s="111">
        <v>38500</v>
      </c>
      <c r="H117" s="111">
        <v>0</v>
      </c>
      <c r="I117" s="112">
        <f t="shared" si="15"/>
        <v>1104.95</v>
      </c>
      <c r="J117" s="112">
        <f t="shared" si="16"/>
        <v>2733.4999999999995</v>
      </c>
      <c r="K117" s="112">
        <v>423.5</v>
      </c>
      <c r="L117" s="112">
        <f t="shared" si="17"/>
        <v>1170.4000000000001</v>
      </c>
      <c r="M117" s="112">
        <f t="shared" si="18"/>
        <v>2729.65</v>
      </c>
      <c r="N117" s="112">
        <v>3430.92</v>
      </c>
      <c r="O117" s="112">
        <f>+M117+L117+K117+J117+I117+N117</f>
        <v>11592.919999999998</v>
      </c>
      <c r="P117" s="112">
        <f t="shared" si="12"/>
        <v>5706.27</v>
      </c>
      <c r="Q117" s="112">
        <f t="shared" si="13"/>
        <v>5886.65</v>
      </c>
      <c r="R117" s="112">
        <f t="shared" si="14"/>
        <v>32793.729999999996</v>
      </c>
      <c r="Y117" s="114"/>
      <c r="Z117" s="114"/>
    </row>
    <row r="118" spans="1:26" s="16" customFormat="1" ht="12.75" customHeight="1" x14ac:dyDescent="0.25">
      <c r="A118" s="97">
        <v>106</v>
      </c>
      <c r="B118" s="17" t="s">
        <v>181</v>
      </c>
      <c r="C118" s="109" t="s">
        <v>32</v>
      </c>
      <c r="D118" s="110" t="s">
        <v>111</v>
      </c>
      <c r="E118" s="17" t="s">
        <v>182</v>
      </c>
      <c r="F118" s="110" t="s">
        <v>30</v>
      </c>
      <c r="G118" s="111">
        <v>38500</v>
      </c>
      <c r="H118" s="111">
        <v>230.95</v>
      </c>
      <c r="I118" s="112">
        <f t="shared" si="15"/>
        <v>1104.95</v>
      </c>
      <c r="J118" s="112">
        <f t="shared" si="16"/>
        <v>2733.4999999999995</v>
      </c>
      <c r="K118" s="112">
        <v>423.5</v>
      </c>
      <c r="L118" s="112">
        <f t="shared" si="17"/>
        <v>1170.4000000000001</v>
      </c>
      <c r="M118" s="112">
        <f t="shared" si="18"/>
        <v>2729.65</v>
      </c>
      <c r="N118" s="112">
        <v>0</v>
      </c>
      <c r="O118" s="112">
        <f>+M118+L118+K118+J118+I118</f>
        <v>8161.9999999999991</v>
      </c>
      <c r="P118" s="112">
        <f t="shared" si="12"/>
        <v>2275.3500000000004</v>
      </c>
      <c r="Q118" s="112">
        <f t="shared" si="13"/>
        <v>5886.65</v>
      </c>
      <c r="R118" s="112">
        <f t="shared" si="14"/>
        <v>35993.700000000004</v>
      </c>
      <c r="Y118" s="114"/>
      <c r="Z118" s="114"/>
    </row>
    <row r="119" spans="1:26" s="16" customFormat="1" ht="12.75" customHeight="1" x14ac:dyDescent="0.25">
      <c r="A119" s="97">
        <v>107</v>
      </c>
      <c r="B119" s="17" t="s">
        <v>176</v>
      </c>
      <c r="C119" s="109" t="s">
        <v>32</v>
      </c>
      <c r="D119" s="110" t="s">
        <v>111</v>
      </c>
      <c r="E119" s="17" t="s">
        <v>167</v>
      </c>
      <c r="F119" s="110" t="s">
        <v>30</v>
      </c>
      <c r="G119" s="111">
        <v>38500</v>
      </c>
      <c r="H119" s="111">
        <v>230.95</v>
      </c>
      <c r="I119" s="112">
        <f t="shared" si="15"/>
        <v>1104.95</v>
      </c>
      <c r="J119" s="112">
        <f t="shared" si="16"/>
        <v>2733.4999999999995</v>
      </c>
      <c r="K119" s="112">
        <v>423.5</v>
      </c>
      <c r="L119" s="112">
        <f t="shared" si="17"/>
        <v>1170.4000000000001</v>
      </c>
      <c r="M119" s="112">
        <f t="shared" si="18"/>
        <v>2729.65</v>
      </c>
      <c r="N119" s="112">
        <v>0</v>
      </c>
      <c r="O119" s="112">
        <f>+M119+L119+K119+J119+I119+N119</f>
        <v>8161.9999999999991</v>
      </c>
      <c r="P119" s="112">
        <f t="shared" si="12"/>
        <v>2275.3500000000004</v>
      </c>
      <c r="Q119" s="112">
        <f t="shared" si="13"/>
        <v>5886.65</v>
      </c>
      <c r="R119" s="112">
        <f t="shared" si="14"/>
        <v>35993.700000000004</v>
      </c>
      <c r="Y119" s="114"/>
      <c r="Z119" s="114"/>
    </row>
    <row r="120" spans="1:26" s="16" customFormat="1" ht="12.75" customHeight="1" x14ac:dyDescent="0.25">
      <c r="A120" s="97">
        <v>108</v>
      </c>
      <c r="B120" s="17" t="s">
        <v>174</v>
      </c>
      <c r="C120" s="109" t="s">
        <v>27</v>
      </c>
      <c r="D120" s="110" t="s">
        <v>111</v>
      </c>
      <c r="E120" s="17" t="s">
        <v>167</v>
      </c>
      <c r="F120" s="110" t="s">
        <v>30</v>
      </c>
      <c r="G120" s="111">
        <v>38500</v>
      </c>
      <c r="H120" s="111">
        <v>230.95</v>
      </c>
      <c r="I120" s="112">
        <f t="shared" si="15"/>
        <v>1104.95</v>
      </c>
      <c r="J120" s="112">
        <f t="shared" si="16"/>
        <v>2733.4999999999995</v>
      </c>
      <c r="K120" s="112">
        <v>423.5</v>
      </c>
      <c r="L120" s="112">
        <f t="shared" si="17"/>
        <v>1170.4000000000001</v>
      </c>
      <c r="M120" s="112">
        <f t="shared" si="18"/>
        <v>2729.65</v>
      </c>
      <c r="N120" s="112">
        <v>0</v>
      </c>
      <c r="O120" s="112">
        <f>+M120+L120+K120+J120+I120</f>
        <v>8161.9999999999991</v>
      </c>
      <c r="P120" s="112">
        <f t="shared" si="12"/>
        <v>2275.3500000000004</v>
      </c>
      <c r="Q120" s="112">
        <f t="shared" si="13"/>
        <v>5886.65</v>
      </c>
      <c r="R120" s="112">
        <f t="shared" si="14"/>
        <v>35993.700000000004</v>
      </c>
      <c r="Y120" s="114"/>
      <c r="Z120" s="114"/>
    </row>
    <row r="121" spans="1:26" s="16" customFormat="1" ht="12.75" customHeight="1" x14ac:dyDescent="0.25">
      <c r="A121" s="97">
        <v>109</v>
      </c>
      <c r="B121" s="17" t="s">
        <v>185</v>
      </c>
      <c r="C121" s="109" t="s">
        <v>32</v>
      </c>
      <c r="D121" s="110" t="s">
        <v>111</v>
      </c>
      <c r="E121" s="17" t="s">
        <v>180</v>
      </c>
      <c r="F121" s="110" t="s">
        <v>30</v>
      </c>
      <c r="G121" s="111">
        <v>38500</v>
      </c>
      <c r="H121" s="111">
        <v>230.95</v>
      </c>
      <c r="I121" s="112">
        <f t="shared" si="15"/>
        <v>1104.95</v>
      </c>
      <c r="J121" s="112">
        <f t="shared" si="16"/>
        <v>2733.4999999999995</v>
      </c>
      <c r="K121" s="112">
        <v>423.5</v>
      </c>
      <c r="L121" s="112">
        <f t="shared" si="17"/>
        <v>1170.4000000000001</v>
      </c>
      <c r="M121" s="112">
        <f t="shared" si="18"/>
        <v>2729.65</v>
      </c>
      <c r="N121" s="112">
        <v>0</v>
      </c>
      <c r="O121" s="112">
        <f>+M121+L121+K121+J121+I121+N121</f>
        <v>8161.9999999999991</v>
      </c>
      <c r="P121" s="112">
        <f t="shared" si="12"/>
        <v>2275.3500000000004</v>
      </c>
      <c r="Q121" s="112">
        <f t="shared" si="13"/>
        <v>5886.65</v>
      </c>
      <c r="R121" s="112">
        <f t="shared" si="14"/>
        <v>35993.700000000004</v>
      </c>
      <c r="Y121" s="114"/>
      <c r="Z121" s="114"/>
    </row>
    <row r="122" spans="1:26" s="16" customFormat="1" ht="12.75" customHeight="1" x14ac:dyDescent="0.25">
      <c r="A122" s="97">
        <v>110</v>
      </c>
      <c r="B122" s="17" t="s">
        <v>183</v>
      </c>
      <c r="C122" s="109" t="s">
        <v>32</v>
      </c>
      <c r="D122" s="110" t="s">
        <v>111</v>
      </c>
      <c r="E122" s="79" t="s">
        <v>169</v>
      </c>
      <c r="F122" s="110" t="s">
        <v>30</v>
      </c>
      <c r="G122" s="111">
        <v>38500</v>
      </c>
      <c r="H122" s="111">
        <v>230.95</v>
      </c>
      <c r="I122" s="112">
        <f t="shared" si="15"/>
        <v>1104.95</v>
      </c>
      <c r="J122" s="112">
        <f t="shared" si="16"/>
        <v>2733.4999999999995</v>
      </c>
      <c r="K122" s="112">
        <v>423.5</v>
      </c>
      <c r="L122" s="112">
        <f t="shared" si="17"/>
        <v>1170.4000000000001</v>
      </c>
      <c r="M122" s="112">
        <f t="shared" si="18"/>
        <v>2729.65</v>
      </c>
      <c r="N122" s="112">
        <v>0</v>
      </c>
      <c r="O122" s="112">
        <f>+M122+L122+K122+J122+I122</f>
        <v>8161.9999999999991</v>
      </c>
      <c r="P122" s="112">
        <f t="shared" si="12"/>
        <v>2275.3500000000004</v>
      </c>
      <c r="Q122" s="112">
        <f t="shared" si="13"/>
        <v>5886.65</v>
      </c>
      <c r="R122" s="112">
        <f t="shared" si="14"/>
        <v>35993.700000000004</v>
      </c>
      <c r="Y122" s="114"/>
      <c r="Z122" s="114"/>
    </row>
    <row r="123" spans="1:26" s="16" customFormat="1" ht="12.75" customHeight="1" x14ac:dyDescent="0.25">
      <c r="A123" s="97">
        <v>111</v>
      </c>
      <c r="B123" s="17" t="s">
        <v>162</v>
      </c>
      <c r="C123" s="109" t="s">
        <v>27</v>
      </c>
      <c r="D123" s="110" t="s">
        <v>111</v>
      </c>
      <c r="E123" s="17" t="s">
        <v>163</v>
      </c>
      <c r="F123" s="110" t="s">
        <v>30</v>
      </c>
      <c r="G123" s="111">
        <v>38500</v>
      </c>
      <c r="H123" s="111">
        <v>230.95</v>
      </c>
      <c r="I123" s="112">
        <f t="shared" si="15"/>
        <v>1104.95</v>
      </c>
      <c r="J123" s="112">
        <f t="shared" si="16"/>
        <v>2733.4999999999995</v>
      </c>
      <c r="K123" s="112">
        <v>423.5</v>
      </c>
      <c r="L123" s="112">
        <f t="shared" si="17"/>
        <v>1170.4000000000001</v>
      </c>
      <c r="M123" s="112">
        <f t="shared" si="18"/>
        <v>2729.65</v>
      </c>
      <c r="N123" s="112">
        <v>0</v>
      </c>
      <c r="O123" s="112">
        <f>+M123+L123+K123+J123+I123+N123</f>
        <v>8161.9999999999991</v>
      </c>
      <c r="P123" s="112">
        <f t="shared" si="12"/>
        <v>2275.3500000000004</v>
      </c>
      <c r="Q123" s="112">
        <f t="shared" si="13"/>
        <v>5886.65</v>
      </c>
      <c r="R123" s="112">
        <f t="shared" si="14"/>
        <v>35993.700000000004</v>
      </c>
      <c r="Y123" s="114"/>
      <c r="Z123" s="114"/>
    </row>
    <row r="124" spans="1:26" s="16" customFormat="1" ht="12.75" customHeight="1" x14ac:dyDescent="0.25">
      <c r="A124" s="97">
        <v>112</v>
      </c>
      <c r="B124" s="17" t="s">
        <v>173</v>
      </c>
      <c r="C124" s="109" t="s">
        <v>27</v>
      </c>
      <c r="D124" s="110" t="s">
        <v>111</v>
      </c>
      <c r="E124" s="17" t="s">
        <v>167</v>
      </c>
      <c r="F124" s="110" t="s">
        <v>30</v>
      </c>
      <c r="G124" s="111">
        <v>38500</v>
      </c>
      <c r="H124" s="111">
        <v>0</v>
      </c>
      <c r="I124" s="112">
        <f t="shared" si="15"/>
        <v>1104.95</v>
      </c>
      <c r="J124" s="112">
        <f t="shared" si="16"/>
        <v>2733.4999999999995</v>
      </c>
      <c r="K124" s="112">
        <v>423.5</v>
      </c>
      <c r="L124" s="112">
        <f t="shared" si="17"/>
        <v>1170.4000000000001</v>
      </c>
      <c r="M124" s="112">
        <f t="shared" si="18"/>
        <v>2729.65</v>
      </c>
      <c r="N124" s="112">
        <v>1715.46</v>
      </c>
      <c r="O124" s="112">
        <f>+M124+L124+K124+J124+I124</f>
        <v>8161.9999999999991</v>
      </c>
      <c r="P124" s="112">
        <f t="shared" si="12"/>
        <v>3990.8100000000004</v>
      </c>
      <c r="Q124" s="112">
        <f t="shared" si="13"/>
        <v>5886.65</v>
      </c>
      <c r="R124" s="112">
        <f t="shared" si="14"/>
        <v>34509.19</v>
      </c>
      <c r="Y124" s="114"/>
      <c r="Z124" s="114"/>
    </row>
    <row r="125" spans="1:26" s="16" customFormat="1" ht="12.75" customHeight="1" x14ac:dyDescent="0.25">
      <c r="A125" s="97">
        <v>113</v>
      </c>
      <c r="B125" s="17" t="s">
        <v>679</v>
      </c>
      <c r="C125" s="109" t="s">
        <v>32</v>
      </c>
      <c r="D125" s="110" t="s">
        <v>102</v>
      </c>
      <c r="E125" s="17" t="s">
        <v>208</v>
      </c>
      <c r="F125" s="110" t="s">
        <v>30</v>
      </c>
      <c r="G125" s="111">
        <v>38500</v>
      </c>
      <c r="H125" s="111">
        <v>230.95</v>
      </c>
      <c r="I125" s="112">
        <f t="shared" si="15"/>
        <v>1104.95</v>
      </c>
      <c r="J125" s="112">
        <f t="shared" si="16"/>
        <v>2733.4999999999995</v>
      </c>
      <c r="K125" s="112">
        <v>423.5</v>
      </c>
      <c r="L125" s="112">
        <f t="shared" si="17"/>
        <v>1170.4000000000001</v>
      </c>
      <c r="M125" s="112">
        <f t="shared" si="18"/>
        <v>2729.65</v>
      </c>
      <c r="N125" s="112">
        <v>0</v>
      </c>
      <c r="O125" s="112">
        <f>+M125+L125+K125+J125+I125+N125</f>
        <v>8161.9999999999991</v>
      </c>
      <c r="P125" s="112">
        <f t="shared" si="12"/>
        <v>2275.3500000000004</v>
      </c>
      <c r="Q125" s="112">
        <f t="shared" si="13"/>
        <v>5886.65</v>
      </c>
      <c r="R125" s="112">
        <f t="shared" si="14"/>
        <v>35993.700000000004</v>
      </c>
      <c r="Y125" s="114"/>
      <c r="Z125" s="114"/>
    </row>
    <row r="126" spans="1:26" s="16" customFormat="1" ht="12.75" customHeight="1" x14ac:dyDescent="0.25">
      <c r="A126" s="97">
        <v>114</v>
      </c>
      <c r="B126" s="17" t="s">
        <v>168</v>
      </c>
      <c r="C126" s="109" t="s">
        <v>32</v>
      </c>
      <c r="D126" s="110" t="s">
        <v>111</v>
      </c>
      <c r="E126" s="17" t="s">
        <v>169</v>
      </c>
      <c r="F126" s="110" t="s">
        <v>30</v>
      </c>
      <c r="G126" s="111">
        <v>38500</v>
      </c>
      <c r="H126" s="111">
        <v>230.95</v>
      </c>
      <c r="I126" s="112">
        <f t="shared" si="15"/>
        <v>1104.95</v>
      </c>
      <c r="J126" s="112">
        <f t="shared" si="16"/>
        <v>2733.4999999999995</v>
      </c>
      <c r="K126" s="112">
        <v>423.5</v>
      </c>
      <c r="L126" s="112">
        <f t="shared" si="17"/>
        <v>1170.4000000000001</v>
      </c>
      <c r="M126" s="112">
        <f t="shared" si="18"/>
        <v>2729.65</v>
      </c>
      <c r="N126" s="112">
        <v>0</v>
      </c>
      <c r="O126" s="112">
        <f>+M126+L126+K126+J126+I126</f>
        <v>8161.9999999999991</v>
      </c>
      <c r="P126" s="112">
        <f t="shared" si="12"/>
        <v>2275.3500000000004</v>
      </c>
      <c r="Q126" s="112">
        <f t="shared" si="13"/>
        <v>5886.65</v>
      </c>
      <c r="R126" s="112">
        <f t="shared" si="14"/>
        <v>35993.700000000004</v>
      </c>
      <c r="Y126" s="114"/>
      <c r="Z126" s="114"/>
    </row>
    <row r="127" spans="1:26" s="16" customFormat="1" ht="12.75" customHeight="1" x14ac:dyDescent="0.25">
      <c r="A127" s="97">
        <v>115</v>
      </c>
      <c r="B127" s="17" t="s">
        <v>178</v>
      </c>
      <c r="C127" s="109" t="s">
        <v>27</v>
      </c>
      <c r="D127" s="110" t="s">
        <v>111</v>
      </c>
      <c r="E127" s="17" t="s">
        <v>167</v>
      </c>
      <c r="F127" s="110" t="s">
        <v>30</v>
      </c>
      <c r="G127" s="111">
        <v>38500</v>
      </c>
      <c r="H127" s="111">
        <v>230.95</v>
      </c>
      <c r="I127" s="112">
        <f t="shared" si="15"/>
        <v>1104.95</v>
      </c>
      <c r="J127" s="112">
        <f t="shared" si="16"/>
        <v>2733.4999999999995</v>
      </c>
      <c r="K127" s="112">
        <v>423.5</v>
      </c>
      <c r="L127" s="112">
        <f t="shared" si="17"/>
        <v>1170.4000000000001</v>
      </c>
      <c r="M127" s="112">
        <f t="shared" si="18"/>
        <v>2729.65</v>
      </c>
      <c r="N127" s="112">
        <v>0</v>
      </c>
      <c r="O127" s="112">
        <f>+M127+L127+K127+J127+I127</f>
        <v>8161.9999999999991</v>
      </c>
      <c r="P127" s="112">
        <f t="shared" si="12"/>
        <v>2275.3500000000004</v>
      </c>
      <c r="Q127" s="112">
        <f t="shared" si="13"/>
        <v>5886.65</v>
      </c>
      <c r="R127" s="112">
        <f t="shared" si="14"/>
        <v>35993.700000000004</v>
      </c>
      <c r="Y127" s="114"/>
      <c r="Z127" s="114"/>
    </row>
    <row r="128" spans="1:26" s="16" customFormat="1" ht="12.75" customHeight="1" x14ac:dyDescent="0.25">
      <c r="A128" s="97">
        <v>116</v>
      </c>
      <c r="B128" s="17" t="s">
        <v>179</v>
      </c>
      <c r="C128" s="109" t="s">
        <v>32</v>
      </c>
      <c r="D128" s="110" t="s">
        <v>111</v>
      </c>
      <c r="E128" s="17" t="s">
        <v>180</v>
      </c>
      <c r="F128" s="110" t="s">
        <v>30</v>
      </c>
      <c r="G128" s="111">
        <v>38500</v>
      </c>
      <c r="H128" s="111">
        <v>230.95</v>
      </c>
      <c r="I128" s="112">
        <f t="shared" si="15"/>
        <v>1104.95</v>
      </c>
      <c r="J128" s="112">
        <f t="shared" si="16"/>
        <v>2733.4999999999995</v>
      </c>
      <c r="K128" s="112">
        <v>423.5</v>
      </c>
      <c r="L128" s="112">
        <f t="shared" si="17"/>
        <v>1170.4000000000001</v>
      </c>
      <c r="M128" s="112">
        <f t="shared" si="18"/>
        <v>2729.65</v>
      </c>
      <c r="N128" s="112">
        <v>0</v>
      </c>
      <c r="O128" s="112">
        <f>+M128+L128+K128+J128+I128</f>
        <v>8161.9999999999991</v>
      </c>
      <c r="P128" s="112">
        <f t="shared" si="12"/>
        <v>2275.3500000000004</v>
      </c>
      <c r="Q128" s="112">
        <f t="shared" si="13"/>
        <v>5886.65</v>
      </c>
      <c r="R128" s="112">
        <f t="shared" si="14"/>
        <v>35993.700000000004</v>
      </c>
      <c r="Y128" s="114"/>
      <c r="Z128" s="114"/>
    </row>
    <row r="129" spans="1:26" s="16" customFormat="1" ht="12.75" customHeight="1" x14ac:dyDescent="0.25">
      <c r="A129" s="97">
        <v>117</v>
      </c>
      <c r="B129" s="17" t="s">
        <v>187</v>
      </c>
      <c r="C129" s="109" t="s">
        <v>32</v>
      </c>
      <c r="D129" s="110" t="s">
        <v>111</v>
      </c>
      <c r="E129" s="17" t="s">
        <v>167</v>
      </c>
      <c r="F129" s="110" t="s">
        <v>30</v>
      </c>
      <c r="G129" s="111">
        <v>38500</v>
      </c>
      <c r="H129" s="111">
        <v>230.95</v>
      </c>
      <c r="I129" s="112">
        <f t="shared" si="15"/>
        <v>1104.95</v>
      </c>
      <c r="J129" s="112">
        <f t="shared" si="16"/>
        <v>2733.4999999999995</v>
      </c>
      <c r="K129" s="112">
        <v>423.5</v>
      </c>
      <c r="L129" s="112">
        <f t="shared" si="17"/>
        <v>1170.4000000000001</v>
      </c>
      <c r="M129" s="112">
        <f t="shared" si="18"/>
        <v>2729.65</v>
      </c>
      <c r="N129" s="112">
        <v>0</v>
      </c>
      <c r="O129" s="112">
        <f>+M129+L129+K129+J129+I129</f>
        <v>8161.9999999999991</v>
      </c>
      <c r="P129" s="112">
        <f t="shared" si="12"/>
        <v>2275.3500000000004</v>
      </c>
      <c r="Q129" s="112">
        <f t="shared" si="13"/>
        <v>5886.65</v>
      </c>
      <c r="R129" s="112">
        <f t="shared" si="14"/>
        <v>35993.700000000004</v>
      </c>
      <c r="Y129" s="114"/>
      <c r="Z129" s="114"/>
    </row>
    <row r="130" spans="1:26" s="16" customFormat="1" ht="12.75" customHeight="1" x14ac:dyDescent="0.25">
      <c r="A130" s="97">
        <v>118</v>
      </c>
      <c r="B130" s="17" t="s">
        <v>166</v>
      </c>
      <c r="C130" s="109" t="s">
        <v>32</v>
      </c>
      <c r="D130" s="110" t="s">
        <v>111</v>
      </c>
      <c r="E130" s="17" t="s">
        <v>167</v>
      </c>
      <c r="F130" s="110" t="s">
        <v>30</v>
      </c>
      <c r="G130" s="111">
        <v>38500</v>
      </c>
      <c r="H130" s="111">
        <v>230.95</v>
      </c>
      <c r="I130" s="112">
        <f t="shared" si="15"/>
        <v>1104.95</v>
      </c>
      <c r="J130" s="112">
        <f t="shared" si="16"/>
        <v>2733.4999999999995</v>
      </c>
      <c r="K130" s="112">
        <v>423.5</v>
      </c>
      <c r="L130" s="112">
        <f t="shared" si="17"/>
        <v>1170.4000000000001</v>
      </c>
      <c r="M130" s="112">
        <f t="shared" si="18"/>
        <v>2729.65</v>
      </c>
      <c r="N130" s="112">
        <v>0</v>
      </c>
      <c r="O130" s="112">
        <f>+M130+L130+K130+J130+I130+N130</f>
        <v>8161.9999999999991</v>
      </c>
      <c r="P130" s="112">
        <f>+I130+L130+N130</f>
        <v>2275.3500000000004</v>
      </c>
      <c r="Q130" s="112">
        <f t="shared" si="13"/>
        <v>5886.65</v>
      </c>
      <c r="R130" s="112">
        <f t="shared" si="14"/>
        <v>35993.700000000004</v>
      </c>
      <c r="Y130" s="114"/>
      <c r="Z130" s="114"/>
    </row>
    <row r="131" spans="1:26" s="16" customFormat="1" ht="12.75" customHeight="1" x14ac:dyDescent="0.25">
      <c r="A131" s="97">
        <v>119</v>
      </c>
      <c r="B131" s="17" t="s">
        <v>172</v>
      </c>
      <c r="C131" s="109" t="s">
        <v>27</v>
      </c>
      <c r="D131" s="110" t="s">
        <v>111</v>
      </c>
      <c r="E131" s="17" t="s">
        <v>167</v>
      </c>
      <c r="F131" s="110" t="s">
        <v>30</v>
      </c>
      <c r="G131" s="111">
        <v>38500</v>
      </c>
      <c r="H131" s="111">
        <v>230.95</v>
      </c>
      <c r="I131" s="112">
        <f t="shared" si="15"/>
        <v>1104.95</v>
      </c>
      <c r="J131" s="112">
        <f t="shared" si="16"/>
        <v>2733.4999999999995</v>
      </c>
      <c r="K131" s="112">
        <v>423.5</v>
      </c>
      <c r="L131" s="112">
        <f t="shared" si="17"/>
        <v>1170.4000000000001</v>
      </c>
      <c r="M131" s="112">
        <f t="shared" si="18"/>
        <v>2729.65</v>
      </c>
      <c r="N131" s="112">
        <v>0</v>
      </c>
      <c r="O131" s="112">
        <f>+M131+L131+K131+J131+I131</f>
        <v>8161.9999999999991</v>
      </c>
      <c r="P131" s="112">
        <f t="shared" si="12"/>
        <v>2275.3500000000004</v>
      </c>
      <c r="Q131" s="112">
        <f t="shared" si="13"/>
        <v>5886.65</v>
      </c>
      <c r="R131" s="112">
        <f t="shared" si="14"/>
        <v>35993.700000000004</v>
      </c>
      <c r="Y131" s="114"/>
      <c r="Z131" s="114"/>
    </row>
    <row r="132" spans="1:26" s="16" customFormat="1" ht="12.75" customHeight="1" x14ac:dyDescent="0.25">
      <c r="A132" s="97">
        <v>120</v>
      </c>
      <c r="B132" s="17" t="s">
        <v>171</v>
      </c>
      <c r="C132" s="109" t="s">
        <v>32</v>
      </c>
      <c r="D132" s="110" t="s">
        <v>111</v>
      </c>
      <c r="E132" s="17" t="s">
        <v>167</v>
      </c>
      <c r="F132" s="110" t="s">
        <v>30</v>
      </c>
      <c r="G132" s="111">
        <v>38500</v>
      </c>
      <c r="H132" s="111">
        <v>230.95</v>
      </c>
      <c r="I132" s="112">
        <f t="shared" si="15"/>
        <v>1104.95</v>
      </c>
      <c r="J132" s="112">
        <f t="shared" si="16"/>
        <v>2733.4999999999995</v>
      </c>
      <c r="K132" s="112">
        <v>423.5</v>
      </c>
      <c r="L132" s="112">
        <f t="shared" si="17"/>
        <v>1170.4000000000001</v>
      </c>
      <c r="M132" s="112">
        <f t="shared" si="18"/>
        <v>2729.65</v>
      </c>
      <c r="N132" s="112">
        <v>0</v>
      </c>
      <c r="O132" s="112">
        <f>+M132+L132+K132+J132+I132</f>
        <v>8161.9999999999991</v>
      </c>
      <c r="P132" s="112">
        <f t="shared" si="12"/>
        <v>2275.3500000000004</v>
      </c>
      <c r="Q132" s="112">
        <f t="shared" si="13"/>
        <v>5886.65</v>
      </c>
      <c r="R132" s="112">
        <f t="shared" si="14"/>
        <v>35993.700000000004</v>
      </c>
      <c r="Y132" s="114"/>
      <c r="Z132" s="114"/>
    </row>
    <row r="133" spans="1:26" s="16" customFormat="1" ht="12.75" customHeight="1" x14ac:dyDescent="0.25">
      <c r="A133" s="97">
        <v>121</v>
      </c>
      <c r="B133" s="17" t="s">
        <v>177</v>
      </c>
      <c r="C133" s="109" t="s">
        <v>32</v>
      </c>
      <c r="D133" s="110" t="s">
        <v>111</v>
      </c>
      <c r="E133" s="17" t="s">
        <v>167</v>
      </c>
      <c r="F133" s="110" t="s">
        <v>30</v>
      </c>
      <c r="G133" s="111">
        <v>38500</v>
      </c>
      <c r="H133" s="111">
        <v>230.95</v>
      </c>
      <c r="I133" s="112">
        <f t="shared" si="15"/>
        <v>1104.95</v>
      </c>
      <c r="J133" s="112">
        <f t="shared" si="16"/>
        <v>2733.4999999999995</v>
      </c>
      <c r="K133" s="112">
        <v>423.5</v>
      </c>
      <c r="L133" s="112">
        <f t="shared" si="17"/>
        <v>1170.4000000000001</v>
      </c>
      <c r="M133" s="112">
        <f t="shared" si="18"/>
        <v>2729.65</v>
      </c>
      <c r="N133" s="112">
        <v>0</v>
      </c>
      <c r="O133" s="112">
        <f>+M133+L133+K133+J133+I133</f>
        <v>8161.9999999999991</v>
      </c>
      <c r="P133" s="112">
        <f t="shared" si="12"/>
        <v>2275.3500000000004</v>
      </c>
      <c r="Q133" s="112">
        <f t="shared" si="13"/>
        <v>5886.65</v>
      </c>
      <c r="R133" s="112">
        <f t="shared" si="14"/>
        <v>35993.700000000004</v>
      </c>
      <c r="Y133" s="114"/>
      <c r="Z133" s="114"/>
    </row>
    <row r="134" spans="1:26" s="16" customFormat="1" x14ac:dyDescent="0.25">
      <c r="A134" s="97">
        <v>122</v>
      </c>
      <c r="B134" s="17" t="s">
        <v>188</v>
      </c>
      <c r="C134" s="109" t="s">
        <v>27</v>
      </c>
      <c r="D134" s="110" t="s">
        <v>189</v>
      </c>
      <c r="E134" s="17" t="s">
        <v>190</v>
      </c>
      <c r="F134" s="110" t="s">
        <v>30</v>
      </c>
      <c r="G134" s="111">
        <v>330000</v>
      </c>
      <c r="H134" s="111">
        <v>67293.84</v>
      </c>
      <c r="I134" s="112">
        <f t="shared" si="15"/>
        <v>9471</v>
      </c>
      <c r="J134" s="112">
        <f t="shared" si="16"/>
        <v>23429.999999999996</v>
      </c>
      <c r="K134" s="112">
        <v>851.51</v>
      </c>
      <c r="L134" s="112">
        <f t="shared" si="17"/>
        <v>5685.4080000000004</v>
      </c>
      <c r="M134" s="112">
        <f t="shared" si="18"/>
        <v>13259.718000000001</v>
      </c>
      <c r="N134" s="112">
        <v>0</v>
      </c>
      <c r="O134" s="112">
        <f>+M134+L134+K134+J134+I134</f>
        <v>52697.635999999999</v>
      </c>
      <c r="P134" s="112">
        <f t="shared" si="12"/>
        <v>15156.407999999999</v>
      </c>
      <c r="Q134" s="112">
        <f t="shared" si="13"/>
        <v>37541.227999999996</v>
      </c>
      <c r="R134" s="112">
        <f t="shared" si="14"/>
        <v>247549.75200000001</v>
      </c>
      <c r="Y134" s="114"/>
      <c r="Z134" s="114"/>
    </row>
    <row r="135" spans="1:26" s="16" customFormat="1" ht="12.75" customHeight="1" x14ac:dyDescent="0.25">
      <c r="A135" s="97">
        <v>123</v>
      </c>
      <c r="B135" s="17" t="s">
        <v>191</v>
      </c>
      <c r="C135" s="109" t="s">
        <v>32</v>
      </c>
      <c r="D135" s="110" t="s">
        <v>189</v>
      </c>
      <c r="E135" s="17" t="s">
        <v>192</v>
      </c>
      <c r="F135" s="110" t="s">
        <v>30</v>
      </c>
      <c r="G135" s="111">
        <v>90000</v>
      </c>
      <c r="H135" s="111">
        <v>8895.4599999999991</v>
      </c>
      <c r="I135" s="112">
        <f t="shared" si="15"/>
        <v>2583</v>
      </c>
      <c r="J135" s="112">
        <f t="shared" si="16"/>
        <v>6389.9999999999991</v>
      </c>
      <c r="K135" s="112">
        <v>851.51</v>
      </c>
      <c r="L135" s="112">
        <f t="shared" si="17"/>
        <v>2736</v>
      </c>
      <c r="M135" s="112">
        <f t="shared" si="18"/>
        <v>6381</v>
      </c>
      <c r="N135" s="112">
        <v>3430.92</v>
      </c>
      <c r="O135" s="112">
        <f>+M135+L135+K135+J135+I135+N135</f>
        <v>22372.43</v>
      </c>
      <c r="P135" s="112">
        <f t="shared" si="12"/>
        <v>8749.92</v>
      </c>
      <c r="Q135" s="112">
        <f t="shared" si="13"/>
        <v>13622.51</v>
      </c>
      <c r="R135" s="112">
        <f t="shared" si="14"/>
        <v>72354.62</v>
      </c>
      <c r="Y135" s="114"/>
      <c r="Z135" s="114"/>
    </row>
    <row r="136" spans="1:26" s="16" customFormat="1" x14ac:dyDescent="0.25">
      <c r="A136" s="97">
        <v>124</v>
      </c>
      <c r="B136" s="17" t="s">
        <v>193</v>
      </c>
      <c r="C136" s="109" t="s">
        <v>27</v>
      </c>
      <c r="D136" s="110" t="s">
        <v>189</v>
      </c>
      <c r="E136" s="17" t="s">
        <v>658</v>
      </c>
      <c r="F136" s="110" t="s">
        <v>30</v>
      </c>
      <c r="G136" s="111">
        <v>80000</v>
      </c>
      <c r="H136" s="111">
        <v>7400.94</v>
      </c>
      <c r="I136" s="112">
        <f t="shared" si="15"/>
        <v>2296</v>
      </c>
      <c r="J136" s="112">
        <f t="shared" si="16"/>
        <v>5679.9999999999991</v>
      </c>
      <c r="K136" s="112">
        <v>851.51</v>
      </c>
      <c r="L136" s="112">
        <f t="shared" si="17"/>
        <v>2432</v>
      </c>
      <c r="M136" s="112">
        <f t="shared" si="18"/>
        <v>5672</v>
      </c>
      <c r="N136" s="112">
        <v>0</v>
      </c>
      <c r="O136" s="112">
        <f t="shared" ref="O136:O145" si="24">+M136+L136+K136+J136+I136</f>
        <v>16931.509999999998</v>
      </c>
      <c r="P136" s="112">
        <f t="shared" si="12"/>
        <v>4728</v>
      </c>
      <c r="Q136" s="112">
        <f t="shared" si="13"/>
        <v>12203.51</v>
      </c>
      <c r="R136" s="112">
        <f t="shared" si="14"/>
        <v>67871.06</v>
      </c>
      <c r="Y136" s="114"/>
      <c r="Z136" s="114"/>
    </row>
    <row r="137" spans="1:26" s="16" customFormat="1" x14ac:dyDescent="0.25">
      <c r="A137" s="97">
        <v>125</v>
      </c>
      <c r="B137" s="17" t="s">
        <v>195</v>
      </c>
      <c r="C137" s="109" t="s">
        <v>32</v>
      </c>
      <c r="D137" s="110" t="s">
        <v>189</v>
      </c>
      <c r="E137" s="17" t="s">
        <v>659</v>
      </c>
      <c r="F137" s="110" t="s">
        <v>30</v>
      </c>
      <c r="G137" s="111">
        <v>60000</v>
      </c>
      <c r="H137" s="111">
        <v>3486.65</v>
      </c>
      <c r="I137" s="112">
        <f t="shared" si="15"/>
        <v>1722</v>
      </c>
      <c r="J137" s="112">
        <f t="shared" si="16"/>
        <v>4260</v>
      </c>
      <c r="K137" s="112">
        <v>660</v>
      </c>
      <c r="L137" s="112">
        <f t="shared" si="17"/>
        <v>1824</v>
      </c>
      <c r="M137" s="112">
        <f t="shared" si="18"/>
        <v>4254</v>
      </c>
      <c r="N137" s="112">
        <v>0</v>
      </c>
      <c r="O137" s="112">
        <f t="shared" si="24"/>
        <v>12720</v>
      </c>
      <c r="P137" s="112">
        <f t="shared" si="12"/>
        <v>3546</v>
      </c>
      <c r="Q137" s="112">
        <f t="shared" si="13"/>
        <v>9174</v>
      </c>
      <c r="R137" s="112">
        <f t="shared" si="14"/>
        <v>52967.35</v>
      </c>
      <c r="Y137" s="114"/>
      <c r="Z137" s="114"/>
    </row>
    <row r="138" spans="1:26" s="16" customFormat="1" x14ac:dyDescent="0.25">
      <c r="A138" s="97">
        <v>126</v>
      </c>
      <c r="B138" s="17" t="s">
        <v>196</v>
      </c>
      <c r="C138" s="109" t="s">
        <v>32</v>
      </c>
      <c r="D138" s="110" t="s">
        <v>189</v>
      </c>
      <c r="E138" s="17" t="s">
        <v>659</v>
      </c>
      <c r="F138" s="110" t="s">
        <v>30</v>
      </c>
      <c r="G138" s="111">
        <v>60000</v>
      </c>
      <c r="H138" s="111">
        <v>3143.56</v>
      </c>
      <c r="I138" s="112">
        <f t="shared" si="15"/>
        <v>1722</v>
      </c>
      <c r="J138" s="112">
        <f t="shared" si="16"/>
        <v>4260</v>
      </c>
      <c r="K138" s="112">
        <v>660</v>
      </c>
      <c r="L138" s="112">
        <f t="shared" si="17"/>
        <v>1824</v>
      </c>
      <c r="M138" s="112">
        <f t="shared" si="18"/>
        <v>4254</v>
      </c>
      <c r="N138" s="112">
        <v>1715.46</v>
      </c>
      <c r="O138" s="112">
        <f t="shared" si="24"/>
        <v>12720</v>
      </c>
      <c r="P138" s="112">
        <f t="shared" si="12"/>
        <v>5261.46</v>
      </c>
      <c r="Q138" s="112">
        <f t="shared" si="13"/>
        <v>9174</v>
      </c>
      <c r="R138" s="112">
        <f t="shared" si="14"/>
        <v>51594.98</v>
      </c>
      <c r="Y138" s="114"/>
      <c r="Z138" s="114"/>
    </row>
    <row r="139" spans="1:26" s="16" customFormat="1" x14ac:dyDescent="0.25">
      <c r="A139" s="97">
        <v>127</v>
      </c>
      <c r="B139" s="17" t="s">
        <v>194</v>
      </c>
      <c r="C139" s="109" t="s">
        <v>32</v>
      </c>
      <c r="D139" s="110" t="s">
        <v>189</v>
      </c>
      <c r="E139" s="17" t="s">
        <v>660</v>
      </c>
      <c r="F139" s="110" t="s">
        <v>30</v>
      </c>
      <c r="G139" s="111">
        <v>60000</v>
      </c>
      <c r="H139" s="111">
        <v>3143.56</v>
      </c>
      <c r="I139" s="112">
        <f t="shared" si="15"/>
        <v>1722</v>
      </c>
      <c r="J139" s="112">
        <f t="shared" si="16"/>
        <v>4260</v>
      </c>
      <c r="K139" s="112">
        <v>660</v>
      </c>
      <c r="L139" s="112">
        <f t="shared" si="17"/>
        <v>1824</v>
      </c>
      <c r="M139" s="112">
        <f t="shared" si="18"/>
        <v>4254</v>
      </c>
      <c r="N139" s="112">
        <v>1715.46</v>
      </c>
      <c r="O139" s="112">
        <f t="shared" si="24"/>
        <v>12720</v>
      </c>
      <c r="P139" s="112">
        <f t="shared" si="12"/>
        <v>5261.46</v>
      </c>
      <c r="Q139" s="112">
        <f t="shared" si="13"/>
        <v>9174</v>
      </c>
      <c r="R139" s="112">
        <f t="shared" si="14"/>
        <v>51594.98</v>
      </c>
      <c r="Y139" s="114"/>
      <c r="Z139" s="114"/>
    </row>
    <row r="140" spans="1:26" s="16" customFormat="1" x14ac:dyDescent="0.25">
      <c r="A140" s="97">
        <v>128</v>
      </c>
      <c r="B140" s="17" t="s">
        <v>203</v>
      </c>
      <c r="C140" s="109" t="s">
        <v>32</v>
      </c>
      <c r="D140" s="110" t="s">
        <v>189</v>
      </c>
      <c r="E140" s="17" t="s">
        <v>131</v>
      </c>
      <c r="F140" s="110" t="s">
        <v>30</v>
      </c>
      <c r="G140" s="111">
        <v>53500</v>
      </c>
      <c r="H140" s="111">
        <v>1833.33</v>
      </c>
      <c r="I140" s="112">
        <f t="shared" si="15"/>
        <v>1535.45</v>
      </c>
      <c r="J140" s="112">
        <f t="shared" si="16"/>
        <v>3798.4999999999995</v>
      </c>
      <c r="K140" s="112">
        <v>588.5</v>
      </c>
      <c r="L140" s="112">
        <f t="shared" si="17"/>
        <v>1626.4</v>
      </c>
      <c r="M140" s="112">
        <f t="shared" si="18"/>
        <v>3793.15</v>
      </c>
      <c r="N140" s="112">
        <v>3430.92</v>
      </c>
      <c r="O140" s="112">
        <f t="shared" si="24"/>
        <v>11342</v>
      </c>
      <c r="P140" s="112">
        <f t="shared" si="12"/>
        <v>6592.77</v>
      </c>
      <c r="Q140" s="112">
        <f t="shared" si="13"/>
        <v>8180.15</v>
      </c>
      <c r="R140" s="112">
        <f t="shared" si="14"/>
        <v>45073.899999999994</v>
      </c>
      <c r="Y140" s="114"/>
      <c r="Z140" s="114"/>
    </row>
    <row r="141" spans="1:26" s="16" customFormat="1" x14ac:dyDescent="0.25">
      <c r="A141" s="97">
        <v>129</v>
      </c>
      <c r="B141" s="17" t="s">
        <v>202</v>
      </c>
      <c r="C141" s="109" t="s">
        <v>27</v>
      </c>
      <c r="D141" s="110" t="s">
        <v>189</v>
      </c>
      <c r="E141" s="17" t="s">
        <v>680</v>
      </c>
      <c r="F141" s="110" t="s">
        <v>30</v>
      </c>
      <c r="G141" s="111">
        <v>49409</v>
      </c>
      <c r="H141" s="111">
        <v>1770.59</v>
      </c>
      <c r="I141" s="112">
        <f t="shared" si="15"/>
        <v>1418.0383000000002</v>
      </c>
      <c r="J141" s="112">
        <f t="shared" si="16"/>
        <v>3508.0389999999998</v>
      </c>
      <c r="K141" s="112">
        <v>543.5</v>
      </c>
      <c r="L141" s="112">
        <f t="shared" si="17"/>
        <v>1502.0336000000002</v>
      </c>
      <c r="M141" s="112">
        <f t="shared" si="18"/>
        <v>3503.0981000000002</v>
      </c>
      <c r="N141" s="112">
        <v>0</v>
      </c>
      <c r="O141" s="112">
        <f t="shared" si="24"/>
        <v>10474.708999999999</v>
      </c>
      <c r="P141" s="112">
        <f t="shared" ref="P141:P205" si="25">+I141+L141+N141</f>
        <v>2920.0719000000004</v>
      </c>
      <c r="Q141" s="112">
        <f t="shared" si="13"/>
        <v>7554.6370999999999</v>
      </c>
      <c r="R141" s="112">
        <f t="shared" ref="R141:R204" si="26">+G141-P141-H141</f>
        <v>44718.338100000001</v>
      </c>
      <c r="Y141" s="114"/>
      <c r="Z141" s="114"/>
    </row>
    <row r="142" spans="1:26" s="16" customFormat="1" ht="12.75" customHeight="1" x14ac:dyDescent="0.25">
      <c r="A142" s="97">
        <v>130</v>
      </c>
      <c r="B142" s="17" t="s">
        <v>197</v>
      </c>
      <c r="C142" s="109" t="s">
        <v>27</v>
      </c>
      <c r="D142" s="110" t="s">
        <v>189</v>
      </c>
      <c r="E142" s="17" t="s">
        <v>131</v>
      </c>
      <c r="F142" s="110" t="s">
        <v>30</v>
      </c>
      <c r="G142" s="111">
        <v>47000</v>
      </c>
      <c r="H142" s="111">
        <v>1430.59</v>
      </c>
      <c r="I142" s="112">
        <f t="shared" ref="I142:I205" si="27">IF(G142&gt;374040,374040*2.87/100,G142*2.87/100)</f>
        <v>1348.9</v>
      </c>
      <c r="J142" s="112">
        <f t="shared" ref="J142:J205" si="28">IF(G142&gt;374040,374040*7.1%,G142*7.1%)</f>
        <v>3336.9999999999995</v>
      </c>
      <c r="K142" s="112">
        <v>517</v>
      </c>
      <c r="L142" s="112">
        <f t="shared" ref="L142:L205" si="29">IF(G142&gt;187020,187020*3.04/100,G142*3.04/100)</f>
        <v>1428.8</v>
      </c>
      <c r="M142" s="112">
        <f t="shared" ref="M142:M205" si="30">IF(G142&gt;187020,187020*7.09%,G142*7.09%)</f>
        <v>3332.3</v>
      </c>
      <c r="N142" s="112">
        <v>0</v>
      </c>
      <c r="O142" s="112">
        <f t="shared" si="24"/>
        <v>9964</v>
      </c>
      <c r="P142" s="112">
        <f t="shared" si="25"/>
        <v>2777.7</v>
      </c>
      <c r="Q142" s="112">
        <f t="shared" si="13"/>
        <v>7186.2999999999993</v>
      </c>
      <c r="R142" s="112">
        <f t="shared" si="26"/>
        <v>42791.710000000006</v>
      </c>
      <c r="Y142" s="114"/>
      <c r="Z142" s="114"/>
    </row>
    <row r="143" spans="1:26" s="16" customFormat="1" ht="12.75" customHeight="1" x14ac:dyDescent="0.25">
      <c r="A143" s="97">
        <v>131</v>
      </c>
      <c r="B143" s="17" t="s">
        <v>199</v>
      </c>
      <c r="C143" s="109" t="s">
        <v>27</v>
      </c>
      <c r="D143" s="110" t="s">
        <v>189</v>
      </c>
      <c r="E143" s="17" t="s">
        <v>131</v>
      </c>
      <c r="F143" s="110" t="s">
        <v>30</v>
      </c>
      <c r="G143" s="111">
        <v>47000</v>
      </c>
      <c r="H143" s="111">
        <v>1430.59</v>
      </c>
      <c r="I143" s="112">
        <f t="shared" si="27"/>
        <v>1348.9</v>
      </c>
      <c r="J143" s="112">
        <f t="shared" si="28"/>
        <v>3336.9999999999995</v>
      </c>
      <c r="K143" s="112">
        <v>517</v>
      </c>
      <c r="L143" s="112">
        <f t="shared" si="29"/>
        <v>1428.8</v>
      </c>
      <c r="M143" s="112">
        <f t="shared" si="30"/>
        <v>3332.3</v>
      </c>
      <c r="N143" s="112">
        <v>0</v>
      </c>
      <c r="O143" s="112">
        <f t="shared" si="24"/>
        <v>9964</v>
      </c>
      <c r="P143" s="112">
        <f t="shared" si="25"/>
        <v>2777.7</v>
      </c>
      <c r="Q143" s="112">
        <f t="shared" si="13"/>
        <v>7186.2999999999993</v>
      </c>
      <c r="R143" s="112">
        <f t="shared" si="26"/>
        <v>42791.710000000006</v>
      </c>
      <c r="Y143" s="114"/>
      <c r="Z143" s="114"/>
    </row>
    <row r="144" spans="1:26" s="16" customFormat="1" x14ac:dyDescent="0.25">
      <c r="A144" s="97">
        <v>132</v>
      </c>
      <c r="B144" s="17" t="s">
        <v>205</v>
      </c>
      <c r="C144" s="109" t="s">
        <v>32</v>
      </c>
      <c r="D144" s="110" t="s">
        <v>189</v>
      </c>
      <c r="E144" s="17" t="s">
        <v>131</v>
      </c>
      <c r="F144" s="110" t="s">
        <v>30</v>
      </c>
      <c r="G144" s="111">
        <v>47000</v>
      </c>
      <c r="H144" s="111">
        <v>1430.59</v>
      </c>
      <c r="I144" s="112">
        <f t="shared" si="27"/>
        <v>1348.9</v>
      </c>
      <c r="J144" s="112">
        <f t="shared" si="28"/>
        <v>3336.9999999999995</v>
      </c>
      <c r="K144" s="112">
        <v>517</v>
      </c>
      <c r="L144" s="112">
        <f t="shared" si="29"/>
        <v>1428.8</v>
      </c>
      <c r="M144" s="112">
        <f t="shared" si="30"/>
        <v>3332.3</v>
      </c>
      <c r="N144" s="112">
        <v>0</v>
      </c>
      <c r="O144" s="112">
        <f t="shared" si="24"/>
        <v>9964</v>
      </c>
      <c r="P144" s="112">
        <f t="shared" si="25"/>
        <v>2777.7</v>
      </c>
      <c r="Q144" s="112">
        <f t="shared" ref="Q144:Q207" si="31">+M144+J144+K144</f>
        <v>7186.2999999999993</v>
      </c>
      <c r="R144" s="112">
        <f t="shared" si="26"/>
        <v>42791.710000000006</v>
      </c>
      <c r="Y144" s="114"/>
      <c r="Z144" s="114"/>
    </row>
    <row r="145" spans="1:26" s="16" customFormat="1" x14ac:dyDescent="0.25">
      <c r="A145" s="97">
        <v>133</v>
      </c>
      <c r="B145" s="17" t="s">
        <v>206</v>
      </c>
      <c r="C145" s="109" t="s">
        <v>32</v>
      </c>
      <c r="D145" s="110" t="s">
        <v>189</v>
      </c>
      <c r="E145" s="17" t="s">
        <v>131</v>
      </c>
      <c r="F145" s="110" t="s">
        <v>30</v>
      </c>
      <c r="G145" s="111">
        <v>47000</v>
      </c>
      <c r="H145" s="111">
        <v>1173.28</v>
      </c>
      <c r="I145" s="112">
        <f t="shared" si="27"/>
        <v>1348.9</v>
      </c>
      <c r="J145" s="112">
        <f t="shared" si="28"/>
        <v>3336.9999999999995</v>
      </c>
      <c r="K145" s="112">
        <v>517</v>
      </c>
      <c r="L145" s="112">
        <f t="shared" si="29"/>
        <v>1428.8</v>
      </c>
      <c r="M145" s="112">
        <f t="shared" si="30"/>
        <v>3332.3</v>
      </c>
      <c r="N145" s="112">
        <v>1715.46</v>
      </c>
      <c r="O145" s="112">
        <f t="shared" si="24"/>
        <v>9964</v>
      </c>
      <c r="P145" s="112">
        <f t="shared" si="25"/>
        <v>4493.16</v>
      </c>
      <c r="Q145" s="112">
        <f t="shared" si="31"/>
        <v>7186.2999999999993</v>
      </c>
      <c r="R145" s="112">
        <f t="shared" si="26"/>
        <v>41333.56</v>
      </c>
      <c r="Y145" s="114"/>
      <c r="Z145" s="114"/>
    </row>
    <row r="146" spans="1:26" s="16" customFormat="1" x14ac:dyDescent="0.25">
      <c r="A146" s="97">
        <v>134</v>
      </c>
      <c r="B146" s="17" t="s">
        <v>201</v>
      </c>
      <c r="C146" s="109" t="s">
        <v>27</v>
      </c>
      <c r="D146" s="110" t="s">
        <v>189</v>
      </c>
      <c r="E146" s="17" t="s">
        <v>131</v>
      </c>
      <c r="F146" s="110" t="s">
        <v>30</v>
      </c>
      <c r="G146" s="111">
        <v>47000</v>
      </c>
      <c r="H146" s="111">
        <v>915.96</v>
      </c>
      <c r="I146" s="112">
        <f t="shared" si="27"/>
        <v>1348.9</v>
      </c>
      <c r="J146" s="112">
        <f t="shared" si="28"/>
        <v>3336.9999999999995</v>
      </c>
      <c r="K146" s="112">
        <v>517</v>
      </c>
      <c r="L146" s="112">
        <f t="shared" si="29"/>
        <v>1428.8</v>
      </c>
      <c r="M146" s="112">
        <f t="shared" si="30"/>
        <v>3332.3</v>
      </c>
      <c r="N146" s="112">
        <v>3430.92</v>
      </c>
      <c r="O146" s="112">
        <f>+M146+L146+K146+J146+I146+N146</f>
        <v>13394.92</v>
      </c>
      <c r="P146" s="112">
        <f t="shared" si="25"/>
        <v>6208.62</v>
      </c>
      <c r="Q146" s="112">
        <f t="shared" si="31"/>
        <v>7186.2999999999993</v>
      </c>
      <c r="R146" s="112">
        <f t="shared" si="26"/>
        <v>39875.42</v>
      </c>
      <c r="Y146" s="114"/>
      <c r="Z146" s="114"/>
    </row>
    <row r="147" spans="1:26" s="16" customFormat="1" ht="12.75" customHeight="1" x14ac:dyDescent="0.25">
      <c r="A147" s="97">
        <v>135</v>
      </c>
      <c r="B147" s="17" t="s">
        <v>207</v>
      </c>
      <c r="C147" s="109" t="s">
        <v>32</v>
      </c>
      <c r="D147" s="110" t="s">
        <v>189</v>
      </c>
      <c r="E147" s="17" t="s">
        <v>208</v>
      </c>
      <c r="F147" s="110" t="s">
        <v>30</v>
      </c>
      <c r="G147" s="111">
        <v>38500</v>
      </c>
      <c r="H147" s="111">
        <v>230.95</v>
      </c>
      <c r="I147" s="112">
        <f t="shared" si="27"/>
        <v>1104.95</v>
      </c>
      <c r="J147" s="112">
        <f t="shared" si="28"/>
        <v>2733.4999999999995</v>
      </c>
      <c r="K147" s="112">
        <v>423.5</v>
      </c>
      <c r="L147" s="112">
        <f t="shared" si="29"/>
        <v>1170.4000000000001</v>
      </c>
      <c r="M147" s="112">
        <f t="shared" si="30"/>
        <v>2729.65</v>
      </c>
      <c r="N147" s="112">
        <v>0</v>
      </c>
      <c r="O147" s="112">
        <f>+M147+L147+K147+J147+I147+N147</f>
        <v>8161.9999999999991</v>
      </c>
      <c r="P147" s="112">
        <f t="shared" si="25"/>
        <v>2275.3500000000004</v>
      </c>
      <c r="Q147" s="112">
        <f t="shared" si="31"/>
        <v>5886.65</v>
      </c>
      <c r="R147" s="112">
        <f t="shared" si="26"/>
        <v>35993.700000000004</v>
      </c>
      <c r="Y147" s="114"/>
      <c r="Z147" s="114"/>
    </row>
    <row r="148" spans="1:26" s="16" customFormat="1" x14ac:dyDescent="0.25">
      <c r="A148" s="97">
        <v>136</v>
      </c>
      <c r="B148" s="17" t="s">
        <v>209</v>
      </c>
      <c r="C148" s="109" t="s">
        <v>27</v>
      </c>
      <c r="D148" s="110" t="s">
        <v>189</v>
      </c>
      <c r="E148" s="17" t="s">
        <v>210</v>
      </c>
      <c r="F148" s="110" t="s">
        <v>30</v>
      </c>
      <c r="G148" s="111">
        <v>36300</v>
      </c>
      <c r="H148" s="111">
        <v>0</v>
      </c>
      <c r="I148" s="112">
        <f t="shared" si="27"/>
        <v>1041.81</v>
      </c>
      <c r="J148" s="112">
        <f t="shared" si="28"/>
        <v>2577.2999999999997</v>
      </c>
      <c r="K148" s="112">
        <v>399.3</v>
      </c>
      <c r="L148" s="112">
        <f t="shared" si="29"/>
        <v>1103.52</v>
      </c>
      <c r="M148" s="112">
        <f t="shared" si="30"/>
        <v>2573.67</v>
      </c>
      <c r="N148" s="112">
        <v>0</v>
      </c>
      <c r="O148" s="112">
        <f>+M148+L148+K148+J148+I148+N148</f>
        <v>7695.6</v>
      </c>
      <c r="P148" s="112">
        <f t="shared" si="25"/>
        <v>2145.33</v>
      </c>
      <c r="Q148" s="112">
        <f t="shared" si="31"/>
        <v>5550.2699999999995</v>
      </c>
      <c r="R148" s="112">
        <f t="shared" si="26"/>
        <v>34154.67</v>
      </c>
      <c r="Y148" s="114"/>
      <c r="Z148" s="114"/>
    </row>
    <row r="149" spans="1:26" s="16" customFormat="1" ht="12.75" customHeight="1" x14ac:dyDescent="0.25">
      <c r="A149" s="97">
        <v>137</v>
      </c>
      <c r="B149" s="17" t="s">
        <v>211</v>
      </c>
      <c r="C149" s="109" t="s">
        <v>32</v>
      </c>
      <c r="D149" s="110" t="s">
        <v>189</v>
      </c>
      <c r="E149" s="17" t="s">
        <v>212</v>
      </c>
      <c r="F149" s="110" t="s">
        <v>30</v>
      </c>
      <c r="G149" s="111">
        <v>25000</v>
      </c>
      <c r="H149" s="111">
        <v>0</v>
      </c>
      <c r="I149" s="112">
        <f t="shared" si="27"/>
        <v>717.5</v>
      </c>
      <c r="J149" s="112">
        <f t="shared" si="28"/>
        <v>1774.9999999999998</v>
      </c>
      <c r="K149" s="112">
        <v>275</v>
      </c>
      <c r="L149" s="112">
        <f t="shared" si="29"/>
        <v>760</v>
      </c>
      <c r="M149" s="112">
        <f t="shared" si="30"/>
        <v>1772.5000000000002</v>
      </c>
      <c r="N149" s="112">
        <v>0</v>
      </c>
      <c r="O149" s="112">
        <f>+M149+L149+K149+J149+I149+N149</f>
        <v>5300</v>
      </c>
      <c r="P149" s="112">
        <f>+I149+L149+N149</f>
        <v>1477.5</v>
      </c>
      <c r="Q149" s="112">
        <f>+M149+J149+K149</f>
        <v>3822.5</v>
      </c>
      <c r="R149" s="112">
        <f>+G149-P149-H149</f>
        <v>23522.5</v>
      </c>
      <c r="Y149" s="114"/>
      <c r="Z149" s="114"/>
    </row>
    <row r="150" spans="1:26" s="16" customFormat="1" ht="12.75" customHeight="1" x14ac:dyDescent="0.25">
      <c r="A150" s="97">
        <v>138</v>
      </c>
      <c r="B150" s="17" t="s">
        <v>213</v>
      </c>
      <c r="C150" s="109" t="s">
        <v>27</v>
      </c>
      <c r="D150" s="110" t="s">
        <v>189</v>
      </c>
      <c r="E150" s="17" t="s">
        <v>214</v>
      </c>
      <c r="F150" s="110" t="s">
        <v>30</v>
      </c>
      <c r="G150" s="111">
        <v>24840</v>
      </c>
      <c r="H150" s="111">
        <v>0</v>
      </c>
      <c r="I150" s="112">
        <f t="shared" si="27"/>
        <v>712.90800000000002</v>
      </c>
      <c r="J150" s="112">
        <f t="shared" si="28"/>
        <v>1763.6399999999999</v>
      </c>
      <c r="K150" s="112">
        <v>273.24</v>
      </c>
      <c r="L150" s="112">
        <f t="shared" si="29"/>
        <v>755.13600000000008</v>
      </c>
      <c r="M150" s="112">
        <f t="shared" si="30"/>
        <v>1761.1560000000002</v>
      </c>
      <c r="N150" s="112">
        <v>1715.46</v>
      </c>
      <c r="O150" s="112">
        <f>+M150+L150+K150+J150+I150</f>
        <v>5266.0800000000008</v>
      </c>
      <c r="P150" s="112">
        <f t="shared" si="25"/>
        <v>3183.5039999999999</v>
      </c>
      <c r="Q150" s="112">
        <f t="shared" si="31"/>
        <v>3798.0360000000001</v>
      </c>
      <c r="R150" s="112">
        <f t="shared" si="26"/>
        <v>21656.495999999999</v>
      </c>
      <c r="Y150" s="114"/>
      <c r="Z150" s="114"/>
    </row>
    <row r="151" spans="1:26" s="16" customFormat="1" x14ac:dyDescent="0.25">
      <c r="A151" s="97">
        <v>139</v>
      </c>
      <c r="B151" s="17" t="s">
        <v>215</v>
      </c>
      <c r="C151" s="109" t="s">
        <v>27</v>
      </c>
      <c r="D151" s="110" t="s">
        <v>216</v>
      </c>
      <c r="E151" s="17" t="s">
        <v>217</v>
      </c>
      <c r="F151" s="110" t="s">
        <v>30</v>
      </c>
      <c r="G151" s="111">
        <v>330000</v>
      </c>
      <c r="H151" s="111">
        <v>67293.84</v>
      </c>
      <c r="I151" s="112">
        <f t="shared" si="27"/>
        <v>9471</v>
      </c>
      <c r="J151" s="112">
        <f t="shared" si="28"/>
        <v>23429.999999999996</v>
      </c>
      <c r="K151" s="112">
        <v>851.51</v>
      </c>
      <c r="L151" s="112">
        <f t="shared" si="29"/>
        <v>5685.4080000000004</v>
      </c>
      <c r="M151" s="112">
        <f t="shared" si="30"/>
        <v>13259.718000000001</v>
      </c>
      <c r="N151" s="112">
        <v>0</v>
      </c>
      <c r="O151" s="112">
        <f>+M151+L151+K151+J151+I151</f>
        <v>52697.635999999999</v>
      </c>
      <c r="P151" s="112">
        <f t="shared" si="25"/>
        <v>15156.407999999999</v>
      </c>
      <c r="Q151" s="112">
        <f t="shared" si="31"/>
        <v>37541.227999999996</v>
      </c>
      <c r="R151" s="112">
        <f t="shared" si="26"/>
        <v>247549.75200000001</v>
      </c>
      <c r="Y151" s="114"/>
      <c r="Z151" s="114"/>
    </row>
    <row r="152" spans="1:26" s="16" customFormat="1" ht="12.75" customHeight="1" x14ac:dyDescent="0.25">
      <c r="A152" s="97">
        <v>140</v>
      </c>
      <c r="B152" s="17" t="s">
        <v>218</v>
      </c>
      <c r="C152" s="109" t="s">
        <v>32</v>
      </c>
      <c r="D152" s="110" t="s">
        <v>219</v>
      </c>
      <c r="E152" s="17" t="s">
        <v>220</v>
      </c>
      <c r="F152" s="110" t="s">
        <v>30</v>
      </c>
      <c r="G152" s="111">
        <v>158235</v>
      </c>
      <c r="H152" s="111">
        <v>25803.77</v>
      </c>
      <c r="I152" s="112">
        <f t="shared" si="27"/>
        <v>4541.3445000000002</v>
      </c>
      <c r="J152" s="112">
        <f t="shared" si="28"/>
        <v>11234.684999999999</v>
      </c>
      <c r="K152" s="112">
        <v>851.51</v>
      </c>
      <c r="L152" s="112">
        <f t="shared" si="29"/>
        <v>4810.3440000000001</v>
      </c>
      <c r="M152" s="112">
        <f t="shared" si="30"/>
        <v>11218.861500000001</v>
      </c>
      <c r="N152" s="112">
        <v>0</v>
      </c>
      <c r="O152" s="112">
        <f>+M152+L152+K152+J152+I152+N152</f>
        <v>32656.744999999995</v>
      </c>
      <c r="P152" s="112">
        <f t="shared" si="25"/>
        <v>9351.6885000000002</v>
      </c>
      <c r="Q152" s="112">
        <f t="shared" si="31"/>
        <v>23305.056499999999</v>
      </c>
      <c r="R152" s="112">
        <f t="shared" si="26"/>
        <v>123079.54150000001</v>
      </c>
      <c r="Y152" s="114"/>
      <c r="Z152" s="114"/>
    </row>
    <row r="153" spans="1:26" s="16" customFormat="1" ht="12.75" customHeight="1" x14ac:dyDescent="0.25">
      <c r="A153" s="97">
        <v>141</v>
      </c>
      <c r="B153" s="17" t="s">
        <v>222</v>
      </c>
      <c r="C153" s="109" t="s">
        <v>32</v>
      </c>
      <c r="D153" s="110" t="s">
        <v>223</v>
      </c>
      <c r="E153" s="17" t="s">
        <v>224</v>
      </c>
      <c r="F153" s="110" t="s">
        <v>30</v>
      </c>
      <c r="G153" s="111">
        <v>158235</v>
      </c>
      <c r="H153" s="111">
        <v>25803.77</v>
      </c>
      <c r="I153" s="112">
        <f t="shared" si="27"/>
        <v>4541.3445000000002</v>
      </c>
      <c r="J153" s="112">
        <f t="shared" si="28"/>
        <v>11234.684999999999</v>
      </c>
      <c r="K153" s="112">
        <v>851.51</v>
      </c>
      <c r="L153" s="112">
        <f t="shared" si="29"/>
        <v>4810.3440000000001</v>
      </c>
      <c r="M153" s="112">
        <f t="shared" si="30"/>
        <v>11218.861500000001</v>
      </c>
      <c r="N153" s="112">
        <v>0</v>
      </c>
      <c r="O153" s="112">
        <f>+M153+L153+K153+J153+I153+N153</f>
        <v>32656.744999999995</v>
      </c>
      <c r="P153" s="112">
        <f t="shared" si="25"/>
        <v>9351.6885000000002</v>
      </c>
      <c r="Q153" s="112">
        <f t="shared" si="31"/>
        <v>23305.056499999999</v>
      </c>
      <c r="R153" s="112">
        <f t="shared" si="26"/>
        <v>123079.54150000001</v>
      </c>
      <c r="Y153" s="114"/>
      <c r="Z153" s="114"/>
    </row>
    <row r="154" spans="1:26" s="16" customFormat="1" ht="12.75" customHeight="1" x14ac:dyDescent="0.25">
      <c r="A154" s="97">
        <v>142</v>
      </c>
      <c r="B154" s="17" t="s">
        <v>225</v>
      </c>
      <c r="C154" s="109" t="s">
        <v>27</v>
      </c>
      <c r="D154" s="110" t="s">
        <v>221</v>
      </c>
      <c r="E154" s="17" t="s">
        <v>226</v>
      </c>
      <c r="F154" s="110" t="s">
        <v>30</v>
      </c>
      <c r="G154" s="111">
        <v>72045</v>
      </c>
      <c r="H154" s="111">
        <v>5753.28</v>
      </c>
      <c r="I154" s="112">
        <f t="shared" si="27"/>
        <v>2067.6914999999999</v>
      </c>
      <c r="J154" s="112">
        <f t="shared" si="28"/>
        <v>5115.1949999999997</v>
      </c>
      <c r="K154" s="112">
        <v>792.5</v>
      </c>
      <c r="L154" s="112">
        <f t="shared" si="29"/>
        <v>2190.1679999999997</v>
      </c>
      <c r="M154" s="112">
        <f t="shared" si="30"/>
        <v>5107.9904999999999</v>
      </c>
      <c r="N154" s="112">
        <v>0</v>
      </c>
      <c r="O154" s="112">
        <f>+M154+L154+K154+J154+I154+N154</f>
        <v>15273.544999999998</v>
      </c>
      <c r="P154" s="112">
        <f t="shared" si="25"/>
        <v>4257.8594999999996</v>
      </c>
      <c r="Q154" s="112">
        <f t="shared" si="31"/>
        <v>11015.6855</v>
      </c>
      <c r="R154" s="112">
        <f t="shared" si="26"/>
        <v>62033.860499999995</v>
      </c>
      <c r="Y154" s="114"/>
      <c r="Z154" s="114"/>
    </row>
    <row r="155" spans="1:26" s="16" customFormat="1" x14ac:dyDescent="0.25">
      <c r="A155" s="97">
        <v>143</v>
      </c>
      <c r="B155" s="17" t="s">
        <v>229</v>
      </c>
      <c r="C155" s="109" t="s">
        <v>32</v>
      </c>
      <c r="D155" s="110" t="s">
        <v>219</v>
      </c>
      <c r="E155" s="17" t="s">
        <v>230</v>
      </c>
      <c r="F155" s="110" t="s">
        <v>30</v>
      </c>
      <c r="G155" s="111">
        <v>66000</v>
      </c>
      <c r="H155" s="111">
        <v>4272.6400000000003</v>
      </c>
      <c r="I155" s="112">
        <f t="shared" si="27"/>
        <v>1894.2</v>
      </c>
      <c r="J155" s="112">
        <f t="shared" si="28"/>
        <v>4686</v>
      </c>
      <c r="K155" s="112">
        <v>726</v>
      </c>
      <c r="L155" s="112">
        <f t="shared" si="29"/>
        <v>2006.4</v>
      </c>
      <c r="M155" s="112">
        <f t="shared" si="30"/>
        <v>4679.4000000000005</v>
      </c>
      <c r="N155" s="112">
        <v>1715.46</v>
      </c>
      <c r="O155" s="112">
        <f t="shared" ref="O155:O156" si="32">+M155+L155+K155+J155+I155+N155</f>
        <v>15707.460000000003</v>
      </c>
      <c r="P155" s="112">
        <f t="shared" si="25"/>
        <v>5616.06</v>
      </c>
      <c r="Q155" s="112">
        <f t="shared" si="31"/>
        <v>10091.400000000001</v>
      </c>
      <c r="R155" s="112">
        <f t="shared" si="26"/>
        <v>56111.3</v>
      </c>
      <c r="Y155" s="114"/>
      <c r="Z155" s="114"/>
    </row>
    <row r="156" spans="1:26" s="16" customFormat="1" ht="12.75" customHeight="1" x14ac:dyDescent="0.25">
      <c r="A156" s="97">
        <v>144</v>
      </c>
      <c r="B156" s="17" t="s">
        <v>231</v>
      </c>
      <c r="C156" s="109" t="s">
        <v>27</v>
      </c>
      <c r="D156" s="110" t="s">
        <v>219</v>
      </c>
      <c r="E156" s="17" t="s">
        <v>230</v>
      </c>
      <c r="F156" s="110" t="s">
        <v>30</v>
      </c>
      <c r="G156" s="111">
        <v>66000</v>
      </c>
      <c r="H156" s="111">
        <v>4615.7299999999996</v>
      </c>
      <c r="I156" s="112">
        <f t="shared" si="27"/>
        <v>1894.2</v>
      </c>
      <c r="J156" s="112">
        <f t="shared" si="28"/>
        <v>4686</v>
      </c>
      <c r="K156" s="112">
        <v>726</v>
      </c>
      <c r="L156" s="112">
        <f t="shared" si="29"/>
        <v>2006.4</v>
      </c>
      <c r="M156" s="112">
        <f t="shared" si="30"/>
        <v>4679.4000000000005</v>
      </c>
      <c r="N156" s="112">
        <v>0</v>
      </c>
      <c r="O156" s="112">
        <f t="shared" si="32"/>
        <v>13992.000000000002</v>
      </c>
      <c r="P156" s="112">
        <f t="shared" si="25"/>
        <v>3900.6000000000004</v>
      </c>
      <c r="Q156" s="112">
        <f t="shared" si="31"/>
        <v>10091.400000000001</v>
      </c>
      <c r="R156" s="112">
        <f t="shared" si="26"/>
        <v>57483.67</v>
      </c>
      <c r="Y156" s="114"/>
      <c r="Z156" s="114"/>
    </row>
    <row r="157" spans="1:26" s="16" customFormat="1" ht="12.75" customHeight="1" x14ac:dyDescent="0.25">
      <c r="A157" s="97">
        <v>145</v>
      </c>
      <c r="B157" s="17" t="s">
        <v>232</v>
      </c>
      <c r="C157" s="109" t="s">
        <v>32</v>
      </c>
      <c r="D157" s="110" t="s">
        <v>223</v>
      </c>
      <c r="E157" s="17" t="s">
        <v>233</v>
      </c>
      <c r="F157" s="110" t="s">
        <v>30</v>
      </c>
      <c r="G157" s="111">
        <v>66000</v>
      </c>
      <c r="H157" s="111">
        <v>4615.7299999999996</v>
      </c>
      <c r="I157" s="112">
        <f t="shared" si="27"/>
        <v>1894.2</v>
      </c>
      <c r="J157" s="112">
        <f t="shared" si="28"/>
        <v>4686</v>
      </c>
      <c r="K157" s="112">
        <v>726</v>
      </c>
      <c r="L157" s="112">
        <f t="shared" si="29"/>
        <v>2006.4</v>
      </c>
      <c r="M157" s="112">
        <f t="shared" si="30"/>
        <v>4679.4000000000005</v>
      </c>
      <c r="N157" s="112">
        <v>0</v>
      </c>
      <c r="O157" s="112">
        <f>+M157+L157+K157+J157+I157</f>
        <v>13992.000000000002</v>
      </c>
      <c r="P157" s="112">
        <f t="shared" si="25"/>
        <v>3900.6000000000004</v>
      </c>
      <c r="Q157" s="112">
        <f t="shared" si="31"/>
        <v>10091.400000000001</v>
      </c>
      <c r="R157" s="112">
        <f t="shared" si="26"/>
        <v>57483.67</v>
      </c>
      <c r="Y157" s="114"/>
      <c r="Z157" s="114"/>
    </row>
    <row r="158" spans="1:26" s="16" customFormat="1" ht="12.75" customHeight="1" x14ac:dyDescent="0.25">
      <c r="A158" s="97">
        <v>146</v>
      </c>
      <c r="B158" s="17" t="s">
        <v>638</v>
      </c>
      <c r="C158" s="109" t="s">
        <v>32</v>
      </c>
      <c r="D158" s="110" t="s">
        <v>223</v>
      </c>
      <c r="E158" s="17" t="s">
        <v>233</v>
      </c>
      <c r="F158" s="110" t="s">
        <v>30</v>
      </c>
      <c r="G158" s="111">
        <v>60000</v>
      </c>
      <c r="H158" s="111">
        <v>3486.65</v>
      </c>
      <c r="I158" s="112">
        <f t="shared" si="27"/>
        <v>1722</v>
      </c>
      <c r="J158" s="112">
        <f t="shared" si="28"/>
        <v>4260</v>
      </c>
      <c r="K158" s="112">
        <v>660</v>
      </c>
      <c r="L158" s="112">
        <f t="shared" si="29"/>
        <v>1824</v>
      </c>
      <c r="M158" s="112">
        <f t="shared" si="30"/>
        <v>4254</v>
      </c>
      <c r="N158" s="112">
        <v>0</v>
      </c>
      <c r="O158" s="112">
        <f>+M158+L158+K158+J158+I158</f>
        <v>12720</v>
      </c>
      <c r="P158" s="112">
        <f t="shared" si="25"/>
        <v>3546</v>
      </c>
      <c r="Q158" s="112">
        <f t="shared" si="31"/>
        <v>9174</v>
      </c>
      <c r="R158" s="112">
        <f t="shared" si="26"/>
        <v>52967.35</v>
      </c>
      <c r="Y158" s="114"/>
      <c r="Z158" s="114"/>
    </row>
    <row r="159" spans="1:26" s="16" customFormat="1" ht="12.75" customHeight="1" x14ac:dyDescent="0.25">
      <c r="A159" s="97">
        <v>147</v>
      </c>
      <c r="B159" s="17" t="s">
        <v>227</v>
      </c>
      <c r="C159" s="109" t="s">
        <v>27</v>
      </c>
      <c r="D159" s="110" t="s">
        <v>223</v>
      </c>
      <c r="E159" s="17" t="s">
        <v>228</v>
      </c>
      <c r="F159" s="110" t="s">
        <v>30</v>
      </c>
      <c r="G159" s="111">
        <v>33000</v>
      </c>
      <c r="H159" s="111">
        <v>0</v>
      </c>
      <c r="I159" s="112">
        <f t="shared" si="27"/>
        <v>947.1</v>
      </c>
      <c r="J159" s="112">
        <f t="shared" si="28"/>
        <v>2343</v>
      </c>
      <c r="K159" s="112">
        <v>497.01</v>
      </c>
      <c r="L159" s="112">
        <f t="shared" si="29"/>
        <v>1003.2</v>
      </c>
      <c r="M159" s="112">
        <f t="shared" si="30"/>
        <v>2339.7000000000003</v>
      </c>
      <c r="N159" s="112">
        <v>0</v>
      </c>
      <c r="O159" s="112">
        <f>+M159+L159+K159+J159+I159+N159</f>
        <v>7130.0100000000011</v>
      </c>
      <c r="P159" s="112">
        <f t="shared" si="25"/>
        <v>1950.3000000000002</v>
      </c>
      <c r="Q159" s="112">
        <f t="shared" si="31"/>
        <v>5179.7100000000009</v>
      </c>
      <c r="R159" s="112">
        <f t="shared" si="26"/>
        <v>31049.7</v>
      </c>
      <c r="Y159" s="114"/>
      <c r="Z159" s="114"/>
    </row>
    <row r="160" spans="1:26" s="16" customFormat="1" ht="12.75" customHeight="1" x14ac:dyDescent="0.25">
      <c r="A160" s="97">
        <v>148</v>
      </c>
      <c r="B160" s="17" t="s">
        <v>234</v>
      </c>
      <c r="C160" s="109" t="s">
        <v>27</v>
      </c>
      <c r="D160" s="110" t="s">
        <v>235</v>
      </c>
      <c r="E160" s="17" t="s">
        <v>236</v>
      </c>
      <c r="F160" s="110" t="s">
        <v>30</v>
      </c>
      <c r="G160" s="111">
        <v>330000</v>
      </c>
      <c r="H160" s="111">
        <v>67293.84</v>
      </c>
      <c r="I160" s="112">
        <f t="shared" si="27"/>
        <v>9471</v>
      </c>
      <c r="J160" s="112">
        <f t="shared" si="28"/>
        <v>23429.999999999996</v>
      </c>
      <c r="K160" s="112">
        <v>851.51</v>
      </c>
      <c r="L160" s="112">
        <f t="shared" si="29"/>
        <v>5685.4080000000004</v>
      </c>
      <c r="M160" s="112">
        <f t="shared" si="30"/>
        <v>13259.718000000001</v>
      </c>
      <c r="N160" s="112">
        <v>0</v>
      </c>
      <c r="O160" s="112">
        <f>+M160+L160+K160+J160+I160+N160</f>
        <v>52697.635999999999</v>
      </c>
      <c r="P160" s="112">
        <f t="shared" si="25"/>
        <v>15156.407999999999</v>
      </c>
      <c r="Q160" s="112">
        <f t="shared" si="31"/>
        <v>37541.227999999996</v>
      </c>
      <c r="R160" s="112">
        <f t="shared" si="26"/>
        <v>247549.75200000001</v>
      </c>
      <c r="Y160" s="114"/>
      <c r="Z160" s="114"/>
    </row>
    <row r="161" spans="1:26" s="16" customFormat="1" ht="12.75" customHeight="1" x14ac:dyDescent="0.25">
      <c r="A161" s="97">
        <v>149</v>
      </c>
      <c r="B161" s="17" t="s">
        <v>240</v>
      </c>
      <c r="C161" s="109" t="s">
        <v>27</v>
      </c>
      <c r="D161" s="110" t="s">
        <v>241</v>
      </c>
      <c r="E161" s="17" t="s">
        <v>242</v>
      </c>
      <c r="F161" s="110" t="s">
        <v>30</v>
      </c>
      <c r="G161" s="111">
        <v>166147</v>
      </c>
      <c r="H161" s="111">
        <v>27664.87</v>
      </c>
      <c r="I161" s="112">
        <f t="shared" si="27"/>
        <v>4768.4189000000006</v>
      </c>
      <c r="J161" s="112">
        <f t="shared" si="28"/>
        <v>11796.436999999998</v>
      </c>
      <c r="K161" s="112">
        <v>851.51</v>
      </c>
      <c r="L161" s="112">
        <f t="shared" si="29"/>
        <v>5050.8688000000002</v>
      </c>
      <c r="M161" s="112">
        <f t="shared" si="30"/>
        <v>11779.822300000002</v>
      </c>
      <c r="N161" s="112">
        <v>0</v>
      </c>
      <c r="O161" s="112">
        <f>+M161+L161+K161+J161+I161+N161</f>
        <v>34247.057000000001</v>
      </c>
      <c r="P161" s="112">
        <f>+I161+L161+N161</f>
        <v>9819.2877000000008</v>
      </c>
      <c r="Q161" s="112">
        <f>+M161+J161+K161</f>
        <v>24427.769299999996</v>
      </c>
      <c r="R161" s="112">
        <f>+G161-P161-H161</f>
        <v>128662.84230000002</v>
      </c>
      <c r="Y161" s="114"/>
      <c r="Z161" s="114"/>
    </row>
    <row r="162" spans="1:26" s="16" customFormat="1" ht="12.75" customHeight="1" x14ac:dyDescent="0.25">
      <c r="A162" s="97">
        <v>150</v>
      </c>
      <c r="B162" s="17" t="s">
        <v>257</v>
      </c>
      <c r="C162" s="109" t="s">
        <v>27</v>
      </c>
      <c r="D162" s="110" t="s">
        <v>253</v>
      </c>
      <c r="E162" s="17" t="s">
        <v>650</v>
      </c>
      <c r="F162" s="110" t="s">
        <v>30</v>
      </c>
      <c r="G162" s="111">
        <v>137596</v>
      </c>
      <c r="H162" s="111">
        <v>20948.96</v>
      </c>
      <c r="I162" s="112">
        <f t="shared" si="27"/>
        <v>3949.0052000000001</v>
      </c>
      <c r="J162" s="112">
        <f t="shared" si="28"/>
        <v>9769.3159999999989</v>
      </c>
      <c r="K162" s="112">
        <v>851.51</v>
      </c>
      <c r="L162" s="112">
        <f t="shared" si="29"/>
        <v>4182.9184000000005</v>
      </c>
      <c r="M162" s="112">
        <f t="shared" si="30"/>
        <v>9755.5564000000013</v>
      </c>
      <c r="N162" s="112">
        <v>0</v>
      </c>
      <c r="O162" s="112">
        <f>+M162+L162+K162+J162+I162</f>
        <v>28508.306</v>
      </c>
      <c r="P162" s="112">
        <f t="shared" si="25"/>
        <v>8131.9236000000001</v>
      </c>
      <c r="Q162" s="112">
        <f t="shared" si="31"/>
        <v>20376.382399999999</v>
      </c>
      <c r="R162" s="112">
        <f t="shared" si="26"/>
        <v>108515.1164</v>
      </c>
      <c r="Y162" s="114"/>
      <c r="Z162" s="114"/>
    </row>
    <row r="163" spans="1:26" s="16" customFormat="1" ht="12.75" customHeight="1" x14ac:dyDescent="0.25">
      <c r="A163" s="97">
        <v>151</v>
      </c>
      <c r="B163" s="17" t="s">
        <v>248</v>
      </c>
      <c r="C163" s="109" t="s">
        <v>27</v>
      </c>
      <c r="D163" s="110" t="s">
        <v>243</v>
      </c>
      <c r="E163" s="17" t="s">
        <v>245</v>
      </c>
      <c r="F163" s="110" t="s">
        <v>30</v>
      </c>
      <c r="G163" s="111">
        <v>105930</v>
      </c>
      <c r="H163" s="111">
        <v>13071.46</v>
      </c>
      <c r="I163" s="112">
        <f t="shared" si="27"/>
        <v>3040.1910000000003</v>
      </c>
      <c r="J163" s="112">
        <f t="shared" si="28"/>
        <v>7521.03</v>
      </c>
      <c r="K163" s="112">
        <v>851.51</v>
      </c>
      <c r="L163" s="112">
        <f t="shared" si="29"/>
        <v>3220.2719999999999</v>
      </c>
      <c r="M163" s="112">
        <f t="shared" si="30"/>
        <v>7510.4370000000008</v>
      </c>
      <c r="N163" s="112">
        <v>1715.46</v>
      </c>
      <c r="O163" s="112">
        <f>+M163+L163+K163+J163+I163</f>
        <v>22143.439999999999</v>
      </c>
      <c r="P163" s="112">
        <f t="shared" si="25"/>
        <v>7975.9229999999998</v>
      </c>
      <c r="Q163" s="112">
        <f t="shared" si="31"/>
        <v>15882.977000000001</v>
      </c>
      <c r="R163" s="112">
        <f t="shared" si="26"/>
        <v>84882.616999999998</v>
      </c>
      <c r="Y163" s="114"/>
      <c r="Z163" s="114"/>
    </row>
    <row r="164" spans="1:26" s="16" customFormat="1" ht="12.75" customHeight="1" x14ac:dyDescent="0.25">
      <c r="A164" s="97">
        <v>152</v>
      </c>
      <c r="B164" s="17" t="s">
        <v>244</v>
      </c>
      <c r="C164" s="109" t="s">
        <v>27</v>
      </c>
      <c r="D164" s="110" t="s">
        <v>243</v>
      </c>
      <c r="E164" s="17" t="s">
        <v>245</v>
      </c>
      <c r="F164" s="110" t="s">
        <v>30</v>
      </c>
      <c r="G164" s="111">
        <v>105930</v>
      </c>
      <c r="H164" s="111">
        <v>12642.59</v>
      </c>
      <c r="I164" s="112">
        <f t="shared" si="27"/>
        <v>3040.1910000000003</v>
      </c>
      <c r="J164" s="112">
        <f t="shared" si="28"/>
        <v>7521.03</v>
      </c>
      <c r="K164" s="112">
        <v>851.51</v>
      </c>
      <c r="L164" s="112">
        <f t="shared" si="29"/>
        <v>3220.2719999999999</v>
      </c>
      <c r="M164" s="112">
        <f t="shared" si="30"/>
        <v>7510.4370000000008</v>
      </c>
      <c r="N164" s="112">
        <v>3430.92</v>
      </c>
      <c r="O164" s="112">
        <f>+M164+L164+K164+J164+I164</f>
        <v>22143.439999999999</v>
      </c>
      <c r="P164" s="112">
        <f t="shared" si="25"/>
        <v>9691.3829999999998</v>
      </c>
      <c r="Q164" s="112">
        <f t="shared" si="31"/>
        <v>15882.977000000001</v>
      </c>
      <c r="R164" s="112">
        <f t="shared" si="26"/>
        <v>83596.027000000002</v>
      </c>
      <c r="Y164" s="114"/>
      <c r="Z164" s="114"/>
    </row>
    <row r="165" spans="1:26" s="16" customFormat="1" ht="12.75" customHeight="1" x14ac:dyDescent="0.25">
      <c r="A165" s="97">
        <v>153</v>
      </c>
      <c r="B165" s="17" t="s">
        <v>246</v>
      </c>
      <c r="C165" s="109" t="s">
        <v>27</v>
      </c>
      <c r="D165" s="110" t="s">
        <v>241</v>
      </c>
      <c r="E165" s="17" t="s">
        <v>247</v>
      </c>
      <c r="F165" s="110" t="s">
        <v>30</v>
      </c>
      <c r="G165" s="111">
        <v>105930</v>
      </c>
      <c r="H165" s="111">
        <v>12642.59</v>
      </c>
      <c r="I165" s="112">
        <f t="shared" si="27"/>
        <v>3040.1910000000003</v>
      </c>
      <c r="J165" s="112">
        <f t="shared" si="28"/>
        <v>7521.03</v>
      </c>
      <c r="K165" s="112">
        <v>851.51</v>
      </c>
      <c r="L165" s="112">
        <f t="shared" si="29"/>
        <v>3220.2719999999999</v>
      </c>
      <c r="M165" s="112">
        <f t="shared" si="30"/>
        <v>7510.4370000000008</v>
      </c>
      <c r="N165" s="112">
        <v>3430.92</v>
      </c>
      <c r="O165" s="112">
        <f>+M165+L165+K165+J165+I165+N165</f>
        <v>25574.36</v>
      </c>
      <c r="P165" s="112">
        <f t="shared" si="25"/>
        <v>9691.3829999999998</v>
      </c>
      <c r="Q165" s="112">
        <f t="shared" si="31"/>
        <v>15882.977000000001</v>
      </c>
      <c r="R165" s="112">
        <f t="shared" si="26"/>
        <v>83596.027000000002</v>
      </c>
      <c r="Y165" s="114"/>
      <c r="Z165" s="114"/>
    </row>
    <row r="166" spans="1:26" s="16" customFormat="1" ht="12.75" customHeight="1" x14ac:dyDescent="0.25">
      <c r="A166" s="97">
        <v>154</v>
      </c>
      <c r="B166" s="17" t="s">
        <v>251</v>
      </c>
      <c r="C166" s="109" t="s">
        <v>27</v>
      </c>
      <c r="D166" s="110" t="s">
        <v>243</v>
      </c>
      <c r="E166" s="17" t="s">
        <v>245</v>
      </c>
      <c r="F166" s="110" t="s">
        <v>30</v>
      </c>
      <c r="G166" s="111">
        <v>100000</v>
      </c>
      <c r="H166" s="111">
        <v>11247.71</v>
      </c>
      <c r="I166" s="112">
        <f t="shared" si="27"/>
        <v>2870</v>
      </c>
      <c r="J166" s="112">
        <f t="shared" si="28"/>
        <v>7099.9999999999991</v>
      </c>
      <c r="K166" s="112">
        <v>851.51</v>
      </c>
      <c r="L166" s="112">
        <f t="shared" si="29"/>
        <v>3040</v>
      </c>
      <c r="M166" s="112">
        <f t="shared" si="30"/>
        <v>7090.0000000000009</v>
      </c>
      <c r="N166" s="112">
        <v>3430.92</v>
      </c>
      <c r="O166" s="112">
        <f>+M166+L166+K166+J166+I166</f>
        <v>20951.509999999998</v>
      </c>
      <c r="P166" s="112">
        <f t="shared" si="25"/>
        <v>9340.92</v>
      </c>
      <c r="Q166" s="112">
        <f t="shared" si="31"/>
        <v>15041.51</v>
      </c>
      <c r="R166" s="112">
        <f t="shared" si="26"/>
        <v>79411.37</v>
      </c>
      <c r="Y166" s="114"/>
      <c r="Z166" s="114"/>
    </row>
    <row r="167" spans="1:26" s="16" customFormat="1" ht="12.75" customHeight="1" x14ac:dyDescent="0.25">
      <c r="A167" s="97">
        <v>155</v>
      </c>
      <c r="B167" s="17" t="s">
        <v>249</v>
      </c>
      <c r="C167" s="109" t="s">
        <v>27</v>
      </c>
      <c r="D167" s="110" t="s">
        <v>241</v>
      </c>
      <c r="E167" s="17" t="s">
        <v>250</v>
      </c>
      <c r="F167" s="110" t="s">
        <v>30</v>
      </c>
      <c r="G167" s="111">
        <v>100000</v>
      </c>
      <c r="H167" s="111">
        <v>11676.57</v>
      </c>
      <c r="I167" s="112">
        <f t="shared" si="27"/>
        <v>2870</v>
      </c>
      <c r="J167" s="112">
        <f t="shared" si="28"/>
        <v>7099.9999999999991</v>
      </c>
      <c r="K167" s="112">
        <v>851.51</v>
      </c>
      <c r="L167" s="112">
        <f t="shared" si="29"/>
        <v>3040</v>
      </c>
      <c r="M167" s="112">
        <f t="shared" si="30"/>
        <v>7090.0000000000009</v>
      </c>
      <c r="N167" s="112">
        <v>1715.46</v>
      </c>
      <c r="O167" s="112">
        <f>+M167+L167+K167+J167+I167</f>
        <v>20951.509999999998</v>
      </c>
      <c r="P167" s="112">
        <f t="shared" si="25"/>
        <v>7625.46</v>
      </c>
      <c r="Q167" s="112">
        <f t="shared" si="31"/>
        <v>15041.51</v>
      </c>
      <c r="R167" s="112">
        <f t="shared" si="26"/>
        <v>80697.97</v>
      </c>
      <c r="Y167" s="114"/>
      <c r="Z167" s="114"/>
    </row>
    <row r="168" spans="1:26" s="16" customFormat="1" ht="12.75" customHeight="1" x14ac:dyDescent="0.25">
      <c r="A168" s="97">
        <v>156</v>
      </c>
      <c r="B168" s="17" t="s">
        <v>252</v>
      </c>
      <c r="C168" s="109" t="s">
        <v>27</v>
      </c>
      <c r="D168" s="110" t="s">
        <v>253</v>
      </c>
      <c r="E168" s="17" t="s">
        <v>254</v>
      </c>
      <c r="F168" s="110" t="s">
        <v>30</v>
      </c>
      <c r="G168" s="111">
        <v>72045</v>
      </c>
      <c r="H168" s="111">
        <v>5410.19</v>
      </c>
      <c r="I168" s="112">
        <f t="shared" si="27"/>
        <v>2067.6914999999999</v>
      </c>
      <c r="J168" s="112">
        <f t="shared" si="28"/>
        <v>5115.1949999999997</v>
      </c>
      <c r="K168" s="112">
        <v>792.5</v>
      </c>
      <c r="L168" s="112">
        <f t="shared" si="29"/>
        <v>2190.1679999999997</v>
      </c>
      <c r="M168" s="112">
        <f t="shared" si="30"/>
        <v>5107.9904999999999</v>
      </c>
      <c r="N168" s="112">
        <v>1715.46</v>
      </c>
      <c r="O168" s="112">
        <f>+M168+L168+K168+J168+I168</f>
        <v>15273.544999999998</v>
      </c>
      <c r="P168" s="112">
        <f t="shared" si="25"/>
        <v>5973.3194999999996</v>
      </c>
      <c r="Q168" s="112">
        <f t="shared" si="31"/>
        <v>11015.6855</v>
      </c>
      <c r="R168" s="112">
        <f t="shared" si="26"/>
        <v>60661.4905</v>
      </c>
      <c r="Y168" s="114"/>
      <c r="Z168" s="114"/>
    </row>
    <row r="169" spans="1:26" s="16" customFormat="1" ht="12.75" customHeight="1" x14ac:dyDescent="0.25">
      <c r="A169" s="97">
        <v>157</v>
      </c>
      <c r="B169" s="17" t="s">
        <v>255</v>
      </c>
      <c r="C169" s="109" t="s">
        <v>27</v>
      </c>
      <c r="D169" s="110" t="s">
        <v>253</v>
      </c>
      <c r="E169" s="17" t="s">
        <v>256</v>
      </c>
      <c r="F169" s="110" t="s">
        <v>30</v>
      </c>
      <c r="G169" s="111">
        <v>70620</v>
      </c>
      <c r="H169" s="111">
        <v>5142.03</v>
      </c>
      <c r="I169" s="112">
        <f t="shared" si="27"/>
        <v>2026.7939999999999</v>
      </c>
      <c r="J169" s="112">
        <f t="shared" si="28"/>
        <v>5014.0199999999995</v>
      </c>
      <c r="K169" s="112">
        <v>776.82</v>
      </c>
      <c r="L169" s="112">
        <f t="shared" si="29"/>
        <v>2146.848</v>
      </c>
      <c r="M169" s="112">
        <f t="shared" si="30"/>
        <v>5006.9580000000005</v>
      </c>
      <c r="N169" s="112">
        <v>1715.46</v>
      </c>
      <c r="O169" s="112">
        <f>+M169+L169+K169+J169+I169</f>
        <v>14971.44</v>
      </c>
      <c r="P169" s="112">
        <f t="shared" si="25"/>
        <v>5889.1019999999999</v>
      </c>
      <c r="Q169" s="112">
        <f t="shared" si="31"/>
        <v>10797.797999999999</v>
      </c>
      <c r="R169" s="112">
        <f t="shared" si="26"/>
        <v>59588.868000000002</v>
      </c>
      <c r="Y169" s="114"/>
      <c r="Z169" s="114"/>
    </row>
    <row r="170" spans="1:26" s="16" customFormat="1" ht="12.75" customHeight="1" x14ac:dyDescent="0.25">
      <c r="A170" s="97">
        <v>158</v>
      </c>
      <c r="B170" s="17" t="s">
        <v>262</v>
      </c>
      <c r="C170" s="109" t="s">
        <v>27</v>
      </c>
      <c r="D170" s="110" t="s">
        <v>241</v>
      </c>
      <c r="E170" s="17" t="s">
        <v>263</v>
      </c>
      <c r="F170" s="110" t="s">
        <v>30</v>
      </c>
      <c r="G170" s="111">
        <v>60000</v>
      </c>
      <c r="H170" s="111">
        <v>3486.65</v>
      </c>
      <c r="I170" s="112">
        <f t="shared" si="27"/>
        <v>1722</v>
      </c>
      <c r="J170" s="112">
        <f t="shared" si="28"/>
        <v>4260</v>
      </c>
      <c r="K170" s="112">
        <v>660</v>
      </c>
      <c r="L170" s="112">
        <f t="shared" si="29"/>
        <v>1824</v>
      </c>
      <c r="M170" s="112">
        <f t="shared" si="30"/>
        <v>4254</v>
      </c>
      <c r="N170" s="112">
        <v>0</v>
      </c>
      <c r="O170" s="112">
        <f>+M170+L170+K170+J170+I170</f>
        <v>12720</v>
      </c>
      <c r="P170" s="112">
        <f t="shared" si="25"/>
        <v>3546</v>
      </c>
      <c r="Q170" s="112">
        <f t="shared" si="31"/>
        <v>9174</v>
      </c>
      <c r="R170" s="112">
        <f t="shared" si="26"/>
        <v>52967.35</v>
      </c>
      <c r="Y170" s="114"/>
      <c r="Z170" s="114"/>
    </row>
    <row r="171" spans="1:26" s="16" customFormat="1" ht="12.75" customHeight="1" x14ac:dyDescent="0.25">
      <c r="A171" s="97">
        <v>159</v>
      </c>
      <c r="B171" s="17" t="s">
        <v>260</v>
      </c>
      <c r="C171" s="109" t="s">
        <v>27</v>
      </c>
      <c r="D171" s="110" t="s">
        <v>253</v>
      </c>
      <c r="E171" s="17" t="s">
        <v>261</v>
      </c>
      <c r="F171" s="110" t="s">
        <v>30</v>
      </c>
      <c r="G171" s="111">
        <v>60000</v>
      </c>
      <c r="H171" s="111">
        <v>3486.65</v>
      </c>
      <c r="I171" s="112">
        <f t="shared" si="27"/>
        <v>1722</v>
      </c>
      <c r="J171" s="112">
        <f t="shared" si="28"/>
        <v>4260</v>
      </c>
      <c r="K171" s="112">
        <v>660</v>
      </c>
      <c r="L171" s="112">
        <f t="shared" si="29"/>
        <v>1824</v>
      </c>
      <c r="M171" s="112">
        <f t="shared" si="30"/>
        <v>4254</v>
      </c>
      <c r="N171" s="112">
        <v>0</v>
      </c>
      <c r="O171" s="112">
        <f t="shared" ref="O171" si="33">+M171+L171+K171+J171+I171</f>
        <v>12720</v>
      </c>
      <c r="P171" s="112">
        <f t="shared" si="25"/>
        <v>3546</v>
      </c>
      <c r="Q171" s="112">
        <f t="shared" si="31"/>
        <v>9174</v>
      </c>
      <c r="R171" s="112">
        <f t="shared" si="26"/>
        <v>52967.35</v>
      </c>
      <c r="Y171" s="114"/>
      <c r="Z171" s="114"/>
    </row>
    <row r="172" spans="1:26" s="16" customFormat="1" ht="12.75" customHeight="1" x14ac:dyDescent="0.25">
      <c r="A172" s="97">
        <v>160</v>
      </c>
      <c r="B172" s="17" t="s">
        <v>258</v>
      </c>
      <c r="C172" s="109" t="s">
        <v>32</v>
      </c>
      <c r="D172" s="110" t="s">
        <v>239</v>
      </c>
      <c r="E172" s="17" t="s">
        <v>259</v>
      </c>
      <c r="F172" s="110" t="s">
        <v>30</v>
      </c>
      <c r="G172" s="111">
        <v>60000</v>
      </c>
      <c r="H172" s="111">
        <v>3486.65</v>
      </c>
      <c r="I172" s="112">
        <f t="shared" si="27"/>
        <v>1722</v>
      </c>
      <c r="J172" s="112">
        <f t="shared" si="28"/>
        <v>4260</v>
      </c>
      <c r="K172" s="112">
        <v>660</v>
      </c>
      <c r="L172" s="112">
        <f t="shared" si="29"/>
        <v>1824</v>
      </c>
      <c r="M172" s="112">
        <f t="shared" si="30"/>
        <v>4254</v>
      </c>
      <c r="N172" s="112">
        <v>0</v>
      </c>
      <c r="O172" s="112">
        <f>+M172+L172+K172+J172+I172+N172</f>
        <v>12720</v>
      </c>
      <c r="P172" s="112">
        <f t="shared" si="25"/>
        <v>3546</v>
      </c>
      <c r="Q172" s="112">
        <f t="shared" si="31"/>
        <v>9174</v>
      </c>
      <c r="R172" s="112">
        <f t="shared" si="26"/>
        <v>52967.35</v>
      </c>
      <c r="Y172" s="114"/>
      <c r="Z172" s="114"/>
    </row>
    <row r="173" spans="1:26" s="16" customFormat="1" ht="12.75" customHeight="1" x14ac:dyDescent="0.25">
      <c r="A173" s="97">
        <v>161</v>
      </c>
      <c r="B173" s="17" t="s">
        <v>264</v>
      </c>
      <c r="C173" s="109" t="s">
        <v>27</v>
      </c>
      <c r="D173" s="110" t="s">
        <v>243</v>
      </c>
      <c r="E173" s="17" t="s">
        <v>265</v>
      </c>
      <c r="F173" s="110" t="s">
        <v>30</v>
      </c>
      <c r="G173" s="111">
        <v>57129</v>
      </c>
      <c r="H173" s="111">
        <v>2946.39</v>
      </c>
      <c r="I173" s="112">
        <f t="shared" si="27"/>
        <v>1639.6023</v>
      </c>
      <c r="J173" s="112">
        <f t="shared" si="28"/>
        <v>4056.1589999999997</v>
      </c>
      <c r="K173" s="112">
        <v>628.41999999999996</v>
      </c>
      <c r="L173" s="112">
        <f t="shared" si="29"/>
        <v>1736.7216000000001</v>
      </c>
      <c r="M173" s="112">
        <f t="shared" si="30"/>
        <v>4050.4461000000001</v>
      </c>
      <c r="N173" s="112">
        <v>0</v>
      </c>
      <c r="O173" s="112">
        <f>+M173+L173+K173+J173+I173+N173</f>
        <v>12111.349</v>
      </c>
      <c r="P173" s="112">
        <f t="shared" si="25"/>
        <v>3376.3239000000003</v>
      </c>
      <c r="Q173" s="112">
        <f t="shared" si="31"/>
        <v>8735.0250999999989</v>
      </c>
      <c r="R173" s="112">
        <f t="shared" si="26"/>
        <v>50806.286099999998</v>
      </c>
      <c r="Y173" s="114"/>
      <c r="Z173" s="114"/>
    </row>
    <row r="174" spans="1:26" s="16" customFormat="1" ht="12.75" customHeight="1" x14ac:dyDescent="0.25">
      <c r="A174" s="97">
        <v>162</v>
      </c>
      <c r="B174" s="17" t="s">
        <v>266</v>
      </c>
      <c r="C174" s="109" t="s">
        <v>27</v>
      </c>
      <c r="D174" s="110" t="s">
        <v>241</v>
      </c>
      <c r="E174" s="17" t="s">
        <v>267</v>
      </c>
      <c r="F174" s="110" t="s">
        <v>30</v>
      </c>
      <c r="G174" s="111">
        <v>52000</v>
      </c>
      <c r="H174" s="111">
        <v>1621.63</v>
      </c>
      <c r="I174" s="112">
        <f t="shared" si="27"/>
        <v>1492.4</v>
      </c>
      <c r="J174" s="112">
        <f t="shared" si="28"/>
        <v>3691.9999999999995</v>
      </c>
      <c r="K174" s="112">
        <v>572</v>
      </c>
      <c r="L174" s="112">
        <f t="shared" si="29"/>
        <v>1580.8</v>
      </c>
      <c r="M174" s="112">
        <f t="shared" si="30"/>
        <v>3686.8</v>
      </c>
      <c r="N174" s="112">
        <v>3430.92</v>
      </c>
      <c r="O174" s="112">
        <f>+M174+L174+K174+J174+I174+N174</f>
        <v>14454.92</v>
      </c>
      <c r="P174" s="112">
        <f t="shared" si="25"/>
        <v>6504.12</v>
      </c>
      <c r="Q174" s="112">
        <f t="shared" si="31"/>
        <v>7950.7999999999993</v>
      </c>
      <c r="R174" s="112">
        <f t="shared" si="26"/>
        <v>43874.25</v>
      </c>
      <c r="Y174" s="114"/>
      <c r="Z174" s="114"/>
    </row>
    <row r="175" spans="1:26" s="16" customFormat="1" ht="12.75" customHeight="1" x14ac:dyDescent="0.25">
      <c r="A175" s="97">
        <v>163</v>
      </c>
      <c r="B175" s="17" t="s">
        <v>268</v>
      </c>
      <c r="C175" s="109" t="s">
        <v>27</v>
      </c>
      <c r="D175" s="110" t="s">
        <v>243</v>
      </c>
      <c r="E175" s="17" t="s">
        <v>265</v>
      </c>
      <c r="F175" s="110" t="s">
        <v>30</v>
      </c>
      <c r="G175" s="111">
        <v>52000</v>
      </c>
      <c r="H175" s="111">
        <v>2136.27</v>
      </c>
      <c r="I175" s="112">
        <f t="shared" si="27"/>
        <v>1492.4</v>
      </c>
      <c r="J175" s="112">
        <f t="shared" si="28"/>
        <v>3691.9999999999995</v>
      </c>
      <c r="K175" s="112">
        <v>572</v>
      </c>
      <c r="L175" s="112">
        <f t="shared" si="29"/>
        <v>1580.8</v>
      </c>
      <c r="M175" s="112">
        <f t="shared" si="30"/>
        <v>3686.8</v>
      </c>
      <c r="N175" s="112">
        <v>0</v>
      </c>
      <c r="O175" s="112">
        <f>+M175+L175+K175+J175+I175+N175</f>
        <v>11024</v>
      </c>
      <c r="P175" s="112">
        <f t="shared" si="25"/>
        <v>3073.2</v>
      </c>
      <c r="Q175" s="112">
        <f t="shared" si="31"/>
        <v>7950.7999999999993</v>
      </c>
      <c r="R175" s="112">
        <f t="shared" si="26"/>
        <v>46790.530000000006</v>
      </c>
      <c r="Y175" s="114"/>
      <c r="Z175" s="114"/>
    </row>
    <row r="176" spans="1:26" s="16" customFormat="1" ht="12.75" customHeight="1" x14ac:dyDescent="0.25">
      <c r="A176" s="97">
        <v>164</v>
      </c>
      <c r="B176" s="17" t="s">
        <v>275</v>
      </c>
      <c r="C176" s="109" t="s">
        <v>32</v>
      </c>
      <c r="D176" s="110" t="s">
        <v>239</v>
      </c>
      <c r="E176" s="17" t="s">
        <v>276</v>
      </c>
      <c r="F176" s="110" t="s">
        <v>30</v>
      </c>
      <c r="G176" s="111">
        <v>47000</v>
      </c>
      <c r="H176" s="111">
        <v>1430.59</v>
      </c>
      <c r="I176" s="112">
        <f t="shared" si="27"/>
        <v>1348.9</v>
      </c>
      <c r="J176" s="112">
        <f t="shared" si="28"/>
        <v>3336.9999999999995</v>
      </c>
      <c r="K176" s="112">
        <v>517</v>
      </c>
      <c r="L176" s="112">
        <f t="shared" si="29"/>
        <v>1428.8</v>
      </c>
      <c r="M176" s="112">
        <f t="shared" si="30"/>
        <v>3332.3</v>
      </c>
      <c r="N176" s="112">
        <v>0</v>
      </c>
      <c r="O176" s="112">
        <f>+M176+L176+K176+J176+I176</f>
        <v>9964</v>
      </c>
      <c r="P176" s="112">
        <f t="shared" si="25"/>
        <v>2777.7</v>
      </c>
      <c r="Q176" s="112">
        <f t="shared" si="31"/>
        <v>7186.2999999999993</v>
      </c>
      <c r="R176" s="112">
        <f t="shared" si="26"/>
        <v>42791.710000000006</v>
      </c>
      <c r="Y176" s="114"/>
      <c r="Z176" s="114"/>
    </row>
    <row r="177" spans="1:26" s="16" customFormat="1" ht="12.75" customHeight="1" x14ac:dyDescent="0.25">
      <c r="A177" s="97">
        <v>165</v>
      </c>
      <c r="B177" s="17" t="s">
        <v>271</v>
      </c>
      <c r="C177" s="109" t="s">
        <v>27</v>
      </c>
      <c r="D177" s="110" t="s">
        <v>243</v>
      </c>
      <c r="E177" s="17" t="s">
        <v>265</v>
      </c>
      <c r="F177" s="110" t="s">
        <v>30</v>
      </c>
      <c r="G177" s="111">
        <v>47000</v>
      </c>
      <c r="H177" s="111">
        <v>1430.59</v>
      </c>
      <c r="I177" s="112">
        <f t="shared" si="27"/>
        <v>1348.9</v>
      </c>
      <c r="J177" s="112">
        <f t="shared" si="28"/>
        <v>3336.9999999999995</v>
      </c>
      <c r="K177" s="112">
        <v>517</v>
      </c>
      <c r="L177" s="112">
        <f t="shared" si="29"/>
        <v>1428.8</v>
      </c>
      <c r="M177" s="112">
        <f t="shared" si="30"/>
        <v>3332.3</v>
      </c>
      <c r="N177" s="112">
        <v>0</v>
      </c>
      <c r="O177" s="112">
        <f>+M177+L177+K177+J177+I177+N177</f>
        <v>9964</v>
      </c>
      <c r="P177" s="112">
        <f t="shared" si="25"/>
        <v>2777.7</v>
      </c>
      <c r="Q177" s="112">
        <f t="shared" si="31"/>
        <v>7186.2999999999993</v>
      </c>
      <c r="R177" s="112">
        <f t="shared" si="26"/>
        <v>42791.710000000006</v>
      </c>
      <c r="Y177" s="114"/>
      <c r="Z177" s="114"/>
    </row>
    <row r="178" spans="1:26" s="16" customFormat="1" ht="12.75" customHeight="1" x14ac:dyDescent="0.25">
      <c r="A178" s="97">
        <v>166</v>
      </c>
      <c r="B178" s="17" t="s">
        <v>270</v>
      </c>
      <c r="C178" s="109" t="s">
        <v>27</v>
      </c>
      <c r="D178" s="110" t="s">
        <v>239</v>
      </c>
      <c r="E178" s="17" t="s">
        <v>276</v>
      </c>
      <c r="F178" s="110" t="s">
        <v>30</v>
      </c>
      <c r="G178" s="111">
        <v>47000</v>
      </c>
      <c r="H178" s="111">
        <v>1430.59</v>
      </c>
      <c r="I178" s="112">
        <f t="shared" si="27"/>
        <v>1348.9</v>
      </c>
      <c r="J178" s="112">
        <f t="shared" si="28"/>
        <v>3336.9999999999995</v>
      </c>
      <c r="K178" s="112">
        <v>517</v>
      </c>
      <c r="L178" s="112">
        <f t="shared" si="29"/>
        <v>1428.8</v>
      </c>
      <c r="M178" s="112">
        <f t="shared" si="30"/>
        <v>3332.3</v>
      </c>
      <c r="N178" s="112">
        <v>0</v>
      </c>
      <c r="O178" s="112">
        <f>+M178+L178+K178+J178+I178</f>
        <v>9964</v>
      </c>
      <c r="P178" s="112">
        <f t="shared" si="25"/>
        <v>2777.7</v>
      </c>
      <c r="Q178" s="112">
        <f t="shared" si="31"/>
        <v>7186.2999999999993</v>
      </c>
      <c r="R178" s="112">
        <f t="shared" si="26"/>
        <v>42791.710000000006</v>
      </c>
      <c r="Y178" s="114"/>
      <c r="Z178" s="114"/>
    </row>
    <row r="179" spans="1:26" s="16" customFormat="1" ht="12.75" customHeight="1" x14ac:dyDescent="0.25">
      <c r="A179" s="97">
        <v>167</v>
      </c>
      <c r="B179" s="17" t="s">
        <v>269</v>
      </c>
      <c r="C179" s="109" t="s">
        <v>27</v>
      </c>
      <c r="D179" s="110" t="s">
        <v>253</v>
      </c>
      <c r="E179" s="17" t="s">
        <v>238</v>
      </c>
      <c r="F179" s="110" t="s">
        <v>30</v>
      </c>
      <c r="G179" s="111">
        <v>47000</v>
      </c>
      <c r="H179" s="111">
        <v>1430.59</v>
      </c>
      <c r="I179" s="112">
        <f t="shared" si="27"/>
        <v>1348.9</v>
      </c>
      <c r="J179" s="112">
        <f t="shared" si="28"/>
        <v>3336.9999999999995</v>
      </c>
      <c r="K179" s="112">
        <v>517</v>
      </c>
      <c r="L179" s="112">
        <f t="shared" si="29"/>
        <v>1428.8</v>
      </c>
      <c r="M179" s="112">
        <f t="shared" si="30"/>
        <v>3332.3</v>
      </c>
      <c r="N179" s="112">
        <v>0</v>
      </c>
      <c r="O179" s="112">
        <f>+M179+L179+K179+J179+I179+N179</f>
        <v>9964</v>
      </c>
      <c r="P179" s="112">
        <f t="shared" si="25"/>
        <v>2777.7</v>
      </c>
      <c r="Q179" s="112">
        <f t="shared" si="31"/>
        <v>7186.2999999999993</v>
      </c>
      <c r="R179" s="112">
        <f t="shared" si="26"/>
        <v>42791.710000000006</v>
      </c>
      <c r="Y179" s="114"/>
      <c r="Z179" s="114"/>
    </row>
    <row r="180" spans="1:26" s="16" customFormat="1" ht="12.75" customHeight="1" x14ac:dyDescent="0.25">
      <c r="A180" s="97">
        <v>168</v>
      </c>
      <c r="B180" s="17" t="s">
        <v>272</v>
      </c>
      <c r="C180" s="109" t="s">
        <v>27</v>
      </c>
      <c r="D180" s="110" t="s">
        <v>253</v>
      </c>
      <c r="E180" s="17" t="s">
        <v>238</v>
      </c>
      <c r="F180" s="110" t="s">
        <v>30</v>
      </c>
      <c r="G180" s="111">
        <v>47000</v>
      </c>
      <c r="H180" s="111">
        <v>1430.59</v>
      </c>
      <c r="I180" s="112">
        <f t="shared" si="27"/>
        <v>1348.9</v>
      </c>
      <c r="J180" s="112">
        <f t="shared" si="28"/>
        <v>3336.9999999999995</v>
      </c>
      <c r="K180" s="112">
        <v>517</v>
      </c>
      <c r="L180" s="112">
        <f t="shared" si="29"/>
        <v>1428.8</v>
      </c>
      <c r="M180" s="112">
        <f t="shared" si="30"/>
        <v>3332.3</v>
      </c>
      <c r="N180" s="112">
        <v>0</v>
      </c>
      <c r="O180" s="112">
        <f>+M180+L180+K180+J180+I180+N180</f>
        <v>9964</v>
      </c>
      <c r="P180" s="112">
        <f t="shared" si="25"/>
        <v>2777.7</v>
      </c>
      <c r="Q180" s="112">
        <f t="shared" si="31"/>
        <v>7186.2999999999993</v>
      </c>
      <c r="R180" s="112">
        <f t="shared" si="26"/>
        <v>42791.710000000006</v>
      </c>
      <c r="Y180" s="114"/>
      <c r="Z180" s="114"/>
    </row>
    <row r="181" spans="1:26" s="16" customFormat="1" ht="12.75" customHeight="1" x14ac:dyDescent="0.25">
      <c r="A181" s="97">
        <v>169</v>
      </c>
      <c r="B181" s="17" t="s">
        <v>237</v>
      </c>
      <c r="C181" s="109" t="s">
        <v>27</v>
      </c>
      <c r="D181" s="110" t="s">
        <v>253</v>
      </c>
      <c r="E181" s="17" t="s">
        <v>238</v>
      </c>
      <c r="F181" s="110" t="s">
        <v>30</v>
      </c>
      <c r="G181" s="111">
        <v>47000</v>
      </c>
      <c r="H181" s="111">
        <v>1430.59</v>
      </c>
      <c r="I181" s="112">
        <f t="shared" si="27"/>
        <v>1348.9</v>
      </c>
      <c r="J181" s="112">
        <f t="shared" si="28"/>
        <v>3336.9999999999995</v>
      </c>
      <c r="K181" s="112">
        <v>517</v>
      </c>
      <c r="L181" s="112">
        <f t="shared" si="29"/>
        <v>1428.8</v>
      </c>
      <c r="M181" s="112">
        <f t="shared" si="30"/>
        <v>3332.3</v>
      </c>
      <c r="N181" s="112">
        <v>0</v>
      </c>
      <c r="O181" s="112">
        <f>+M181+L181+K181+J181+I181</f>
        <v>9964</v>
      </c>
      <c r="P181" s="112">
        <f t="shared" si="25"/>
        <v>2777.7</v>
      </c>
      <c r="Q181" s="112">
        <f t="shared" si="31"/>
        <v>7186.2999999999993</v>
      </c>
      <c r="R181" s="112">
        <f t="shared" si="26"/>
        <v>42791.710000000006</v>
      </c>
      <c r="Y181" s="114"/>
      <c r="Z181" s="114"/>
    </row>
    <row r="182" spans="1:26" s="16" customFormat="1" ht="12.75" customHeight="1" x14ac:dyDescent="0.25">
      <c r="A182" s="97">
        <v>170</v>
      </c>
      <c r="B182" s="17" t="s">
        <v>273</v>
      </c>
      <c r="C182" s="109" t="s">
        <v>32</v>
      </c>
      <c r="D182" s="110" t="s">
        <v>241</v>
      </c>
      <c r="E182" s="17" t="s">
        <v>274</v>
      </c>
      <c r="F182" s="110" t="s">
        <v>30</v>
      </c>
      <c r="G182" s="111">
        <v>47000</v>
      </c>
      <c r="H182" s="111">
        <v>1430.59</v>
      </c>
      <c r="I182" s="112">
        <f t="shared" si="27"/>
        <v>1348.9</v>
      </c>
      <c r="J182" s="112">
        <f t="shared" si="28"/>
        <v>3336.9999999999995</v>
      </c>
      <c r="K182" s="112">
        <v>517</v>
      </c>
      <c r="L182" s="112">
        <f t="shared" si="29"/>
        <v>1428.8</v>
      </c>
      <c r="M182" s="112">
        <f t="shared" si="30"/>
        <v>3332.3</v>
      </c>
      <c r="N182" s="112">
        <v>0</v>
      </c>
      <c r="O182" s="112">
        <f>+M182+L182+K182+J182+I182</f>
        <v>9964</v>
      </c>
      <c r="P182" s="112">
        <f t="shared" si="25"/>
        <v>2777.7</v>
      </c>
      <c r="Q182" s="112">
        <f t="shared" si="31"/>
        <v>7186.2999999999993</v>
      </c>
      <c r="R182" s="112">
        <f t="shared" si="26"/>
        <v>42791.710000000006</v>
      </c>
      <c r="Y182" s="114"/>
      <c r="Z182" s="114"/>
    </row>
    <row r="183" spans="1:26" s="16" customFormat="1" ht="12.75" customHeight="1" x14ac:dyDescent="0.25">
      <c r="A183" s="97">
        <v>171</v>
      </c>
      <c r="B183" s="17" t="s">
        <v>277</v>
      </c>
      <c r="C183" s="109" t="s">
        <v>32</v>
      </c>
      <c r="D183" s="108" t="s">
        <v>278</v>
      </c>
      <c r="E183" s="17" t="s">
        <v>279</v>
      </c>
      <c r="F183" s="110" t="s">
        <v>30</v>
      </c>
      <c r="G183" s="111">
        <v>330000</v>
      </c>
      <c r="H183" s="111">
        <v>66864.97</v>
      </c>
      <c r="I183" s="112">
        <f t="shared" si="27"/>
        <v>9471</v>
      </c>
      <c r="J183" s="112">
        <f t="shared" si="28"/>
        <v>23429.999999999996</v>
      </c>
      <c r="K183" s="112">
        <v>851.51</v>
      </c>
      <c r="L183" s="112">
        <f t="shared" si="29"/>
        <v>5685.4080000000004</v>
      </c>
      <c r="M183" s="112">
        <f t="shared" si="30"/>
        <v>13259.718000000001</v>
      </c>
      <c r="N183" s="112">
        <v>1715.46</v>
      </c>
      <c r="O183" s="112">
        <f t="shared" ref="O183:O186" si="34">+M183+L183+K183+J183+I183</f>
        <v>52697.635999999999</v>
      </c>
      <c r="P183" s="112">
        <f t="shared" si="25"/>
        <v>16871.867999999999</v>
      </c>
      <c r="Q183" s="112">
        <f t="shared" si="31"/>
        <v>37541.227999999996</v>
      </c>
      <c r="R183" s="112">
        <f t="shared" si="26"/>
        <v>246263.16199999998</v>
      </c>
      <c r="Y183" s="114"/>
      <c r="Z183" s="114"/>
    </row>
    <row r="184" spans="1:26" s="16" customFormat="1" ht="12.75" customHeight="1" x14ac:dyDescent="0.25">
      <c r="A184" s="97">
        <v>172</v>
      </c>
      <c r="B184" s="17" t="s">
        <v>286</v>
      </c>
      <c r="C184" s="109" t="s">
        <v>32</v>
      </c>
      <c r="D184" s="108" t="s">
        <v>287</v>
      </c>
      <c r="E184" s="17" t="s">
        <v>288</v>
      </c>
      <c r="F184" s="110" t="s">
        <v>30</v>
      </c>
      <c r="G184" s="111">
        <v>158235</v>
      </c>
      <c r="H184" s="111">
        <v>25374.9</v>
      </c>
      <c r="I184" s="112">
        <f t="shared" si="27"/>
        <v>4541.3445000000002</v>
      </c>
      <c r="J184" s="112">
        <f t="shared" si="28"/>
        <v>11234.684999999999</v>
      </c>
      <c r="K184" s="112">
        <v>851.51</v>
      </c>
      <c r="L184" s="112">
        <f t="shared" si="29"/>
        <v>4810.3440000000001</v>
      </c>
      <c r="M184" s="112">
        <f t="shared" si="30"/>
        <v>11218.861500000001</v>
      </c>
      <c r="N184" s="112">
        <v>1715.46</v>
      </c>
      <c r="O184" s="112">
        <f t="shared" si="34"/>
        <v>32656.744999999995</v>
      </c>
      <c r="P184" s="112">
        <f t="shared" si="25"/>
        <v>11067.148499999999</v>
      </c>
      <c r="Q184" s="112">
        <f t="shared" si="31"/>
        <v>23305.056499999999</v>
      </c>
      <c r="R184" s="112">
        <f t="shared" si="26"/>
        <v>121792.9515</v>
      </c>
      <c r="Y184" s="114"/>
      <c r="Z184" s="114"/>
    </row>
    <row r="185" spans="1:26" s="16" customFormat="1" ht="12.75" customHeight="1" x14ac:dyDescent="0.25">
      <c r="A185" s="97">
        <v>173</v>
      </c>
      <c r="B185" s="17" t="s">
        <v>283</v>
      </c>
      <c r="C185" s="109" t="s">
        <v>32</v>
      </c>
      <c r="D185" s="108" t="s">
        <v>284</v>
      </c>
      <c r="E185" s="17" t="s">
        <v>285</v>
      </c>
      <c r="F185" s="110" t="s">
        <v>30</v>
      </c>
      <c r="G185" s="111">
        <v>158235</v>
      </c>
      <c r="H185" s="111">
        <v>25374.9</v>
      </c>
      <c r="I185" s="112">
        <f t="shared" si="27"/>
        <v>4541.3445000000002</v>
      </c>
      <c r="J185" s="112">
        <f t="shared" si="28"/>
        <v>11234.684999999999</v>
      </c>
      <c r="K185" s="112">
        <v>851.51</v>
      </c>
      <c r="L185" s="112">
        <f t="shared" si="29"/>
        <v>4810.3440000000001</v>
      </c>
      <c r="M185" s="112">
        <f t="shared" si="30"/>
        <v>11218.861500000001</v>
      </c>
      <c r="N185" s="112">
        <v>1715.46</v>
      </c>
      <c r="O185" s="112">
        <f t="shared" si="34"/>
        <v>32656.744999999995</v>
      </c>
      <c r="P185" s="112">
        <f t="shared" si="25"/>
        <v>11067.148499999999</v>
      </c>
      <c r="Q185" s="112">
        <f t="shared" si="31"/>
        <v>23305.056499999999</v>
      </c>
      <c r="R185" s="112">
        <f t="shared" si="26"/>
        <v>121792.9515</v>
      </c>
      <c r="Y185" s="114"/>
      <c r="Z185" s="114"/>
    </row>
    <row r="186" spans="1:26" s="16" customFormat="1" ht="12.75" customHeight="1" x14ac:dyDescent="0.25">
      <c r="A186" s="97">
        <v>174</v>
      </c>
      <c r="B186" s="17" t="s">
        <v>280</v>
      </c>
      <c r="C186" s="109" t="s">
        <v>32</v>
      </c>
      <c r="D186" s="110" t="s">
        <v>281</v>
      </c>
      <c r="E186" s="78" t="s">
        <v>282</v>
      </c>
      <c r="F186" s="110" t="s">
        <v>30</v>
      </c>
      <c r="G186" s="111">
        <v>158235</v>
      </c>
      <c r="H186" s="111">
        <v>25803.77</v>
      </c>
      <c r="I186" s="112">
        <f t="shared" si="27"/>
        <v>4541.3445000000002</v>
      </c>
      <c r="J186" s="112">
        <f t="shared" si="28"/>
        <v>11234.684999999999</v>
      </c>
      <c r="K186" s="112">
        <v>851.51</v>
      </c>
      <c r="L186" s="112">
        <f t="shared" si="29"/>
        <v>4810.3440000000001</v>
      </c>
      <c r="M186" s="112">
        <f t="shared" si="30"/>
        <v>11218.861500000001</v>
      </c>
      <c r="N186" s="112">
        <v>0</v>
      </c>
      <c r="O186" s="112">
        <f t="shared" si="34"/>
        <v>32656.744999999995</v>
      </c>
      <c r="P186" s="112">
        <f t="shared" si="25"/>
        <v>9351.6885000000002</v>
      </c>
      <c r="Q186" s="112">
        <f t="shared" si="31"/>
        <v>23305.056499999999</v>
      </c>
      <c r="R186" s="112">
        <f t="shared" si="26"/>
        <v>123079.54150000001</v>
      </c>
      <c r="Y186" s="114"/>
      <c r="Z186" s="114"/>
    </row>
    <row r="187" spans="1:26" s="16" customFormat="1" ht="12.75" customHeight="1" x14ac:dyDescent="0.25">
      <c r="A187" s="97">
        <v>175</v>
      </c>
      <c r="B187" s="17" t="s">
        <v>291</v>
      </c>
      <c r="C187" s="109" t="s">
        <v>32</v>
      </c>
      <c r="D187" s="110" t="s">
        <v>284</v>
      </c>
      <c r="E187" s="17" t="s">
        <v>292</v>
      </c>
      <c r="F187" s="110" t="s">
        <v>30</v>
      </c>
      <c r="G187" s="111">
        <v>87174</v>
      </c>
      <c r="H187" s="111">
        <v>8659.58</v>
      </c>
      <c r="I187" s="112">
        <f t="shared" si="27"/>
        <v>2501.8937999999998</v>
      </c>
      <c r="J187" s="112">
        <f t="shared" si="28"/>
        <v>6189.3539999999994</v>
      </c>
      <c r="K187" s="112">
        <v>851.51</v>
      </c>
      <c r="L187" s="112">
        <f t="shared" si="29"/>
        <v>2650.0896000000002</v>
      </c>
      <c r="M187" s="112">
        <f t="shared" si="30"/>
        <v>6180.6366000000007</v>
      </c>
      <c r="N187" s="112">
        <v>1715.46</v>
      </c>
      <c r="O187" s="112">
        <f>+M187+L187+K187+J187+I187+N187</f>
        <v>20088.944</v>
      </c>
      <c r="P187" s="112">
        <f t="shared" si="25"/>
        <v>6867.4434000000001</v>
      </c>
      <c r="Q187" s="112">
        <f t="shared" si="31"/>
        <v>13221.500600000001</v>
      </c>
      <c r="R187" s="112">
        <f t="shared" si="26"/>
        <v>71646.976599999995</v>
      </c>
      <c r="Y187" s="114"/>
      <c r="Z187" s="114"/>
    </row>
    <row r="188" spans="1:26" s="16" customFormat="1" ht="12.75" customHeight="1" x14ac:dyDescent="0.25">
      <c r="A188" s="97">
        <v>176</v>
      </c>
      <c r="B188" s="17" t="s">
        <v>289</v>
      </c>
      <c r="C188" s="109" t="s">
        <v>32</v>
      </c>
      <c r="D188" s="110" t="s">
        <v>284</v>
      </c>
      <c r="E188" s="17" t="s">
        <v>290</v>
      </c>
      <c r="F188" s="110" t="s">
        <v>30</v>
      </c>
      <c r="G188" s="111">
        <v>87174</v>
      </c>
      <c r="H188" s="111">
        <v>8230.7099999999991</v>
      </c>
      <c r="I188" s="112">
        <f t="shared" si="27"/>
        <v>2501.8937999999998</v>
      </c>
      <c r="J188" s="112">
        <f t="shared" si="28"/>
        <v>6189.3539999999994</v>
      </c>
      <c r="K188" s="112">
        <v>851.51</v>
      </c>
      <c r="L188" s="112">
        <f t="shared" si="29"/>
        <v>2650.0896000000002</v>
      </c>
      <c r="M188" s="112">
        <f t="shared" si="30"/>
        <v>6180.6366000000007</v>
      </c>
      <c r="N188" s="112">
        <v>3430.92</v>
      </c>
      <c r="O188" s="112">
        <f>+M188+L188+K188+J188+I188</f>
        <v>18373.484</v>
      </c>
      <c r="P188" s="112">
        <f t="shared" si="25"/>
        <v>8582.9033999999992</v>
      </c>
      <c r="Q188" s="112">
        <f t="shared" si="31"/>
        <v>13221.500600000001</v>
      </c>
      <c r="R188" s="112">
        <f t="shared" si="26"/>
        <v>70360.386599999998</v>
      </c>
      <c r="Y188" s="114"/>
      <c r="Z188" s="114"/>
    </row>
    <row r="189" spans="1:26" s="16" customFormat="1" ht="12.75" customHeight="1" x14ac:dyDescent="0.25">
      <c r="A189" s="97">
        <v>177</v>
      </c>
      <c r="B189" s="17" t="s">
        <v>293</v>
      </c>
      <c r="C189" s="109" t="s">
        <v>32</v>
      </c>
      <c r="D189" s="110" t="s">
        <v>281</v>
      </c>
      <c r="E189" s="17" t="s">
        <v>294</v>
      </c>
      <c r="F189" s="110" t="s">
        <v>30</v>
      </c>
      <c r="G189" s="111">
        <v>70620</v>
      </c>
      <c r="H189" s="111">
        <v>5142.03</v>
      </c>
      <c r="I189" s="112">
        <f t="shared" si="27"/>
        <v>2026.7939999999999</v>
      </c>
      <c r="J189" s="112">
        <f t="shared" si="28"/>
        <v>5014.0199999999995</v>
      </c>
      <c r="K189" s="112">
        <v>776.82</v>
      </c>
      <c r="L189" s="112">
        <f t="shared" si="29"/>
        <v>2146.848</v>
      </c>
      <c r="M189" s="112">
        <f t="shared" si="30"/>
        <v>5006.9580000000005</v>
      </c>
      <c r="N189" s="112">
        <v>1715.46</v>
      </c>
      <c r="O189" s="112">
        <f>+M189+L189+K189+J189+I189</f>
        <v>14971.44</v>
      </c>
      <c r="P189" s="112">
        <f t="shared" si="25"/>
        <v>5889.1019999999999</v>
      </c>
      <c r="Q189" s="112">
        <f t="shared" si="31"/>
        <v>10797.797999999999</v>
      </c>
      <c r="R189" s="112">
        <f t="shared" si="26"/>
        <v>59588.868000000002</v>
      </c>
      <c r="Y189" s="114"/>
      <c r="Z189" s="114"/>
    </row>
    <row r="190" spans="1:26" s="16" customFormat="1" ht="12.75" customHeight="1" x14ac:dyDescent="0.25">
      <c r="A190" s="97">
        <v>178</v>
      </c>
      <c r="B190" s="17" t="s">
        <v>297</v>
      </c>
      <c r="C190" s="109" t="s">
        <v>32</v>
      </c>
      <c r="D190" s="110" t="s">
        <v>281</v>
      </c>
      <c r="E190" s="17" t="s">
        <v>298</v>
      </c>
      <c r="F190" s="110" t="s">
        <v>30</v>
      </c>
      <c r="G190" s="111">
        <v>66000</v>
      </c>
      <c r="H190" s="111">
        <v>4615.7299999999996</v>
      </c>
      <c r="I190" s="112">
        <f t="shared" si="27"/>
        <v>1894.2</v>
      </c>
      <c r="J190" s="112">
        <f t="shared" si="28"/>
        <v>4686</v>
      </c>
      <c r="K190" s="112">
        <v>726</v>
      </c>
      <c r="L190" s="112">
        <f t="shared" si="29"/>
        <v>2006.4</v>
      </c>
      <c r="M190" s="112">
        <f t="shared" si="30"/>
        <v>4679.4000000000005</v>
      </c>
      <c r="N190" s="112">
        <v>0</v>
      </c>
      <c r="O190" s="112">
        <f>+M190+L190+K190+J190+I190</f>
        <v>13992.000000000002</v>
      </c>
      <c r="P190" s="112">
        <f t="shared" si="25"/>
        <v>3900.6000000000004</v>
      </c>
      <c r="Q190" s="112">
        <f t="shared" si="31"/>
        <v>10091.400000000001</v>
      </c>
      <c r="R190" s="112">
        <f t="shared" si="26"/>
        <v>57483.67</v>
      </c>
      <c r="Y190" s="114"/>
      <c r="Z190" s="114"/>
    </row>
    <row r="191" spans="1:26" s="16" customFormat="1" ht="12.75" customHeight="1" x14ac:dyDescent="0.25">
      <c r="A191" s="97">
        <v>179</v>
      </c>
      <c r="B191" s="17" t="s">
        <v>295</v>
      </c>
      <c r="C191" s="109" t="s">
        <v>32</v>
      </c>
      <c r="D191" s="110" t="s">
        <v>287</v>
      </c>
      <c r="E191" s="17" t="s">
        <v>296</v>
      </c>
      <c r="F191" s="110" t="s">
        <v>30</v>
      </c>
      <c r="G191" s="111">
        <v>60000</v>
      </c>
      <c r="H191" s="111">
        <v>3143.56</v>
      </c>
      <c r="I191" s="112">
        <f t="shared" si="27"/>
        <v>1722</v>
      </c>
      <c r="J191" s="112">
        <f t="shared" si="28"/>
        <v>4260</v>
      </c>
      <c r="K191" s="112">
        <v>660</v>
      </c>
      <c r="L191" s="112">
        <f t="shared" si="29"/>
        <v>1824</v>
      </c>
      <c r="M191" s="112">
        <f t="shared" si="30"/>
        <v>4254</v>
      </c>
      <c r="N191" s="112">
        <v>1715.46</v>
      </c>
      <c r="O191" s="112">
        <f>+M191+L191+K191+J191+I191+N191</f>
        <v>14435.46</v>
      </c>
      <c r="P191" s="112">
        <f t="shared" si="25"/>
        <v>5261.46</v>
      </c>
      <c r="Q191" s="112">
        <f t="shared" si="31"/>
        <v>9174</v>
      </c>
      <c r="R191" s="112">
        <f t="shared" si="26"/>
        <v>51594.98</v>
      </c>
      <c r="Y191" s="114"/>
      <c r="Z191" s="114"/>
    </row>
    <row r="192" spans="1:26" s="16" customFormat="1" ht="12.75" customHeight="1" x14ac:dyDescent="0.25">
      <c r="A192" s="97">
        <v>180</v>
      </c>
      <c r="B192" s="17" t="s">
        <v>299</v>
      </c>
      <c r="C192" s="109" t="s">
        <v>32</v>
      </c>
      <c r="D192" s="110" t="s">
        <v>281</v>
      </c>
      <c r="E192" s="17" t="s">
        <v>300</v>
      </c>
      <c r="F192" s="110" t="s">
        <v>30</v>
      </c>
      <c r="G192" s="111">
        <v>60000</v>
      </c>
      <c r="H192" s="111">
        <v>3143.56</v>
      </c>
      <c r="I192" s="112">
        <f t="shared" si="27"/>
        <v>1722</v>
      </c>
      <c r="J192" s="112">
        <f t="shared" si="28"/>
        <v>4260</v>
      </c>
      <c r="K192" s="112">
        <v>660</v>
      </c>
      <c r="L192" s="112">
        <f t="shared" si="29"/>
        <v>1824</v>
      </c>
      <c r="M192" s="112">
        <f t="shared" si="30"/>
        <v>4254</v>
      </c>
      <c r="N192" s="112">
        <v>1715.46</v>
      </c>
      <c r="O192" s="112">
        <f>+M192+L192+K192+J192+I192+N192</f>
        <v>14435.46</v>
      </c>
      <c r="P192" s="112">
        <f t="shared" si="25"/>
        <v>5261.46</v>
      </c>
      <c r="Q192" s="112">
        <f t="shared" si="31"/>
        <v>9174</v>
      </c>
      <c r="R192" s="112">
        <f t="shared" si="26"/>
        <v>51594.98</v>
      </c>
      <c r="Y192" s="114"/>
      <c r="Z192" s="114"/>
    </row>
    <row r="193" spans="1:26" s="16" customFormat="1" ht="12.75" customHeight="1" x14ac:dyDescent="0.25">
      <c r="A193" s="97">
        <v>181</v>
      </c>
      <c r="B193" s="17" t="s">
        <v>302</v>
      </c>
      <c r="C193" s="109" t="s">
        <v>32</v>
      </c>
      <c r="D193" s="110" t="s">
        <v>284</v>
      </c>
      <c r="E193" s="17" t="s">
        <v>303</v>
      </c>
      <c r="F193" s="110" t="s">
        <v>30</v>
      </c>
      <c r="G193" s="111">
        <v>51818</v>
      </c>
      <c r="H193" s="111">
        <v>1853.26</v>
      </c>
      <c r="I193" s="112">
        <f t="shared" si="27"/>
        <v>1487.1766</v>
      </c>
      <c r="J193" s="112">
        <f t="shared" si="28"/>
        <v>3679.0779999999995</v>
      </c>
      <c r="K193" s="112">
        <v>570</v>
      </c>
      <c r="L193" s="112">
        <f t="shared" si="29"/>
        <v>1575.2672</v>
      </c>
      <c r="M193" s="112">
        <f t="shared" si="30"/>
        <v>3673.8962000000001</v>
      </c>
      <c r="N193" s="112">
        <v>1715.46</v>
      </c>
      <c r="O193" s="112">
        <f>+M193+L193+K193+J193+I193</f>
        <v>10985.418</v>
      </c>
      <c r="P193" s="112">
        <f t="shared" si="25"/>
        <v>4777.9038</v>
      </c>
      <c r="Q193" s="112">
        <f t="shared" si="31"/>
        <v>7922.9741999999997</v>
      </c>
      <c r="R193" s="112">
        <f t="shared" si="26"/>
        <v>45186.836199999998</v>
      </c>
      <c r="Y193" s="114"/>
      <c r="Z193" s="114"/>
    </row>
    <row r="194" spans="1:26" s="16" customFormat="1" ht="12.75" customHeight="1" x14ac:dyDescent="0.25">
      <c r="A194" s="97">
        <v>182</v>
      </c>
      <c r="B194" s="17" t="s">
        <v>301</v>
      </c>
      <c r="C194" s="109" t="s">
        <v>32</v>
      </c>
      <c r="D194" s="110" t="s">
        <v>287</v>
      </c>
      <c r="E194" s="17" t="s">
        <v>661</v>
      </c>
      <c r="F194" s="110" t="s">
        <v>30</v>
      </c>
      <c r="G194" s="111">
        <v>47000</v>
      </c>
      <c r="H194" s="111">
        <v>1430.59</v>
      </c>
      <c r="I194" s="112">
        <f t="shared" si="27"/>
        <v>1348.9</v>
      </c>
      <c r="J194" s="112">
        <f t="shared" si="28"/>
        <v>3336.9999999999995</v>
      </c>
      <c r="K194" s="112">
        <v>517</v>
      </c>
      <c r="L194" s="112">
        <f t="shared" si="29"/>
        <v>1428.8</v>
      </c>
      <c r="M194" s="112">
        <f t="shared" si="30"/>
        <v>3332.3</v>
      </c>
      <c r="N194" s="112">
        <v>0</v>
      </c>
      <c r="O194" s="112">
        <f>+M194+L194+K194+J194+I194+N194</f>
        <v>9964</v>
      </c>
      <c r="P194" s="112">
        <f t="shared" si="25"/>
        <v>2777.7</v>
      </c>
      <c r="Q194" s="112">
        <f t="shared" si="31"/>
        <v>7186.2999999999993</v>
      </c>
      <c r="R194" s="112">
        <f t="shared" si="26"/>
        <v>42791.710000000006</v>
      </c>
      <c r="Y194" s="114"/>
      <c r="Z194" s="114"/>
    </row>
    <row r="195" spans="1:26" s="16" customFormat="1" x14ac:dyDescent="0.25">
      <c r="A195" s="97">
        <v>183</v>
      </c>
      <c r="B195" s="17" t="s">
        <v>304</v>
      </c>
      <c r="C195" s="109" t="s">
        <v>27</v>
      </c>
      <c r="D195" s="110" t="s">
        <v>305</v>
      </c>
      <c r="E195" s="17" t="s">
        <v>306</v>
      </c>
      <c r="F195" s="110" t="s">
        <v>30</v>
      </c>
      <c r="G195" s="111">
        <v>330000</v>
      </c>
      <c r="H195" s="111">
        <v>67293.84</v>
      </c>
      <c r="I195" s="112">
        <f t="shared" si="27"/>
        <v>9471</v>
      </c>
      <c r="J195" s="112">
        <f t="shared" si="28"/>
        <v>23429.999999999996</v>
      </c>
      <c r="K195" s="112">
        <v>851.51</v>
      </c>
      <c r="L195" s="112">
        <f t="shared" si="29"/>
        <v>5685.4080000000004</v>
      </c>
      <c r="M195" s="112">
        <f t="shared" si="30"/>
        <v>13259.718000000001</v>
      </c>
      <c r="N195" s="112">
        <v>0</v>
      </c>
      <c r="O195" s="112">
        <f>+M195+L195+K195+J195+I195+N195</f>
        <v>52697.635999999999</v>
      </c>
      <c r="P195" s="112">
        <f t="shared" si="25"/>
        <v>15156.407999999999</v>
      </c>
      <c r="Q195" s="112">
        <f t="shared" si="31"/>
        <v>37541.227999999996</v>
      </c>
      <c r="R195" s="112">
        <f t="shared" si="26"/>
        <v>247549.75200000001</v>
      </c>
      <c r="Y195" s="114"/>
      <c r="Z195" s="114"/>
    </row>
    <row r="196" spans="1:26" s="16" customFormat="1" x14ac:dyDescent="0.25">
      <c r="A196" s="97">
        <v>184</v>
      </c>
      <c r="B196" s="17" t="s">
        <v>307</v>
      </c>
      <c r="C196" s="109" t="s">
        <v>27</v>
      </c>
      <c r="D196" s="110" t="s">
        <v>305</v>
      </c>
      <c r="E196" s="17" t="s">
        <v>662</v>
      </c>
      <c r="F196" s="110" t="s">
        <v>30</v>
      </c>
      <c r="G196" s="111">
        <v>125000</v>
      </c>
      <c r="H196" s="111">
        <v>17986.060000000001</v>
      </c>
      <c r="I196" s="112">
        <f t="shared" si="27"/>
        <v>3587.5</v>
      </c>
      <c r="J196" s="112">
        <f t="shared" si="28"/>
        <v>8875</v>
      </c>
      <c r="K196" s="112">
        <v>851.51</v>
      </c>
      <c r="L196" s="112">
        <f t="shared" si="29"/>
        <v>3800</v>
      </c>
      <c r="M196" s="112">
        <f t="shared" si="30"/>
        <v>8862.5</v>
      </c>
      <c r="N196" s="112">
        <v>0</v>
      </c>
      <c r="O196" s="112">
        <f>+M196+L196+K196+J196+I196+N196</f>
        <v>25976.510000000002</v>
      </c>
      <c r="P196" s="112">
        <f t="shared" si="25"/>
        <v>7387.5</v>
      </c>
      <c r="Q196" s="112">
        <f t="shared" si="31"/>
        <v>18589.009999999998</v>
      </c>
      <c r="R196" s="112">
        <f t="shared" si="26"/>
        <v>99626.44</v>
      </c>
      <c r="Y196" s="114"/>
      <c r="Z196" s="114"/>
    </row>
    <row r="197" spans="1:26" s="16" customFormat="1" x14ac:dyDescent="0.25">
      <c r="A197" s="97">
        <v>185</v>
      </c>
      <c r="B197" s="17" t="s">
        <v>308</v>
      </c>
      <c r="C197" s="109" t="s">
        <v>32</v>
      </c>
      <c r="D197" s="110" t="s">
        <v>305</v>
      </c>
      <c r="E197" s="17" t="s">
        <v>309</v>
      </c>
      <c r="F197" s="110" t="s">
        <v>30</v>
      </c>
      <c r="G197" s="111">
        <v>66000</v>
      </c>
      <c r="H197" s="111">
        <v>4615.7299999999996</v>
      </c>
      <c r="I197" s="112">
        <f t="shared" si="27"/>
        <v>1894.2</v>
      </c>
      <c r="J197" s="112">
        <f t="shared" si="28"/>
        <v>4686</v>
      </c>
      <c r="K197" s="112">
        <v>726</v>
      </c>
      <c r="L197" s="112">
        <f t="shared" si="29"/>
        <v>2006.4</v>
      </c>
      <c r="M197" s="112">
        <f t="shared" si="30"/>
        <v>4679.4000000000005</v>
      </c>
      <c r="N197" s="112">
        <v>0</v>
      </c>
      <c r="O197" s="112">
        <f t="shared" ref="O197:O198" si="35">+M197+L197+K197+J197+I197+N197</f>
        <v>13992.000000000002</v>
      </c>
      <c r="P197" s="112">
        <f t="shared" si="25"/>
        <v>3900.6000000000004</v>
      </c>
      <c r="Q197" s="112">
        <f t="shared" si="31"/>
        <v>10091.400000000001</v>
      </c>
      <c r="R197" s="112">
        <f t="shared" si="26"/>
        <v>57483.67</v>
      </c>
      <c r="Y197" s="114"/>
      <c r="Z197" s="114"/>
    </row>
    <row r="198" spans="1:26" s="16" customFormat="1" ht="12.75" customHeight="1" x14ac:dyDescent="0.25">
      <c r="A198" s="97">
        <v>186</v>
      </c>
      <c r="B198" s="17" t="s">
        <v>639</v>
      </c>
      <c r="C198" s="109" t="s">
        <v>27</v>
      </c>
      <c r="D198" s="110" t="s">
        <v>305</v>
      </c>
      <c r="E198" s="17" t="s">
        <v>663</v>
      </c>
      <c r="F198" s="110" t="s">
        <v>30</v>
      </c>
      <c r="G198" s="111">
        <v>47000</v>
      </c>
      <c r="H198" s="111">
        <v>1430.59</v>
      </c>
      <c r="I198" s="112">
        <f t="shared" si="27"/>
        <v>1348.9</v>
      </c>
      <c r="J198" s="112">
        <f t="shared" si="28"/>
        <v>3336.9999999999995</v>
      </c>
      <c r="K198" s="112">
        <v>517</v>
      </c>
      <c r="L198" s="112">
        <f t="shared" si="29"/>
        <v>1428.8</v>
      </c>
      <c r="M198" s="112">
        <f t="shared" si="30"/>
        <v>3332.3</v>
      </c>
      <c r="N198" s="112">
        <v>0</v>
      </c>
      <c r="O198" s="112">
        <f t="shared" si="35"/>
        <v>9964</v>
      </c>
      <c r="P198" s="112">
        <f t="shared" si="25"/>
        <v>2777.7</v>
      </c>
      <c r="Q198" s="112">
        <f t="shared" si="31"/>
        <v>7186.2999999999993</v>
      </c>
      <c r="R198" s="112">
        <f t="shared" si="26"/>
        <v>42791.710000000006</v>
      </c>
      <c r="Y198" s="114"/>
      <c r="Z198" s="114"/>
    </row>
    <row r="199" spans="1:26" s="16" customFormat="1" x14ac:dyDescent="0.25">
      <c r="A199" s="97">
        <v>187</v>
      </c>
      <c r="B199" s="17" t="s">
        <v>310</v>
      </c>
      <c r="C199" s="109" t="s">
        <v>27</v>
      </c>
      <c r="D199" s="110" t="s">
        <v>305</v>
      </c>
      <c r="E199" s="17" t="s">
        <v>311</v>
      </c>
      <c r="F199" s="110" t="s">
        <v>30</v>
      </c>
      <c r="G199" s="111">
        <v>38500</v>
      </c>
      <c r="H199" s="111">
        <v>230.95</v>
      </c>
      <c r="I199" s="112">
        <f t="shared" si="27"/>
        <v>1104.95</v>
      </c>
      <c r="J199" s="112">
        <f t="shared" si="28"/>
        <v>2733.4999999999995</v>
      </c>
      <c r="K199" s="112">
        <v>423.5</v>
      </c>
      <c r="L199" s="112">
        <f t="shared" si="29"/>
        <v>1170.4000000000001</v>
      </c>
      <c r="M199" s="112">
        <f t="shared" si="30"/>
        <v>2729.65</v>
      </c>
      <c r="N199" s="112">
        <v>0</v>
      </c>
      <c r="O199" s="112">
        <f>+M199+L199+K199+J199+I199</f>
        <v>8161.9999999999991</v>
      </c>
      <c r="P199" s="112">
        <f t="shared" si="25"/>
        <v>2275.3500000000004</v>
      </c>
      <c r="Q199" s="112">
        <f t="shared" si="31"/>
        <v>5886.65</v>
      </c>
      <c r="R199" s="112">
        <f t="shared" si="26"/>
        <v>35993.700000000004</v>
      </c>
      <c r="Y199" s="114"/>
      <c r="Z199" s="114"/>
    </row>
    <row r="200" spans="1:26" s="16" customFormat="1" ht="12.75" customHeight="1" x14ac:dyDescent="0.25">
      <c r="A200" s="97">
        <v>188</v>
      </c>
      <c r="B200" s="17" t="s">
        <v>312</v>
      </c>
      <c r="C200" s="109" t="s">
        <v>32</v>
      </c>
      <c r="D200" s="110" t="s">
        <v>313</v>
      </c>
      <c r="E200" s="17" t="s">
        <v>314</v>
      </c>
      <c r="F200" s="110" t="s">
        <v>30</v>
      </c>
      <c r="G200" s="111">
        <v>130000</v>
      </c>
      <c r="H200" s="111">
        <v>19162.189999999999</v>
      </c>
      <c r="I200" s="112">
        <f t="shared" si="27"/>
        <v>3731</v>
      </c>
      <c r="J200" s="112">
        <f t="shared" si="28"/>
        <v>9230</v>
      </c>
      <c r="K200" s="112">
        <v>851.51</v>
      </c>
      <c r="L200" s="112">
        <f t="shared" si="29"/>
        <v>3952</v>
      </c>
      <c r="M200" s="112">
        <f t="shared" si="30"/>
        <v>9217</v>
      </c>
      <c r="N200" s="112">
        <v>0</v>
      </c>
      <c r="O200" s="112">
        <f>+M200+L200+K200+J200+I200+N200</f>
        <v>26981.510000000002</v>
      </c>
      <c r="P200" s="112">
        <f t="shared" si="25"/>
        <v>7683</v>
      </c>
      <c r="Q200" s="112">
        <f t="shared" si="31"/>
        <v>19298.509999999998</v>
      </c>
      <c r="R200" s="112">
        <f t="shared" si="26"/>
        <v>103154.81</v>
      </c>
      <c r="Y200" s="114"/>
      <c r="Z200" s="114"/>
    </row>
    <row r="201" spans="1:26" s="16" customFormat="1" ht="12.75" customHeight="1" x14ac:dyDescent="0.25">
      <c r="A201" s="97">
        <v>189</v>
      </c>
      <c r="B201" s="17" t="s">
        <v>315</v>
      </c>
      <c r="C201" s="109" t="s">
        <v>32</v>
      </c>
      <c r="D201" s="110" t="s">
        <v>313</v>
      </c>
      <c r="E201" s="17" t="s">
        <v>316</v>
      </c>
      <c r="F201" s="110" t="s">
        <v>30</v>
      </c>
      <c r="G201" s="111">
        <v>90000</v>
      </c>
      <c r="H201" s="111">
        <v>9753.19</v>
      </c>
      <c r="I201" s="112">
        <f t="shared" si="27"/>
        <v>2583</v>
      </c>
      <c r="J201" s="112">
        <f t="shared" si="28"/>
        <v>6389.9999999999991</v>
      </c>
      <c r="K201" s="112">
        <v>851.51</v>
      </c>
      <c r="L201" s="112">
        <f t="shared" si="29"/>
        <v>2736</v>
      </c>
      <c r="M201" s="112">
        <f t="shared" si="30"/>
        <v>6381</v>
      </c>
      <c r="N201" s="112">
        <v>0</v>
      </c>
      <c r="O201" s="112">
        <f>+M201+L201+K201+J201+I201+N201</f>
        <v>18941.509999999998</v>
      </c>
      <c r="P201" s="112">
        <f t="shared" si="25"/>
        <v>5319</v>
      </c>
      <c r="Q201" s="112">
        <f t="shared" si="31"/>
        <v>13622.51</v>
      </c>
      <c r="R201" s="112">
        <f t="shared" si="26"/>
        <v>74927.81</v>
      </c>
      <c r="Y201" s="114"/>
      <c r="Z201" s="114"/>
    </row>
    <row r="202" spans="1:26" s="16" customFormat="1" x14ac:dyDescent="0.25">
      <c r="A202" s="97">
        <v>190</v>
      </c>
      <c r="B202" s="17" t="s">
        <v>319</v>
      </c>
      <c r="C202" s="109" t="s">
        <v>32</v>
      </c>
      <c r="D202" s="110" t="s">
        <v>313</v>
      </c>
      <c r="E202" s="17" t="s">
        <v>320</v>
      </c>
      <c r="F202" s="110" t="s">
        <v>30</v>
      </c>
      <c r="G202" s="111">
        <v>90000</v>
      </c>
      <c r="H202" s="111">
        <v>9753.19</v>
      </c>
      <c r="I202" s="112">
        <f t="shared" si="27"/>
        <v>2583</v>
      </c>
      <c r="J202" s="112">
        <f t="shared" si="28"/>
        <v>6389.9999999999991</v>
      </c>
      <c r="K202" s="112">
        <v>851.51</v>
      </c>
      <c r="L202" s="112">
        <f t="shared" si="29"/>
        <v>2736</v>
      </c>
      <c r="M202" s="112">
        <f t="shared" si="30"/>
        <v>6381</v>
      </c>
      <c r="N202" s="112">
        <v>0</v>
      </c>
      <c r="O202" s="112">
        <f>+M202+L202+K202+J202+I202+N202</f>
        <v>18941.509999999998</v>
      </c>
      <c r="P202" s="112">
        <f t="shared" si="25"/>
        <v>5319</v>
      </c>
      <c r="Q202" s="112">
        <f t="shared" si="31"/>
        <v>13622.51</v>
      </c>
      <c r="R202" s="112">
        <f t="shared" si="26"/>
        <v>74927.81</v>
      </c>
      <c r="Y202" s="114"/>
      <c r="Z202" s="114"/>
    </row>
    <row r="203" spans="1:26" s="16" customFormat="1" x14ac:dyDescent="0.25">
      <c r="A203" s="97">
        <v>191</v>
      </c>
      <c r="B203" s="17" t="s">
        <v>317</v>
      </c>
      <c r="C203" s="109" t="s">
        <v>32</v>
      </c>
      <c r="D203" s="110" t="s">
        <v>313</v>
      </c>
      <c r="E203" s="17" t="s">
        <v>318</v>
      </c>
      <c r="F203" s="110" t="s">
        <v>30</v>
      </c>
      <c r="G203" s="111">
        <v>90000</v>
      </c>
      <c r="H203" s="111">
        <v>9324.32</v>
      </c>
      <c r="I203" s="112">
        <f t="shared" si="27"/>
        <v>2583</v>
      </c>
      <c r="J203" s="112">
        <f t="shared" si="28"/>
        <v>6389.9999999999991</v>
      </c>
      <c r="K203" s="112">
        <v>851.51</v>
      </c>
      <c r="L203" s="112">
        <f t="shared" si="29"/>
        <v>2736</v>
      </c>
      <c r="M203" s="112">
        <f t="shared" si="30"/>
        <v>6381</v>
      </c>
      <c r="N203" s="112">
        <v>1715.46</v>
      </c>
      <c r="O203" s="112">
        <f>+M203+L203+K203+J203+I203</f>
        <v>18941.509999999998</v>
      </c>
      <c r="P203" s="112">
        <f t="shared" si="25"/>
        <v>7034.46</v>
      </c>
      <c r="Q203" s="112">
        <f t="shared" si="31"/>
        <v>13622.51</v>
      </c>
      <c r="R203" s="112">
        <f t="shared" si="26"/>
        <v>73641.22</v>
      </c>
      <c r="Y203" s="114"/>
      <c r="Z203" s="114"/>
    </row>
    <row r="204" spans="1:26" s="16" customFormat="1" x14ac:dyDescent="0.25">
      <c r="A204" s="97">
        <v>192</v>
      </c>
      <c r="B204" s="17" t="s">
        <v>321</v>
      </c>
      <c r="C204" s="109" t="s">
        <v>32</v>
      </c>
      <c r="D204" s="110" t="s">
        <v>313</v>
      </c>
      <c r="E204" s="17" t="s">
        <v>322</v>
      </c>
      <c r="F204" s="110" t="s">
        <v>30</v>
      </c>
      <c r="G204" s="111">
        <v>50000</v>
      </c>
      <c r="H204" s="111">
        <v>1854</v>
      </c>
      <c r="I204" s="112">
        <f t="shared" si="27"/>
        <v>1435</v>
      </c>
      <c r="J204" s="112">
        <f t="shared" si="28"/>
        <v>3549.9999999999995</v>
      </c>
      <c r="K204" s="112">
        <v>550</v>
      </c>
      <c r="L204" s="112">
        <f t="shared" si="29"/>
        <v>1520</v>
      </c>
      <c r="M204" s="112">
        <f t="shared" si="30"/>
        <v>3545.0000000000005</v>
      </c>
      <c r="N204" s="112">
        <v>0</v>
      </c>
      <c r="O204" s="112">
        <f>+M204+L204+K204+J204+I204+N204</f>
        <v>10600</v>
      </c>
      <c r="P204" s="112">
        <f t="shared" si="25"/>
        <v>2955</v>
      </c>
      <c r="Q204" s="112">
        <f t="shared" si="31"/>
        <v>7645</v>
      </c>
      <c r="R204" s="112">
        <f t="shared" si="26"/>
        <v>45191</v>
      </c>
      <c r="Y204" s="114"/>
      <c r="Z204" s="114"/>
    </row>
    <row r="205" spans="1:26" s="16" customFormat="1" x14ac:dyDescent="0.25">
      <c r="A205" s="97">
        <v>193</v>
      </c>
      <c r="B205" s="17" t="s">
        <v>327</v>
      </c>
      <c r="C205" s="109" t="s">
        <v>27</v>
      </c>
      <c r="D205" s="110" t="s">
        <v>313</v>
      </c>
      <c r="E205" s="17" t="s">
        <v>328</v>
      </c>
      <c r="F205" s="110" t="s">
        <v>30</v>
      </c>
      <c r="G205" s="111">
        <v>47000</v>
      </c>
      <c r="H205" s="111">
        <v>1430.59</v>
      </c>
      <c r="I205" s="112">
        <f t="shared" si="27"/>
        <v>1348.9</v>
      </c>
      <c r="J205" s="112">
        <f t="shared" si="28"/>
        <v>3336.9999999999995</v>
      </c>
      <c r="K205" s="112">
        <v>517</v>
      </c>
      <c r="L205" s="112">
        <f t="shared" si="29"/>
        <v>1428.8</v>
      </c>
      <c r="M205" s="112">
        <f t="shared" si="30"/>
        <v>3332.3</v>
      </c>
      <c r="N205" s="112">
        <v>0</v>
      </c>
      <c r="O205" s="112">
        <f>+M205+L205+K205+J205+I205+N205</f>
        <v>9964</v>
      </c>
      <c r="P205" s="112">
        <f t="shared" si="25"/>
        <v>2777.7</v>
      </c>
      <c r="Q205" s="112">
        <f t="shared" si="31"/>
        <v>7186.2999999999993</v>
      </c>
      <c r="R205" s="112">
        <f t="shared" ref="R205:R221" si="36">+G205-P205-H205</f>
        <v>42791.710000000006</v>
      </c>
      <c r="Y205" s="114"/>
      <c r="Z205" s="114"/>
    </row>
    <row r="206" spans="1:26" s="16" customFormat="1" x14ac:dyDescent="0.25">
      <c r="A206" s="97">
        <v>194</v>
      </c>
      <c r="B206" s="17" t="s">
        <v>640</v>
      </c>
      <c r="C206" s="109" t="s">
        <v>27</v>
      </c>
      <c r="D206" s="115" t="s">
        <v>313</v>
      </c>
      <c r="E206" s="17" t="s">
        <v>646</v>
      </c>
      <c r="F206" s="110" t="s">
        <v>30</v>
      </c>
      <c r="G206" s="111">
        <v>47000</v>
      </c>
      <c r="H206" s="111">
        <v>1430.59</v>
      </c>
      <c r="I206" s="112">
        <f t="shared" ref="I206:I269" si="37">IF(G206&gt;374040,374040*2.87/100,G206*2.87/100)</f>
        <v>1348.9</v>
      </c>
      <c r="J206" s="112">
        <f t="shared" ref="J206:J269" si="38">IF(G206&gt;374040,374040*7.1%,G206*7.1%)</f>
        <v>3336.9999999999995</v>
      </c>
      <c r="K206" s="112">
        <v>517</v>
      </c>
      <c r="L206" s="112">
        <f t="shared" ref="L206:L269" si="39">IF(G206&gt;187020,187020*3.04/100,G206*3.04/100)</f>
        <v>1428.8</v>
      </c>
      <c r="M206" s="112">
        <f t="shared" ref="M206:M269" si="40">IF(G206&gt;187020,187020*7.09%,G206*7.09%)</f>
        <v>3332.3</v>
      </c>
      <c r="N206" s="112">
        <v>0</v>
      </c>
      <c r="O206" s="112">
        <f>+M206+L206+K206+J206+I206+N206</f>
        <v>9964</v>
      </c>
      <c r="P206" s="112">
        <f t="shared" ref="P206:P221" si="41">+I206+L206+N206</f>
        <v>2777.7</v>
      </c>
      <c r="Q206" s="112">
        <f t="shared" si="31"/>
        <v>7186.2999999999993</v>
      </c>
      <c r="R206" s="112">
        <f t="shared" si="36"/>
        <v>42791.710000000006</v>
      </c>
      <c r="Y206" s="114"/>
      <c r="Z206" s="114"/>
    </row>
    <row r="207" spans="1:26" s="16" customFormat="1" x14ac:dyDescent="0.25">
      <c r="A207" s="97">
        <v>195</v>
      </c>
      <c r="B207" s="17" t="s">
        <v>325</v>
      </c>
      <c r="C207" s="109" t="s">
        <v>32</v>
      </c>
      <c r="D207" s="110" t="s">
        <v>313</v>
      </c>
      <c r="E207" s="17" t="s">
        <v>326</v>
      </c>
      <c r="F207" s="110" t="s">
        <v>30</v>
      </c>
      <c r="G207" s="111">
        <v>47000</v>
      </c>
      <c r="H207" s="111">
        <v>1173.28</v>
      </c>
      <c r="I207" s="112">
        <f t="shared" si="37"/>
        <v>1348.9</v>
      </c>
      <c r="J207" s="112">
        <f t="shared" si="38"/>
        <v>3336.9999999999995</v>
      </c>
      <c r="K207" s="112">
        <v>517</v>
      </c>
      <c r="L207" s="112">
        <f t="shared" si="39"/>
        <v>1428.8</v>
      </c>
      <c r="M207" s="112">
        <f t="shared" si="40"/>
        <v>3332.3</v>
      </c>
      <c r="N207" s="112">
        <v>1715.46</v>
      </c>
      <c r="O207" s="112">
        <f>+M207+L207+K207+J207+I207+N207</f>
        <v>11679.46</v>
      </c>
      <c r="P207" s="112">
        <f t="shared" si="41"/>
        <v>4493.16</v>
      </c>
      <c r="Q207" s="112">
        <f t="shared" si="31"/>
        <v>7186.2999999999993</v>
      </c>
      <c r="R207" s="112">
        <f t="shared" si="36"/>
        <v>41333.56</v>
      </c>
      <c r="Y207" s="114"/>
      <c r="Z207" s="114"/>
    </row>
    <row r="208" spans="1:26" s="16" customFormat="1" x14ac:dyDescent="0.25">
      <c r="A208" s="97">
        <v>196</v>
      </c>
      <c r="B208" s="17" t="s">
        <v>323</v>
      </c>
      <c r="C208" s="109" t="s">
        <v>27</v>
      </c>
      <c r="D208" s="110" t="s">
        <v>313</v>
      </c>
      <c r="E208" s="17" t="s">
        <v>324</v>
      </c>
      <c r="F208" s="110" t="s">
        <v>30</v>
      </c>
      <c r="G208" s="111">
        <v>47000</v>
      </c>
      <c r="H208" s="111">
        <v>1430.59</v>
      </c>
      <c r="I208" s="112">
        <f t="shared" si="37"/>
        <v>1348.9</v>
      </c>
      <c r="J208" s="112">
        <f t="shared" si="38"/>
        <v>3336.9999999999995</v>
      </c>
      <c r="K208" s="112">
        <v>517</v>
      </c>
      <c r="L208" s="112">
        <f t="shared" si="39"/>
        <v>1428.8</v>
      </c>
      <c r="M208" s="112">
        <f t="shared" si="40"/>
        <v>3332.3</v>
      </c>
      <c r="N208" s="112">
        <v>0</v>
      </c>
      <c r="O208" s="112">
        <f>+M208+L208+K208+J208+I208</f>
        <v>9964</v>
      </c>
      <c r="P208" s="112">
        <f t="shared" si="41"/>
        <v>2777.7</v>
      </c>
      <c r="Q208" s="112">
        <f t="shared" ref="Q208:Q221" si="42">+M208+J208+K208</f>
        <v>7186.2999999999993</v>
      </c>
      <c r="R208" s="112">
        <f t="shared" si="36"/>
        <v>42791.710000000006</v>
      </c>
      <c r="Y208" s="114"/>
      <c r="Z208" s="114"/>
    </row>
    <row r="209" spans="1:26" s="16" customFormat="1" ht="12.75" customHeight="1" x14ac:dyDescent="0.25">
      <c r="A209" s="97">
        <v>197</v>
      </c>
      <c r="B209" s="17" t="s">
        <v>329</v>
      </c>
      <c r="C209" s="109" t="s">
        <v>32</v>
      </c>
      <c r="D209" s="110" t="s">
        <v>313</v>
      </c>
      <c r="E209" s="17" t="s">
        <v>330</v>
      </c>
      <c r="F209" s="110" t="s">
        <v>30</v>
      </c>
      <c r="G209" s="111">
        <v>38500</v>
      </c>
      <c r="H209" s="111">
        <v>230.95</v>
      </c>
      <c r="I209" s="112">
        <f t="shared" si="37"/>
        <v>1104.95</v>
      </c>
      <c r="J209" s="112">
        <f t="shared" si="38"/>
        <v>2733.4999999999995</v>
      </c>
      <c r="K209" s="112">
        <v>423.5</v>
      </c>
      <c r="L209" s="112">
        <f t="shared" si="39"/>
        <v>1170.4000000000001</v>
      </c>
      <c r="M209" s="112">
        <f t="shared" si="40"/>
        <v>2729.65</v>
      </c>
      <c r="N209" s="112">
        <v>0</v>
      </c>
      <c r="O209" s="112">
        <f>+M209+L209+K209+J209+I209</f>
        <v>8161.9999999999991</v>
      </c>
      <c r="P209" s="112">
        <f t="shared" si="41"/>
        <v>2275.3500000000004</v>
      </c>
      <c r="Q209" s="112">
        <f t="shared" si="42"/>
        <v>5886.65</v>
      </c>
      <c r="R209" s="112">
        <f t="shared" si="36"/>
        <v>35993.700000000004</v>
      </c>
      <c r="Y209" s="114"/>
      <c r="Z209" s="114"/>
    </row>
    <row r="210" spans="1:26" s="16" customFormat="1" ht="12.75" customHeight="1" x14ac:dyDescent="0.25">
      <c r="A210" s="97">
        <v>198</v>
      </c>
      <c r="B210" s="17" t="s">
        <v>331</v>
      </c>
      <c r="C210" s="109" t="s">
        <v>32</v>
      </c>
      <c r="D210" s="110" t="s">
        <v>313</v>
      </c>
      <c r="E210" s="17" t="s">
        <v>330</v>
      </c>
      <c r="F210" s="110" t="s">
        <v>30</v>
      </c>
      <c r="G210" s="111">
        <v>38500</v>
      </c>
      <c r="H210" s="111">
        <v>230.95</v>
      </c>
      <c r="I210" s="112">
        <f t="shared" si="37"/>
        <v>1104.95</v>
      </c>
      <c r="J210" s="112">
        <f t="shared" si="38"/>
        <v>2733.4999999999995</v>
      </c>
      <c r="K210" s="112">
        <v>423.5</v>
      </c>
      <c r="L210" s="112">
        <f t="shared" si="39"/>
        <v>1170.4000000000001</v>
      </c>
      <c r="M210" s="112">
        <f t="shared" si="40"/>
        <v>2729.65</v>
      </c>
      <c r="N210" s="112">
        <v>0</v>
      </c>
      <c r="O210" s="112">
        <f>+M210+L210+K210+J210+I210</f>
        <v>8161.9999999999991</v>
      </c>
      <c r="P210" s="112">
        <f t="shared" si="41"/>
        <v>2275.3500000000004</v>
      </c>
      <c r="Q210" s="112">
        <f t="shared" si="42"/>
        <v>5886.65</v>
      </c>
      <c r="R210" s="112">
        <f t="shared" si="36"/>
        <v>35993.700000000004</v>
      </c>
      <c r="Y210" s="114"/>
      <c r="Z210" s="114"/>
    </row>
    <row r="211" spans="1:26" s="16" customFormat="1" ht="12.75" customHeight="1" x14ac:dyDescent="0.25">
      <c r="A211" s="97">
        <v>199</v>
      </c>
      <c r="B211" s="17" t="s">
        <v>332</v>
      </c>
      <c r="C211" s="109" t="s">
        <v>32</v>
      </c>
      <c r="D211" s="110" t="s">
        <v>333</v>
      </c>
      <c r="E211" s="17" t="s">
        <v>334</v>
      </c>
      <c r="F211" s="110" t="s">
        <v>30</v>
      </c>
      <c r="G211" s="111">
        <v>330000</v>
      </c>
      <c r="H211" s="111">
        <v>67293.84</v>
      </c>
      <c r="I211" s="112">
        <f t="shared" si="37"/>
        <v>9471</v>
      </c>
      <c r="J211" s="112">
        <f t="shared" si="38"/>
        <v>23429.999999999996</v>
      </c>
      <c r="K211" s="112">
        <v>851.51</v>
      </c>
      <c r="L211" s="112">
        <f t="shared" si="39"/>
        <v>5685.4080000000004</v>
      </c>
      <c r="M211" s="112">
        <f t="shared" si="40"/>
        <v>13259.718000000001</v>
      </c>
      <c r="N211" s="112">
        <v>0</v>
      </c>
      <c r="O211" s="112">
        <f>+M211+L211+K211+J211+I211+N211</f>
        <v>52697.635999999999</v>
      </c>
      <c r="P211" s="112">
        <f t="shared" si="41"/>
        <v>15156.407999999999</v>
      </c>
      <c r="Q211" s="112">
        <f t="shared" si="42"/>
        <v>37541.227999999996</v>
      </c>
      <c r="R211" s="112">
        <f t="shared" si="36"/>
        <v>247549.75200000001</v>
      </c>
      <c r="Y211" s="114"/>
      <c r="Z211" s="114"/>
    </row>
    <row r="212" spans="1:26" s="16" customFormat="1" ht="12.75" customHeight="1" x14ac:dyDescent="0.25">
      <c r="A212" s="97">
        <v>200</v>
      </c>
      <c r="B212" s="17" t="s">
        <v>335</v>
      </c>
      <c r="C212" s="109" t="s">
        <v>32</v>
      </c>
      <c r="D212" s="110" t="s">
        <v>681</v>
      </c>
      <c r="E212" s="17" t="s">
        <v>336</v>
      </c>
      <c r="F212" s="110" t="s">
        <v>30</v>
      </c>
      <c r="G212" s="111">
        <v>158235</v>
      </c>
      <c r="H212" s="111">
        <v>24088.31</v>
      </c>
      <c r="I212" s="112">
        <f t="shared" si="37"/>
        <v>4541.3445000000002</v>
      </c>
      <c r="J212" s="112">
        <f t="shared" si="38"/>
        <v>11234.684999999999</v>
      </c>
      <c r="K212" s="112">
        <v>851.51</v>
      </c>
      <c r="L212" s="112">
        <f t="shared" si="39"/>
        <v>4810.3440000000001</v>
      </c>
      <c r="M212" s="112">
        <f t="shared" si="40"/>
        <v>11218.861500000001</v>
      </c>
      <c r="N212" s="112">
        <v>6861.84</v>
      </c>
      <c r="O212" s="112">
        <f>+M212+L212+K212+J212+I212+N212</f>
        <v>39518.584999999992</v>
      </c>
      <c r="P212" s="112">
        <f t="shared" si="41"/>
        <v>16213.5285</v>
      </c>
      <c r="Q212" s="112">
        <f t="shared" si="42"/>
        <v>23305.056499999999</v>
      </c>
      <c r="R212" s="112">
        <f t="shared" si="36"/>
        <v>117933.16149999999</v>
      </c>
      <c r="Y212" s="114"/>
      <c r="Z212" s="114"/>
    </row>
    <row r="213" spans="1:26" s="16" customFormat="1" ht="12.75" customHeight="1" x14ac:dyDescent="0.25">
      <c r="A213" s="97">
        <v>201</v>
      </c>
      <c r="B213" s="17" t="s">
        <v>337</v>
      </c>
      <c r="C213" s="109" t="s">
        <v>32</v>
      </c>
      <c r="D213" s="110" t="s">
        <v>338</v>
      </c>
      <c r="E213" s="17" t="s">
        <v>339</v>
      </c>
      <c r="F213" s="110" t="s">
        <v>30</v>
      </c>
      <c r="G213" s="111">
        <v>110000</v>
      </c>
      <c r="H213" s="111">
        <v>14028.82</v>
      </c>
      <c r="I213" s="112">
        <f t="shared" si="37"/>
        <v>3157</v>
      </c>
      <c r="J213" s="112">
        <f t="shared" si="38"/>
        <v>7809.9999999999991</v>
      </c>
      <c r="K213" s="112">
        <v>851.51</v>
      </c>
      <c r="L213" s="112">
        <f t="shared" si="39"/>
        <v>3344</v>
      </c>
      <c r="M213" s="112">
        <f t="shared" si="40"/>
        <v>7799.0000000000009</v>
      </c>
      <c r="N213" s="112">
        <v>1715.46</v>
      </c>
      <c r="O213" s="112">
        <f>+M213+L213+K213+J213+I213</f>
        <v>22961.51</v>
      </c>
      <c r="P213" s="112">
        <f t="shared" si="41"/>
        <v>8216.4599999999991</v>
      </c>
      <c r="Q213" s="112">
        <f t="shared" si="42"/>
        <v>16460.509999999998</v>
      </c>
      <c r="R213" s="112">
        <f t="shared" si="36"/>
        <v>87754.72</v>
      </c>
      <c r="Y213" s="114"/>
      <c r="Z213" s="114"/>
    </row>
    <row r="214" spans="1:26" s="16" customFormat="1" ht="12.75" customHeight="1" x14ac:dyDescent="0.25">
      <c r="A214" s="97">
        <v>202</v>
      </c>
      <c r="B214" s="17" t="s">
        <v>340</v>
      </c>
      <c r="C214" s="109" t="s">
        <v>32</v>
      </c>
      <c r="D214" s="110" t="s">
        <v>338</v>
      </c>
      <c r="E214" s="17" t="s">
        <v>341</v>
      </c>
      <c r="F214" s="110" t="s">
        <v>30</v>
      </c>
      <c r="G214" s="111">
        <v>87174</v>
      </c>
      <c r="H214" s="111">
        <v>8230.7099999999991</v>
      </c>
      <c r="I214" s="112">
        <f t="shared" si="37"/>
        <v>2501.8937999999998</v>
      </c>
      <c r="J214" s="112">
        <f t="shared" si="38"/>
        <v>6189.3539999999994</v>
      </c>
      <c r="K214" s="112">
        <v>851.51</v>
      </c>
      <c r="L214" s="112">
        <f t="shared" si="39"/>
        <v>2650.0896000000002</v>
      </c>
      <c r="M214" s="112">
        <f t="shared" si="40"/>
        <v>6180.6366000000007</v>
      </c>
      <c r="N214" s="112">
        <v>3430.92</v>
      </c>
      <c r="O214" s="112">
        <f>+M214+L214+K214+J214+I214</f>
        <v>18373.484</v>
      </c>
      <c r="P214" s="112">
        <f t="shared" si="41"/>
        <v>8582.9033999999992</v>
      </c>
      <c r="Q214" s="112">
        <f t="shared" si="42"/>
        <v>13221.500600000001</v>
      </c>
      <c r="R214" s="112">
        <f t="shared" si="36"/>
        <v>70360.386599999998</v>
      </c>
      <c r="Y214" s="114"/>
      <c r="Z214" s="114"/>
    </row>
    <row r="215" spans="1:26" s="16" customFormat="1" ht="12.75" customHeight="1" x14ac:dyDescent="0.25">
      <c r="A215" s="97">
        <v>203</v>
      </c>
      <c r="B215" s="17" t="s">
        <v>342</v>
      </c>
      <c r="C215" s="109" t="s">
        <v>32</v>
      </c>
      <c r="D215" s="110" t="s">
        <v>338</v>
      </c>
      <c r="E215" s="17" t="s">
        <v>343</v>
      </c>
      <c r="F215" s="110" t="s">
        <v>30</v>
      </c>
      <c r="G215" s="111">
        <v>66000</v>
      </c>
      <c r="H215" s="111">
        <v>4272.6400000000003</v>
      </c>
      <c r="I215" s="112">
        <f t="shared" si="37"/>
        <v>1894.2</v>
      </c>
      <c r="J215" s="112">
        <f t="shared" si="38"/>
        <v>4686</v>
      </c>
      <c r="K215" s="112">
        <v>726</v>
      </c>
      <c r="L215" s="112">
        <f t="shared" si="39"/>
        <v>2006.4</v>
      </c>
      <c r="M215" s="112">
        <f t="shared" si="40"/>
        <v>4679.4000000000005</v>
      </c>
      <c r="N215" s="112">
        <v>1715.46</v>
      </c>
      <c r="O215" s="112">
        <f>+M215+L215+K215+J215+I215</f>
        <v>13992.000000000002</v>
      </c>
      <c r="P215" s="112">
        <f t="shared" si="41"/>
        <v>5616.06</v>
      </c>
      <c r="Q215" s="112">
        <f t="shared" si="42"/>
        <v>10091.400000000001</v>
      </c>
      <c r="R215" s="112">
        <f t="shared" si="36"/>
        <v>56111.3</v>
      </c>
      <c r="Y215" s="114"/>
      <c r="Z215" s="114"/>
    </row>
    <row r="216" spans="1:26" s="116" customFormat="1" ht="12.75" customHeight="1" x14ac:dyDescent="0.25">
      <c r="A216" s="97">
        <v>204</v>
      </c>
      <c r="B216" s="17" t="s">
        <v>344</v>
      </c>
      <c r="C216" s="109" t="s">
        <v>32</v>
      </c>
      <c r="D216" s="115" t="s">
        <v>338</v>
      </c>
      <c r="E216" s="17" t="s">
        <v>345</v>
      </c>
      <c r="F216" s="110" t="s">
        <v>30</v>
      </c>
      <c r="G216" s="111">
        <v>60000</v>
      </c>
      <c r="H216" s="111">
        <v>3486.65</v>
      </c>
      <c r="I216" s="112">
        <f t="shared" si="37"/>
        <v>1722</v>
      </c>
      <c r="J216" s="112">
        <f t="shared" si="38"/>
        <v>4260</v>
      </c>
      <c r="K216" s="112">
        <v>660</v>
      </c>
      <c r="L216" s="112">
        <f t="shared" si="39"/>
        <v>1824</v>
      </c>
      <c r="M216" s="112">
        <f t="shared" si="40"/>
        <v>4254</v>
      </c>
      <c r="N216" s="112">
        <v>0</v>
      </c>
      <c r="O216" s="112">
        <f>+M216+L216+K216+J216+I216</f>
        <v>12720</v>
      </c>
      <c r="P216" s="112">
        <f t="shared" si="41"/>
        <v>3546</v>
      </c>
      <c r="Q216" s="112">
        <f t="shared" si="42"/>
        <v>9174</v>
      </c>
      <c r="R216" s="112">
        <f t="shared" si="36"/>
        <v>52967.35</v>
      </c>
      <c r="Y216" s="114"/>
      <c r="Z216" s="114"/>
    </row>
    <row r="217" spans="1:26" s="16" customFormat="1" ht="12.75" customHeight="1" x14ac:dyDescent="0.25">
      <c r="A217" s="97">
        <v>205</v>
      </c>
      <c r="B217" s="17" t="s">
        <v>346</v>
      </c>
      <c r="C217" s="109" t="s">
        <v>32</v>
      </c>
      <c r="D217" s="108" t="s">
        <v>338</v>
      </c>
      <c r="E217" s="17" t="s">
        <v>347</v>
      </c>
      <c r="F217" s="110" t="s">
        <v>30</v>
      </c>
      <c r="G217" s="111">
        <v>60000</v>
      </c>
      <c r="H217" s="111">
        <v>3486.65</v>
      </c>
      <c r="I217" s="112">
        <f t="shared" si="37"/>
        <v>1722</v>
      </c>
      <c r="J217" s="112">
        <f t="shared" si="38"/>
        <v>4260</v>
      </c>
      <c r="K217" s="112">
        <v>660</v>
      </c>
      <c r="L217" s="112">
        <f t="shared" si="39"/>
        <v>1824</v>
      </c>
      <c r="M217" s="112">
        <f t="shared" si="40"/>
        <v>4254</v>
      </c>
      <c r="N217" s="112">
        <v>0</v>
      </c>
      <c r="O217" s="112">
        <f t="shared" ref="O217:O223" si="43">+M217+L217+K217+J217+I217+N217</f>
        <v>12720</v>
      </c>
      <c r="P217" s="112">
        <f t="shared" si="41"/>
        <v>3546</v>
      </c>
      <c r="Q217" s="112">
        <f t="shared" si="42"/>
        <v>9174</v>
      </c>
      <c r="R217" s="112">
        <f t="shared" si="36"/>
        <v>52967.35</v>
      </c>
      <c r="Y217" s="114"/>
      <c r="Z217" s="114"/>
    </row>
    <row r="218" spans="1:26" s="16" customFormat="1" ht="12.75" customHeight="1" x14ac:dyDescent="0.25">
      <c r="A218" s="97">
        <v>206</v>
      </c>
      <c r="B218" s="17" t="s">
        <v>348</v>
      </c>
      <c r="C218" s="109" t="s">
        <v>32</v>
      </c>
      <c r="D218" s="108" t="s">
        <v>333</v>
      </c>
      <c r="E218" s="17" t="s">
        <v>47</v>
      </c>
      <c r="F218" s="110" t="s">
        <v>30</v>
      </c>
      <c r="G218" s="111">
        <v>46585</v>
      </c>
      <c r="H218" s="111">
        <v>1372.02</v>
      </c>
      <c r="I218" s="112">
        <f t="shared" si="37"/>
        <v>1336.9895000000001</v>
      </c>
      <c r="J218" s="112">
        <f t="shared" si="38"/>
        <v>3307.5349999999999</v>
      </c>
      <c r="K218" s="112">
        <v>512.44000000000005</v>
      </c>
      <c r="L218" s="112">
        <f t="shared" si="39"/>
        <v>1416.184</v>
      </c>
      <c r="M218" s="112">
        <f t="shared" si="40"/>
        <v>3302.8765000000003</v>
      </c>
      <c r="N218" s="112">
        <v>0</v>
      </c>
      <c r="O218" s="112">
        <f t="shared" si="43"/>
        <v>9876.0249999999996</v>
      </c>
      <c r="P218" s="112">
        <f t="shared" si="41"/>
        <v>2753.1734999999999</v>
      </c>
      <c r="Q218" s="112">
        <f t="shared" si="42"/>
        <v>7122.8515000000007</v>
      </c>
      <c r="R218" s="112">
        <f t="shared" si="36"/>
        <v>42459.806500000006</v>
      </c>
      <c r="Y218" s="114"/>
      <c r="Z218" s="114"/>
    </row>
    <row r="219" spans="1:26" s="16" customFormat="1" ht="12.75" customHeight="1" x14ac:dyDescent="0.25">
      <c r="A219" s="97">
        <v>207</v>
      </c>
      <c r="B219" s="17" t="s">
        <v>349</v>
      </c>
      <c r="C219" s="109" t="s">
        <v>32</v>
      </c>
      <c r="D219" s="110" t="s">
        <v>682</v>
      </c>
      <c r="E219" s="17" t="s">
        <v>350</v>
      </c>
      <c r="F219" s="110" t="s">
        <v>30</v>
      </c>
      <c r="G219" s="111">
        <v>158235</v>
      </c>
      <c r="H219" s="111">
        <v>24088.31</v>
      </c>
      <c r="I219" s="112">
        <f t="shared" si="37"/>
        <v>4541.3445000000002</v>
      </c>
      <c r="J219" s="112">
        <f t="shared" si="38"/>
        <v>11234.684999999999</v>
      </c>
      <c r="K219" s="112">
        <v>851.51</v>
      </c>
      <c r="L219" s="112">
        <f t="shared" si="39"/>
        <v>4810.3440000000001</v>
      </c>
      <c r="M219" s="112">
        <f t="shared" si="40"/>
        <v>11218.861500000001</v>
      </c>
      <c r="N219" s="112">
        <v>6861.84</v>
      </c>
      <c r="O219" s="112">
        <f t="shared" si="43"/>
        <v>39518.584999999992</v>
      </c>
      <c r="P219" s="112">
        <f t="shared" si="41"/>
        <v>16213.5285</v>
      </c>
      <c r="Q219" s="112">
        <f t="shared" si="42"/>
        <v>23305.056499999999</v>
      </c>
      <c r="R219" s="112">
        <f t="shared" si="36"/>
        <v>117933.16149999999</v>
      </c>
      <c r="Y219" s="114"/>
      <c r="Z219" s="114"/>
    </row>
    <row r="220" spans="1:26" s="16" customFormat="1" ht="12.75" customHeight="1" x14ac:dyDescent="0.25">
      <c r="A220" s="97">
        <v>208</v>
      </c>
      <c r="B220" s="17" t="s">
        <v>354</v>
      </c>
      <c r="C220" s="109" t="s">
        <v>32</v>
      </c>
      <c r="D220" s="110" t="s">
        <v>355</v>
      </c>
      <c r="E220" s="17" t="s">
        <v>356</v>
      </c>
      <c r="F220" s="110" t="s">
        <v>30</v>
      </c>
      <c r="G220" s="111">
        <v>110000</v>
      </c>
      <c r="H220" s="111">
        <v>13599.96</v>
      </c>
      <c r="I220" s="112">
        <f t="shared" si="37"/>
        <v>3157</v>
      </c>
      <c r="J220" s="112">
        <f t="shared" si="38"/>
        <v>7809.9999999999991</v>
      </c>
      <c r="K220" s="112">
        <v>851.51</v>
      </c>
      <c r="L220" s="112">
        <f t="shared" si="39"/>
        <v>3344</v>
      </c>
      <c r="M220" s="112">
        <f t="shared" si="40"/>
        <v>7799.0000000000009</v>
      </c>
      <c r="N220" s="112">
        <v>3430.92</v>
      </c>
      <c r="O220" s="112">
        <f t="shared" si="43"/>
        <v>26392.43</v>
      </c>
      <c r="P220" s="112">
        <f t="shared" si="41"/>
        <v>9931.92</v>
      </c>
      <c r="Q220" s="112">
        <f t="shared" si="42"/>
        <v>16460.509999999998</v>
      </c>
      <c r="R220" s="112">
        <f t="shared" si="36"/>
        <v>86468.12</v>
      </c>
      <c r="Y220" s="114"/>
      <c r="Z220" s="114"/>
    </row>
    <row r="221" spans="1:26" s="16" customFormat="1" ht="12.75" customHeight="1" x14ac:dyDescent="0.25">
      <c r="A221" s="97">
        <v>209</v>
      </c>
      <c r="B221" s="17" t="s">
        <v>351</v>
      </c>
      <c r="C221" s="109" t="s">
        <v>32</v>
      </c>
      <c r="D221" s="110" t="s">
        <v>352</v>
      </c>
      <c r="E221" s="17" t="s">
        <v>353</v>
      </c>
      <c r="F221" s="110" t="s">
        <v>30</v>
      </c>
      <c r="G221" s="111">
        <v>110000</v>
      </c>
      <c r="H221" s="111">
        <v>14028.82</v>
      </c>
      <c r="I221" s="112">
        <f t="shared" si="37"/>
        <v>3157</v>
      </c>
      <c r="J221" s="112">
        <f t="shared" si="38"/>
        <v>7809.9999999999991</v>
      </c>
      <c r="K221" s="112">
        <v>851.51</v>
      </c>
      <c r="L221" s="112">
        <f t="shared" si="39"/>
        <v>3344</v>
      </c>
      <c r="M221" s="112">
        <f t="shared" si="40"/>
        <v>7799.0000000000009</v>
      </c>
      <c r="N221" s="112">
        <v>1715.46</v>
      </c>
      <c r="O221" s="112">
        <f t="shared" si="43"/>
        <v>24676.969999999998</v>
      </c>
      <c r="P221" s="112">
        <f t="shared" si="41"/>
        <v>8216.4599999999991</v>
      </c>
      <c r="Q221" s="112">
        <f t="shared" si="42"/>
        <v>16460.509999999998</v>
      </c>
      <c r="R221" s="112">
        <f t="shared" si="36"/>
        <v>87754.72</v>
      </c>
      <c r="Y221" s="114"/>
      <c r="Z221" s="114"/>
    </row>
    <row r="222" spans="1:26" s="16" customFormat="1" ht="12.75" customHeight="1" x14ac:dyDescent="0.25">
      <c r="A222" s="97">
        <v>210</v>
      </c>
      <c r="B222" s="17" t="s">
        <v>359</v>
      </c>
      <c r="C222" s="109" t="s">
        <v>32</v>
      </c>
      <c r="D222" s="110" t="s">
        <v>355</v>
      </c>
      <c r="E222" s="17" t="s">
        <v>360</v>
      </c>
      <c r="F222" s="110" t="s">
        <v>30</v>
      </c>
      <c r="G222" s="111">
        <v>60000</v>
      </c>
      <c r="H222" s="111">
        <v>3486.65</v>
      </c>
      <c r="I222" s="112">
        <f t="shared" si="37"/>
        <v>1722</v>
      </c>
      <c r="J222" s="112">
        <f t="shared" si="38"/>
        <v>4260</v>
      </c>
      <c r="K222" s="112">
        <v>660</v>
      </c>
      <c r="L222" s="112">
        <f t="shared" si="39"/>
        <v>1824</v>
      </c>
      <c r="M222" s="112">
        <f t="shared" si="40"/>
        <v>4254</v>
      </c>
      <c r="N222" s="112">
        <v>0</v>
      </c>
      <c r="O222" s="112">
        <f t="shared" si="43"/>
        <v>12720</v>
      </c>
      <c r="P222" s="112">
        <f>+I222+L222+N222</f>
        <v>3546</v>
      </c>
      <c r="Q222" s="112">
        <f>+M222+J222+K222</f>
        <v>9174</v>
      </c>
      <c r="R222" s="112">
        <f>+G222-P222-H222</f>
        <v>52967.35</v>
      </c>
      <c r="Y222" s="114"/>
      <c r="Z222" s="114"/>
    </row>
    <row r="223" spans="1:26" s="16" customFormat="1" ht="12.75" customHeight="1" x14ac:dyDescent="0.25">
      <c r="A223" s="97">
        <v>211</v>
      </c>
      <c r="B223" s="17" t="s">
        <v>357</v>
      </c>
      <c r="C223" s="117" t="s">
        <v>32</v>
      </c>
      <c r="D223" s="110" t="s">
        <v>352</v>
      </c>
      <c r="E223" s="17" t="s">
        <v>358</v>
      </c>
      <c r="F223" s="110" t="s">
        <v>30</v>
      </c>
      <c r="G223" s="111">
        <v>60000</v>
      </c>
      <c r="H223" s="111">
        <v>3486.65</v>
      </c>
      <c r="I223" s="112">
        <f t="shared" si="37"/>
        <v>1722</v>
      </c>
      <c r="J223" s="112">
        <f t="shared" si="38"/>
        <v>4260</v>
      </c>
      <c r="K223" s="112">
        <v>660</v>
      </c>
      <c r="L223" s="112">
        <f t="shared" si="39"/>
        <v>1824</v>
      </c>
      <c r="M223" s="112">
        <f t="shared" si="40"/>
        <v>4254</v>
      </c>
      <c r="N223" s="112">
        <v>0</v>
      </c>
      <c r="O223" s="112">
        <f t="shared" si="43"/>
        <v>12720</v>
      </c>
      <c r="P223" s="112">
        <f>+I223+L223+N223</f>
        <v>3546</v>
      </c>
      <c r="Q223" s="112">
        <f>+M223+J223+K223</f>
        <v>9174</v>
      </c>
      <c r="R223" s="112">
        <f>+G223-P223-H223</f>
        <v>52967.35</v>
      </c>
      <c r="Y223" s="114"/>
      <c r="Z223" s="114"/>
    </row>
    <row r="224" spans="1:26" s="16" customFormat="1" ht="12.75" customHeight="1" x14ac:dyDescent="0.25">
      <c r="A224" s="97">
        <v>212</v>
      </c>
      <c r="B224" s="17" t="s">
        <v>364</v>
      </c>
      <c r="C224" s="109" t="s">
        <v>27</v>
      </c>
      <c r="D224" s="110" t="s">
        <v>355</v>
      </c>
      <c r="E224" s="17" t="s">
        <v>365</v>
      </c>
      <c r="F224" s="110" t="s">
        <v>30</v>
      </c>
      <c r="G224" s="111">
        <v>60000</v>
      </c>
      <c r="H224" s="111">
        <v>3486.65</v>
      </c>
      <c r="I224" s="112">
        <f t="shared" si="37"/>
        <v>1722</v>
      </c>
      <c r="J224" s="112">
        <f t="shared" si="38"/>
        <v>4260</v>
      </c>
      <c r="K224" s="112">
        <v>660</v>
      </c>
      <c r="L224" s="112">
        <f t="shared" si="39"/>
        <v>1824</v>
      </c>
      <c r="M224" s="112">
        <f t="shared" si="40"/>
        <v>4254</v>
      </c>
      <c r="N224" s="112">
        <v>0</v>
      </c>
      <c r="O224" s="112">
        <f>+M224+L224+K224+J224+I224</f>
        <v>12720</v>
      </c>
      <c r="P224" s="112">
        <f>+I224+L224+N224</f>
        <v>3546</v>
      </c>
      <c r="Q224" s="112">
        <f>+M224+J224+K224</f>
        <v>9174</v>
      </c>
      <c r="R224" s="112">
        <f>+G224-P224-H224</f>
        <v>52967.35</v>
      </c>
      <c r="Y224" s="114"/>
      <c r="Z224" s="114"/>
    </row>
    <row r="225" spans="1:26" s="16" customFormat="1" ht="12.75" customHeight="1" x14ac:dyDescent="0.25">
      <c r="A225" s="97">
        <v>213</v>
      </c>
      <c r="B225" s="17" t="s">
        <v>361</v>
      </c>
      <c r="C225" s="109" t="s">
        <v>32</v>
      </c>
      <c r="D225" s="110" t="s">
        <v>355</v>
      </c>
      <c r="E225" s="17" t="s">
        <v>360</v>
      </c>
      <c r="F225" s="110" t="s">
        <v>30</v>
      </c>
      <c r="G225" s="111">
        <v>60000</v>
      </c>
      <c r="H225" s="111">
        <v>3486.65</v>
      </c>
      <c r="I225" s="112">
        <f t="shared" si="37"/>
        <v>1722</v>
      </c>
      <c r="J225" s="112">
        <f t="shared" si="38"/>
        <v>4260</v>
      </c>
      <c r="K225" s="112">
        <v>660</v>
      </c>
      <c r="L225" s="112">
        <f t="shared" si="39"/>
        <v>1824</v>
      </c>
      <c r="M225" s="112">
        <f t="shared" si="40"/>
        <v>4254</v>
      </c>
      <c r="N225" s="112">
        <v>0</v>
      </c>
      <c r="O225" s="112">
        <f>+M225+L225+K225+J225+I225</f>
        <v>12720</v>
      </c>
      <c r="P225" s="112">
        <f t="shared" ref="P225:P288" si="44">+I225+L225+N225</f>
        <v>3546</v>
      </c>
      <c r="Q225" s="112">
        <f t="shared" ref="Q225:Q288" si="45">+M225+J225+K225</f>
        <v>9174</v>
      </c>
      <c r="R225" s="112">
        <f t="shared" ref="R225:R288" si="46">+G225-P225-H225</f>
        <v>52967.35</v>
      </c>
      <c r="Y225" s="114"/>
      <c r="Z225" s="114"/>
    </row>
    <row r="226" spans="1:26" s="16" customFormat="1" ht="12.75" customHeight="1" x14ac:dyDescent="0.25">
      <c r="A226" s="97">
        <v>214</v>
      </c>
      <c r="B226" s="17" t="s">
        <v>362</v>
      </c>
      <c r="C226" s="109" t="s">
        <v>32</v>
      </c>
      <c r="D226" s="110" t="s">
        <v>352</v>
      </c>
      <c r="E226" s="17" t="s">
        <v>363</v>
      </c>
      <c r="F226" s="110" t="s">
        <v>30</v>
      </c>
      <c r="G226" s="111">
        <v>60000</v>
      </c>
      <c r="H226" s="111">
        <v>3486.65</v>
      </c>
      <c r="I226" s="112">
        <f t="shared" si="37"/>
        <v>1722</v>
      </c>
      <c r="J226" s="112">
        <f t="shared" si="38"/>
        <v>4260</v>
      </c>
      <c r="K226" s="112">
        <v>660</v>
      </c>
      <c r="L226" s="112">
        <f t="shared" si="39"/>
        <v>1824</v>
      </c>
      <c r="M226" s="112">
        <f t="shared" si="40"/>
        <v>4254</v>
      </c>
      <c r="N226" s="112">
        <v>0</v>
      </c>
      <c r="O226" s="112">
        <f>+M226+L226+K226+J226+I226+N226</f>
        <v>12720</v>
      </c>
      <c r="P226" s="112">
        <f t="shared" si="44"/>
        <v>3546</v>
      </c>
      <c r="Q226" s="112">
        <f t="shared" si="45"/>
        <v>9174</v>
      </c>
      <c r="R226" s="112">
        <f t="shared" si="46"/>
        <v>52967.35</v>
      </c>
      <c r="Y226" s="114"/>
      <c r="Z226" s="114"/>
    </row>
    <row r="227" spans="1:26" s="16" customFormat="1" ht="12.75" customHeight="1" x14ac:dyDescent="0.25">
      <c r="A227" s="97">
        <v>215</v>
      </c>
      <c r="B227" s="17" t="s">
        <v>366</v>
      </c>
      <c r="C227" s="109" t="s">
        <v>32</v>
      </c>
      <c r="D227" s="110" t="s">
        <v>367</v>
      </c>
      <c r="E227" s="17" t="s">
        <v>368</v>
      </c>
      <c r="F227" s="110" t="s">
        <v>30</v>
      </c>
      <c r="G227" s="111">
        <v>158235</v>
      </c>
      <c r="H227" s="111">
        <v>24946.04</v>
      </c>
      <c r="I227" s="112">
        <f t="shared" si="37"/>
        <v>4541.3445000000002</v>
      </c>
      <c r="J227" s="112">
        <f t="shared" si="38"/>
        <v>11234.684999999999</v>
      </c>
      <c r="K227" s="112">
        <v>851.51</v>
      </c>
      <c r="L227" s="112">
        <f t="shared" si="39"/>
        <v>4810.3440000000001</v>
      </c>
      <c r="M227" s="112">
        <f t="shared" si="40"/>
        <v>11218.861500000001</v>
      </c>
      <c r="N227" s="112">
        <v>3430.92</v>
      </c>
      <c r="O227" s="112">
        <f t="shared" ref="O227:O239" si="47">+M227+L227+K227+J227+I227</f>
        <v>32656.744999999995</v>
      </c>
      <c r="P227" s="112">
        <f t="shared" si="44"/>
        <v>12782.6085</v>
      </c>
      <c r="Q227" s="112">
        <f t="shared" si="45"/>
        <v>23305.056499999999</v>
      </c>
      <c r="R227" s="112">
        <f t="shared" si="46"/>
        <v>120506.35149999999</v>
      </c>
      <c r="Y227" s="114"/>
      <c r="Z227" s="114"/>
    </row>
    <row r="228" spans="1:26" s="16" customFormat="1" ht="12.75" customHeight="1" x14ac:dyDescent="0.25">
      <c r="A228" s="97">
        <v>216</v>
      </c>
      <c r="B228" s="17" t="s">
        <v>369</v>
      </c>
      <c r="C228" s="109" t="s">
        <v>32</v>
      </c>
      <c r="D228" s="110" t="s">
        <v>367</v>
      </c>
      <c r="E228" s="17" t="s">
        <v>370</v>
      </c>
      <c r="F228" s="110" t="s">
        <v>30</v>
      </c>
      <c r="G228" s="111">
        <v>66000</v>
      </c>
      <c r="H228" s="111">
        <v>4615.7299999999996</v>
      </c>
      <c r="I228" s="112">
        <f t="shared" si="37"/>
        <v>1894.2</v>
      </c>
      <c r="J228" s="112">
        <f t="shared" si="38"/>
        <v>4686</v>
      </c>
      <c r="K228" s="112">
        <v>726</v>
      </c>
      <c r="L228" s="112">
        <f t="shared" si="39"/>
        <v>2006.4</v>
      </c>
      <c r="M228" s="112">
        <f t="shared" si="40"/>
        <v>4679.4000000000005</v>
      </c>
      <c r="N228" s="112">
        <v>0</v>
      </c>
      <c r="O228" s="112">
        <f t="shared" si="47"/>
        <v>13992.000000000002</v>
      </c>
      <c r="P228" s="112">
        <f t="shared" si="44"/>
        <v>3900.6000000000004</v>
      </c>
      <c r="Q228" s="112">
        <f t="shared" si="45"/>
        <v>10091.400000000001</v>
      </c>
      <c r="R228" s="112">
        <f t="shared" si="46"/>
        <v>57483.67</v>
      </c>
      <c r="Y228" s="114"/>
      <c r="Z228" s="114"/>
    </row>
    <row r="229" spans="1:26" s="16" customFormat="1" ht="12.75" customHeight="1" x14ac:dyDescent="0.25">
      <c r="A229" s="97">
        <v>217</v>
      </c>
      <c r="B229" s="17" t="s">
        <v>371</v>
      </c>
      <c r="C229" s="109" t="s">
        <v>32</v>
      </c>
      <c r="D229" s="110" t="s">
        <v>367</v>
      </c>
      <c r="E229" s="17" t="s">
        <v>372</v>
      </c>
      <c r="F229" s="110" t="s">
        <v>30</v>
      </c>
      <c r="G229" s="111">
        <v>66000</v>
      </c>
      <c r="H229" s="111">
        <v>4615.7299999999996</v>
      </c>
      <c r="I229" s="112">
        <f t="shared" si="37"/>
        <v>1894.2</v>
      </c>
      <c r="J229" s="112">
        <f t="shared" si="38"/>
        <v>4686</v>
      </c>
      <c r="K229" s="112">
        <v>726</v>
      </c>
      <c r="L229" s="112">
        <f t="shared" si="39"/>
        <v>2006.4</v>
      </c>
      <c r="M229" s="112">
        <f t="shared" si="40"/>
        <v>4679.4000000000005</v>
      </c>
      <c r="N229" s="112">
        <v>0</v>
      </c>
      <c r="O229" s="112">
        <f t="shared" si="47"/>
        <v>13992.000000000002</v>
      </c>
      <c r="P229" s="112">
        <f t="shared" si="44"/>
        <v>3900.6000000000004</v>
      </c>
      <c r="Q229" s="112">
        <f t="shared" si="45"/>
        <v>10091.400000000001</v>
      </c>
      <c r="R229" s="112">
        <f t="shared" si="46"/>
        <v>57483.67</v>
      </c>
      <c r="Y229" s="114"/>
      <c r="Z229" s="114"/>
    </row>
    <row r="230" spans="1:26" s="16" customFormat="1" ht="12.75" customHeight="1" x14ac:dyDescent="0.25">
      <c r="A230" s="97">
        <v>218</v>
      </c>
      <c r="B230" s="17" t="s">
        <v>373</v>
      </c>
      <c r="C230" s="109" t="s">
        <v>32</v>
      </c>
      <c r="D230" s="110" t="s">
        <v>367</v>
      </c>
      <c r="E230" s="17" t="s">
        <v>372</v>
      </c>
      <c r="F230" s="110" t="s">
        <v>30</v>
      </c>
      <c r="G230" s="111">
        <v>66000</v>
      </c>
      <c r="H230" s="111">
        <v>4615.7299999999996</v>
      </c>
      <c r="I230" s="112">
        <f t="shared" si="37"/>
        <v>1894.2</v>
      </c>
      <c r="J230" s="112">
        <f t="shared" si="38"/>
        <v>4686</v>
      </c>
      <c r="K230" s="112">
        <v>726</v>
      </c>
      <c r="L230" s="112">
        <f t="shared" si="39"/>
        <v>2006.4</v>
      </c>
      <c r="M230" s="112">
        <f t="shared" si="40"/>
        <v>4679.4000000000005</v>
      </c>
      <c r="N230" s="112">
        <v>0</v>
      </c>
      <c r="O230" s="112">
        <f t="shared" si="47"/>
        <v>13992.000000000002</v>
      </c>
      <c r="P230" s="112">
        <f t="shared" si="44"/>
        <v>3900.6000000000004</v>
      </c>
      <c r="Q230" s="112">
        <f t="shared" si="45"/>
        <v>10091.400000000001</v>
      </c>
      <c r="R230" s="112">
        <f t="shared" si="46"/>
        <v>57483.67</v>
      </c>
      <c r="Y230" s="114"/>
      <c r="Z230" s="114"/>
    </row>
    <row r="231" spans="1:26" s="16" customFormat="1" ht="12.75" customHeight="1" x14ac:dyDescent="0.25">
      <c r="A231" s="97">
        <v>219</v>
      </c>
      <c r="B231" s="17" t="s">
        <v>375</v>
      </c>
      <c r="C231" s="109" t="s">
        <v>32</v>
      </c>
      <c r="D231" s="110" t="s">
        <v>367</v>
      </c>
      <c r="E231" s="17" t="s">
        <v>376</v>
      </c>
      <c r="F231" s="110" t="s">
        <v>30</v>
      </c>
      <c r="G231" s="111">
        <v>60000</v>
      </c>
      <c r="H231" s="111">
        <v>3486.65</v>
      </c>
      <c r="I231" s="112">
        <f t="shared" si="37"/>
        <v>1722</v>
      </c>
      <c r="J231" s="112">
        <f t="shared" si="38"/>
        <v>4260</v>
      </c>
      <c r="K231" s="112">
        <v>660</v>
      </c>
      <c r="L231" s="112">
        <f t="shared" si="39"/>
        <v>1824</v>
      </c>
      <c r="M231" s="112">
        <f t="shared" si="40"/>
        <v>4254</v>
      </c>
      <c r="N231" s="112">
        <v>0</v>
      </c>
      <c r="O231" s="112">
        <f t="shared" si="47"/>
        <v>12720</v>
      </c>
      <c r="P231" s="112">
        <f t="shared" si="44"/>
        <v>3546</v>
      </c>
      <c r="Q231" s="112">
        <f t="shared" si="45"/>
        <v>9174</v>
      </c>
      <c r="R231" s="112">
        <f t="shared" si="46"/>
        <v>52967.35</v>
      </c>
      <c r="Y231" s="114"/>
      <c r="Z231" s="114"/>
    </row>
    <row r="232" spans="1:26" s="16" customFormat="1" ht="12.75" customHeight="1" x14ac:dyDescent="0.25">
      <c r="A232" s="97">
        <v>220</v>
      </c>
      <c r="B232" s="17" t="s">
        <v>374</v>
      </c>
      <c r="C232" s="109" t="s">
        <v>32</v>
      </c>
      <c r="D232" s="110" t="s">
        <v>367</v>
      </c>
      <c r="E232" s="17" t="s">
        <v>370</v>
      </c>
      <c r="F232" s="110" t="s">
        <v>30</v>
      </c>
      <c r="G232" s="111">
        <v>60000</v>
      </c>
      <c r="H232" s="111">
        <v>3486.65</v>
      </c>
      <c r="I232" s="112">
        <f t="shared" si="37"/>
        <v>1722</v>
      </c>
      <c r="J232" s="112">
        <f t="shared" si="38"/>
        <v>4260</v>
      </c>
      <c r="K232" s="112">
        <v>660</v>
      </c>
      <c r="L232" s="112">
        <f t="shared" si="39"/>
        <v>1824</v>
      </c>
      <c r="M232" s="112">
        <f t="shared" si="40"/>
        <v>4254</v>
      </c>
      <c r="N232" s="112">
        <v>0</v>
      </c>
      <c r="O232" s="112">
        <f t="shared" si="47"/>
        <v>12720</v>
      </c>
      <c r="P232" s="112">
        <f t="shared" si="44"/>
        <v>3546</v>
      </c>
      <c r="Q232" s="112">
        <f t="shared" si="45"/>
        <v>9174</v>
      </c>
      <c r="R232" s="112">
        <f t="shared" si="46"/>
        <v>52967.35</v>
      </c>
      <c r="Y232" s="114"/>
      <c r="Z232" s="114"/>
    </row>
    <row r="233" spans="1:26" s="16" customFormat="1" ht="12.75" customHeight="1" x14ac:dyDescent="0.25">
      <c r="A233" s="97">
        <v>221</v>
      </c>
      <c r="B233" s="17" t="s">
        <v>377</v>
      </c>
      <c r="C233" s="109" t="s">
        <v>32</v>
      </c>
      <c r="D233" s="110" t="s">
        <v>378</v>
      </c>
      <c r="E233" s="17" t="s">
        <v>379</v>
      </c>
      <c r="F233" s="110" t="s">
        <v>30</v>
      </c>
      <c r="G233" s="111">
        <v>330000</v>
      </c>
      <c r="H233" s="111">
        <v>66864.97</v>
      </c>
      <c r="I233" s="112">
        <f t="shared" si="37"/>
        <v>9471</v>
      </c>
      <c r="J233" s="112">
        <f t="shared" si="38"/>
        <v>23429.999999999996</v>
      </c>
      <c r="K233" s="112">
        <v>851.51</v>
      </c>
      <c r="L233" s="112">
        <f t="shared" si="39"/>
        <v>5685.4080000000004</v>
      </c>
      <c r="M233" s="112">
        <f t="shared" si="40"/>
        <v>13259.718000000001</v>
      </c>
      <c r="N233" s="112">
        <v>1715.46</v>
      </c>
      <c r="O233" s="112">
        <f t="shared" si="47"/>
        <v>52697.635999999999</v>
      </c>
      <c r="P233" s="112">
        <f t="shared" si="44"/>
        <v>16871.867999999999</v>
      </c>
      <c r="Q233" s="112">
        <f t="shared" si="45"/>
        <v>37541.227999999996</v>
      </c>
      <c r="R233" s="112">
        <f t="shared" si="46"/>
        <v>246263.16199999998</v>
      </c>
      <c r="Y233" s="114"/>
      <c r="Z233" s="114"/>
    </row>
    <row r="234" spans="1:26" s="16" customFormat="1" ht="12.75" customHeight="1" x14ac:dyDescent="0.25">
      <c r="A234" s="97">
        <v>222</v>
      </c>
      <c r="B234" s="17" t="s">
        <v>380</v>
      </c>
      <c r="C234" s="109" t="s">
        <v>32</v>
      </c>
      <c r="D234" s="110" t="s">
        <v>378</v>
      </c>
      <c r="E234" s="17" t="s">
        <v>47</v>
      </c>
      <c r="F234" s="110" t="s">
        <v>30</v>
      </c>
      <c r="G234" s="111">
        <v>60000</v>
      </c>
      <c r="H234" s="111">
        <v>3143.56</v>
      </c>
      <c r="I234" s="112">
        <f t="shared" si="37"/>
        <v>1722</v>
      </c>
      <c r="J234" s="112">
        <f t="shared" si="38"/>
        <v>4260</v>
      </c>
      <c r="K234" s="112">
        <v>660</v>
      </c>
      <c r="L234" s="112">
        <f t="shared" si="39"/>
        <v>1824</v>
      </c>
      <c r="M234" s="112">
        <f t="shared" si="40"/>
        <v>4254</v>
      </c>
      <c r="N234" s="112">
        <v>1715.46</v>
      </c>
      <c r="O234" s="112">
        <f t="shared" si="47"/>
        <v>12720</v>
      </c>
      <c r="P234" s="112">
        <f t="shared" si="44"/>
        <v>5261.46</v>
      </c>
      <c r="Q234" s="112">
        <f t="shared" si="45"/>
        <v>9174</v>
      </c>
      <c r="R234" s="112">
        <f t="shared" si="46"/>
        <v>51594.98</v>
      </c>
      <c r="Y234" s="114"/>
      <c r="Z234" s="114"/>
    </row>
    <row r="235" spans="1:26" s="16" customFormat="1" ht="12.75" customHeight="1" x14ac:dyDescent="0.25">
      <c r="A235" s="97">
        <v>223</v>
      </c>
      <c r="B235" s="17" t="s">
        <v>381</v>
      </c>
      <c r="C235" s="109" t="s">
        <v>32</v>
      </c>
      <c r="D235" s="110" t="s">
        <v>382</v>
      </c>
      <c r="E235" s="17" t="s">
        <v>383</v>
      </c>
      <c r="F235" s="110" t="s">
        <v>30</v>
      </c>
      <c r="G235" s="111">
        <v>174059</v>
      </c>
      <c r="H235" s="111">
        <v>29525.97</v>
      </c>
      <c r="I235" s="112">
        <f t="shared" si="37"/>
        <v>4995.4933000000001</v>
      </c>
      <c r="J235" s="112">
        <f t="shared" si="38"/>
        <v>12358.188999999998</v>
      </c>
      <c r="K235" s="112">
        <v>851.51</v>
      </c>
      <c r="L235" s="112">
        <f t="shared" si="39"/>
        <v>5291.3935999999994</v>
      </c>
      <c r="M235" s="112">
        <f t="shared" si="40"/>
        <v>12340.783100000001</v>
      </c>
      <c r="N235" s="112">
        <v>0</v>
      </c>
      <c r="O235" s="112">
        <f t="shared" si="47"/>
        <v>35837.368999999999</v>
      </c>
      <c r="P235" s="112">
        <f t="shared" si="44"/>
        <v>10286.8869</v>
      </c>
      <c r="Q235" s="112">
        <f t="shared" si="45"/>
        <v>25550.482099999997</v>
      </c>
      <c r="R235" s="112">
        <f t="shared" si="46"/>
        <v>134246.14309999999</v>
      </c>
      <c r="Y235" s="114"/>
      <c r="Z235" s="114"/>
    </row>
    <row r="236" spans="1:26" s="16" customFormat="1" ht="12.75" customHeight="1" x14ac:dyDescent="0.25">
      <c r="A236" s="97">
        <v>224</v>
      </c>
      <c r="B236" s="17" t="s">
        <v>384</v>
      </c>
      <c r="C236" s="109" t="s">
        <v>32</v>
      </c>
      <c r="D236" s="110" t="s">
        <v>385</v>
      </c>
      <c r="E236" s="17" t="s">
        <v>386</v>
      </c>
      <c r="F236" s="110" t="s">
        <v>30</v>
      </c>
      <c r="G236" s="111">
        <v>110000</v>
      </c>
      <c r="H236" s="111">
        <v>13599.96</v>
      </c>
      <c r="I236" s="112">
        <f t="shared" si="37"/>
        <v>3157</v>
      </c>
      <c r="J236" s="112">
        <f t="shared" si="38"/>
        <v>7809.9999999999991</v>
      </c>
      <c r="K236" s="112">
        <v>851.51</v>
      </c>
      <c r="L236" s="112">
        <f t="shared" si="39"/>
        <v>3344</v>
      </c>
      <c r="M236" s="112">
        <f t="shared" si="40"/>
        <v>7799.0000000000009</v>
      </c>
      <c r="N236" s="112">
        <v>3430.92</v>
      </c>
      <c r="O236" s="112">
        <f t="shared" si="47"/>
        <v>22961.51</v>
      </c>
      <c r="P236" s="112">
        <f t="shared" si="44"/>
        <v>9931.92</v>
      </c>
      <c r="Q236" s="112">
        <f t="shared" si="45"/>
        <v>16460.509999999998</v>
      </c>
      <c r="R236" s="112">
        <f t="shared" si="46"/>
        <v>86468.12</v>
      </c>
      <c r="Y236" s="114"/>
      <c r="Z236" s="114"/>
    </row>
    <row r="237" spans="1:26" s="16" customFormat="1" ht="12.75" customHeight="1" x14ac:dyDescent="0.25">
      <c r="A237" s="97">
        <v>225</v>
      </c>
      <c r="B237" s="17" t="s">
        <v>387</v>
      </c>
      <c r="C237" s="109" t="s">
        <v>32</v>
      </c>
      <c r="D237" s="110" t="s">
        <v>385</v>
      </c>
      <c r="E237" s="17" t="s">
        <v>388</v>
      </c>
      <c r="F237" s="110" t="s">
        <v>30</v>
      </c>
      <c r="G237" s="111">
        <v>99000</v>
      </c>
      <c r="H237" s="111">
        <v>11441.35</v>
      </c>
      <c r="I237" s="112">
        <f t="shared" si="37"/>
        <v>2841.3</v>
      </c>
      <c r="J237" s="112">
        <f t="shared" si="38"/>
        <v>7028.9999999999991</v>
      </c>
      <c r="K237" s="112">
        <v>851.51</v>
      </c>
      <c r="L237" s="112">
        <f t="shared" si="39"/>
        <v>3009.6</v>
      </c>
      <c r="M237" s="112">
        <f t="shared" si="40"/>
        <v>7019.1</v>
      </c>
      <c r="N237" s="112">
        <v>1715.46</v>
      </c>
      <c r="O237" s="112">
        <f t="shared" si="47"/>
        <v>20750.509999999998</v>
      </c>
      <c r="P237" s="112">
        <f t="shared" si="44"/>
        <v>7566.36</v>
      </c>
      <c r="Q237" s="112">
        <f t="shared" si="45"/>
        <v>14899.609999999999</v>
      </c>
      <c r="R237" s="112">
        <f t="shared" si="46"/>
        <v>79992.289999999994</v>
      </c>
      <c r="Y237" s="114"/>
      <c r="Z237" s="114"/>
    </row>
    <row r="238" spans="1:26" s="16" customFormat="1" ht="12.75" customHeight="1" x14ac:dyDescent="0.25">
      <c r="A238" s="97">
        <v>226</v>
      </c>
      <c r="B238" s="17" t="s">
        <v>389</v>
      </c>
      <c r="C238" s="109" t="s">
        <v>32</v>
      </c>
      <c r="D238" s="110" t="s">
        <v>385</v>
      </c>
      <c r="E238" s="17" t="s">
        <v>390</v>
      </c>
      <c r="F238" s="110" t="s">
        <v>30</v>
      </c>
      <c r="G238" s="111">
        <v>99000</v>
      </c>
      <c r="H238" s="111">
        <v>11441.35</v>
      </c>
      <c r="I238" s="112">
        <f t="shared" si="37"/>
        <v>2841.3</v>
      </c>
      <c r="J238" s="112">
        <f t="shared" si="38"/>
        <v>7028.9999999999991</v>
      </c>
      <c r="K238" s="112">
        <v>851.51</v>
      </c>
      <c r="L238" s="112">
        <f t="shared" si="39"/>
        <v>3009.6</v>
      </c>
      <c r="M238" s="112">
        <f t="shared" si="40"/>
        <v>7019.1</v>
      </c>
      <c r="N238" s="112">
        <v>1715.46</v>
      </c>
      <c r="O238" s="112">
        <f t="shared" si="47"/>
        <v>20750.509999999998</v>
      </c>
      <c r="P238" s="112">
        <f t="shared" si="44"/>
        <v>7566.36</v>
      </c>
      <c r="Q238" s="112">
        <f t="shared" si="45"/>
        <v>14899.609999999999</v>
      </c>
      <c r="R238" s="112">
        <f t="shared" si="46"/>
        <v>79992.289999999994</v>
      </c>
      <c r="Y238" s="114"/>
      <c r="Z238" s="114"/>
    </row>
    <row r="239" spans="1:26" s="16" customFormat="1" ht="12.75" customHeight="1" x14ac:dyDescent="0.25">
      <c r="A239" s="97">
        <v>227</v>
      </c>
      <c r="B239" s="17" t="s">
        <v>391</v>
      </c>
      <c r="C239" s="109" t="s">
        <v>32</v>
      </c>
      <c r="D239" s="110" t="s">
        <v>385</v>
      </c>
      <c r="E239" s="17" t="s">
        <v>392</v>
      </c>
      <c r="F239" s="110" t="s">
        <v>30</v>
      </c>
      <c r="G239" s="111">
        <v>83212</v>
      </c>
      <c r="H239" s="111">
        <v>8156.48</v>
      </c>
      <c r="I239" s="112">
        <f t="shared" si="37"/>
        <v>2388.1844000000001</v>
      </c>
      <c r="J239" s="112">
        <f t="shared" si="38"/>
        <v>5908.0519999999997</v>
      </c>
      <c r="K239" s="112">
        <v>851.51</v>
      </c>
      <c r="L239" s="112">
        <f t="shared" si="39"/>
        <v>2529.6448</v>
      </c>
      <c r="M239" s="112">
        <f t="shared" si="40"/>
        <v>5899.7308000000003</v>
      </c>
      <c r="N239" s="112">
        <v>0</v>
      </c>
      <c r="O239" s="112">
        <f t="shared" si="47"/>
        <v>17577.121999999999</v>
      </c>
      <c r="P239" s="112">
        <f t="shared" si="44"/>
        <v>4917.8292000000001</v>
      </c>
      <c r="Q239" s="112">
        <f t="shared" si="45"/>
        <v>12659.292800000001</v>
      </c>
      <c r="R239" s="112">
        <f t="shared" si="46"/>
        <v>70137.690799999997</v>
      </c>
      <c r="Y239" s="114"/>
      <c r="Z239" s="114"/>
    </row>
    <row r="240" spans="1:26" s="16" customFormat="1" ht="12.75" customHeight="1" x14ac:dyDescent="0.25">
      <c r="A240" s="97">
        <v>228</v>
      </c>
      <c r="B240" s="17" t="s">
        <v>393</v>
      </c>
      <c r="C240" s="109" t="s">
        <v>32</v>
      </c>
      <c r="D240" s="110" t="s">
        <v>385</v>
      </c>
      <c r="E240" s="17" t="s">
        <v>392</v>
      </c>
      <c r="F240" s="110" t="s">
        <v>30</v>
      </c>
      <c r="G240" s="111">
        <v>83212</v>
      </c>
      <c r="H240" s="111">
        <v>7727.62</v>
      </c>
      <c r="I240" s="112">
        <f t="shared" si="37"/>
        <v>2388.1844000000001</v>
      </c>
      <c r="J240" s="112">
        <f t="shared" si="38"/>
        <v>5908.0519999999997</v>
      </c>
      <c r="K240" s="112">
        <v>851.51</v>
      </c>
      <c r="L240" s="112">
        <f t="shared" si="39"/>
        <v>2529.6448</v>
      </c>
      <c r="M240" s="112">
        <f t="shared" si="40"/>
        <v>5899.7308000000003</v>
      </c>
      <c r="N240" s="112">
        <v>1715.46</v>
      </c>
      <c r="O240" s="112">
        <f t="shared" ref="O240:O248" si="48">+M240+L240+K240+J240+I240+N240</f>
        <v>19292.581999999999</v>
      </c>
      <c r="P240" s="112">
        <f t="shared" si="44"/>
        <v>6633.2892000000002</v>
      </c>
      <c r="Q240" s="112">
        <f t="shared" si="45"/>
        <v>12659.292800000001</v>
      </c>
      <c r="R240" s="112">
        <f t="shared" si="46"/>
        <v>68851.090800000005</v>
      </c>
      <c r="Y240" s="114"/>
      <c r="Z240" s="114"/>
    </row>
    <row r="241" spans="1:26" s="16" customFormat="1" ht="12.75" customHeight="1" x14ac:dyDescent="0.25">
      <c r="A241" s="97">
        <v>229</v>
      </c>
      <c r="B241" s="17" t="s">
        <v>394</v>
      </c>
      <c r="C241" s="109" t="s">
        <v>32</v>
      </c>
      <c r="D241" s="110" t="s">
        <v>385</v>
      </c>
      <c r="E241" s="17" t="s">
        <v>392</v>
      </c>
      <c r="F241" s="110" t="s">
        <v>30</v>
      </c>
      <c r="G241" s="111">
        <v>75647.5</v>
      </c>
      <c r="H241" s="111">
        <v>6431.2</v>
      </c>
      <c r="I241" s="112">
        <f t="shared" si="37"/>
        <v>2171.0832500000001</v>
      </c>
      <c r="J241" s="112">
        <f t="shared" si="38"/>
        <v>5370.9724999999999</v>
      </c>
      <c r="K241" s="112">
        <v>832.12</v>
      </c>
      <c r="L241" s="112">
        <f t="shared" si="39"/>
        <v>2299.6839999999997</v>
      </c>
      <c r="M241" s="112">
        <f t="shared" si="40"/>
        <v>5363.4077500000003</v>
      </c>
      <c r="N241" s="112">
        <v>0</v>
      </c>
      <c r="O241" s="112">
        <f t="shared" si="48"/>
        <v>16037.2675</v>
      </c>
      <c r="P241" s="112">
        <f t="shared" si="44"/>
        <v>4470.7672499999999</v>
      </c>
      <c r="Q241" s="112">
        <f t="shared" si="45"/>
        <v>11566.500250000001</v>
      </c>
      <c r="R241" s="112">
        <f t="shared" si="46"/>
        <v>64745.532749999998</v>
      </c>
      <c r="Y241" s="114"/>
      <c r="Z241" s="114"/>
    </row>
    <row r="242" spans="1:26" s="16" customFormat="1" ht="12.75" customHeight="1" x14ac:dyDescent="0.25">
      <c r="A242" s="97">
        <v>230</v>
      </c>
      <c r="B242" s="17" t="s">
        <v>395</v>
      </c>
      <c r="C242" s="109" t="s">
        <v>32</v>
      </c>
      <c r="D242" s="110" t="s">
        <v>385</v>
      </c>
      <c r="E242" s="17" t="s">
        <v>392</v>
      </c>
      <c r="F242" s="110" t="s">
        <v>30</v>
      </c>
      <c r="G242" s="111">
        <v>75647.5</v>
      </c>
      <c r="H242" s="111">
        <v>6088.11</v>
      </c>
      <c r="I242" s="112">
        <f t="shared" si="37"/>
        <v>2171.0832500000001</v>
      </c>
      <c r="J242" s="112">
        <f t="shared" si="38"/>
        <v>5370.9724999999999</v>
      </c>
      <c r="K242" s="112">
        <v>832.12</v>
      </c>
      <c r="L242" s="112">
        <f t="shared" si="39"/>
        <v>2299.6839999999997</v>
      </c>
      <c r="M242" s="112">
        <f t="shared" si="40"/>
        <v>5363.4077500000003</v>
      </c>
      <c r="N242" s="112">
        <v>1715.46</v>
      </c>
      <c r="O242" s="112">
        <f t="shared" si="48"/>
        <v>17752.727500000001</v>
      </c>
      <c r="P242" s="112">
        <f t="shared" si="44"/>
        <v>6186.2272499999999</v>
      </c>
      <c r="Q242" s="112">
        <f t="shared" si="45"/>
        <v>11566.500250000001</v>
      </c>
      <c r="R242" s="112">
        <f t="shared" si="46"/>
        <v>63373.162750000003</v>
      </c>
      <c r="Y242" s="114"/>
      <c r="Z242" s="114"/>
    </row>
    <row r="243" spans="1:26" s="16" customFormat="1" ht="12.75" customHeight="1" x14ac:dyDescent="0.25">
      <c r="A243" s="97">
        <v>231</v>
      </c>
      <c r="B243" s="17" t="s">
        <v>404</v>
      </c>
      <c r="C243" s="109" t="s">
        <v>27</v>
      </c>
      <c r="D243" s="110" t="s">
        <v>385</v>
      </c>
      <c r="E243" s="17" t="s">
        <v>397</v>
      </c>
      <c r="F243" s="110" t="s">
        <v>30</v>
      </c>
      <c r="G243" s="111">
        <v>63000</v>
      </c>
      <c r="H243" s="111">
        <v>4051.19</v>
      </c>
      <c r="I243" s="112">
        <f t="shared" si="37"/>
        <v>1808.1</v>
      </c>
      <c r="J243" s="112">
        <f t="shared" si="38"/>
        <v>4473</v>
      </c>
      <c r="K243" s="112">
        <v>693</v>
      </c>
      <c r="L243" s="112">
        <f t="shared" si="39"/>
        <v>1915.2</v>
      </c>
      <c r="M243" s="112">
        <f t="shared" si="40"/>
        <v>4466.7000000000007</v>
      </c>
      <c r="N243" s="112">
        <v>0</v>
      </c>
      <c r="O243" s="112">
        <f t="shared" si="48"/>
        <v>13356.000000000002</v>
      </c>
      <c r="P243" s="112">
        <f t="shared" si="44"/>
        <v>3723.3</v>
      </c>
      <c r="Q243" s="112">
        <f t="shared" si="45"/>
        <v>9632.7000000000007</v>
      </c>
      <c r="R243" s="112">
        <f t="shared" si="46"/>
        <v>55225.509999999995</v>
      </c>
      <c r="Y243" s="114"/>
      <c r="Z243" s="114"/>
    </row>
    <row r="244" spans="1:26" s="16" customFormat="1" ht="12.75" customHeight="1" x14ac:dyDescent="0.25">
      <c r="A244" s="97">
        <v>232</v>
      </c>
      <c r="B244" s="17" t="s">
        <v>400</v>
      </c>
      <c r="C244" s="109" t="s">
        <v>27</v>
      </c>
      <c r="D244" s="110" t="s">
        <v>385</v>
      </c>
      <c r="E244" s="17" t="s">
        <v>397</v>
      </c>
      <c r="F244" s="110" t="s">
        <v>30</v>
      </c>
      <c r="G244" s="111">
        <v>63000</v>
      </c>
      <c r="H244" s="111">
        <v>3708.1</v>
      </c>
      <c r="I244" s="112">
        <f t="shared" si="37"/>
        <v>1808.1</v>
      </c>
      <c r="J244" s="112">
        <f t="shared" si="38"/>
        <v>4473</v>
      </c>
      <c r="K244" s="112">
        <v>693</v>
      </c>
      <c r="L244" s="112">
        <f t="shared" si="39"/>
        <v>1915.2</v>
      </c>
      <c r="M244" s="112">
        <f t="shared" si="40"/>
        <v>4466.7000000000007</v>
      </c>
      <c r="N244" s="112">
        <v>1715.46</v>
      </c>
      <c r="O244" s="112">
        <f t="shared" si="48"/>
        <v>15071.460000000003</v>
      </c>
      <c r="P244" s="112">
        <f t="shared" si="44"/>
        <v>5438.76</v>
      </c>
      <c r="Q244" s="112">
        <f t="shared" si="45"/>
        <v>9632.7000000000007</v>
      </c>
      <c r="R244" s="112">
        <f t="shared" si="46"/>
        <v>53853.14</v>
      </c>
      <c r="Y244" s="114"/>
      <c r="Z244" s="114"/>
    </row>
    <row r="245" spans="1:26" s="16" customFormat="1" ht="12.75" customHeight="1" x14ac:dyDescent="0.25">
      <c r="A245" s="97">
        <v>233</v>
      </c>
      <c r="B245" s="17" t="s">
        <v>396</v>
      </c>
      <c r="C245" s="109" t="s">
        <v>32</v>
      </c>
      <c r="D245" s="110" t="s">
        <v>385</v>
      </c>
      <c r="E245" s="17" t="s">
        <v>397</v>
      </c>
      <c r="F245" s="110" t="s">
        <v>30</v>
      </c>
      <c r="G245" s="111">
        <v>63000</v>
      </c>
      <c r="H245" s="111">
        <v>4051.19</v>
      </c>
      <c r="I245" s="112">
        <f t="shared" si="37"/>
        <v>1808.1</v>
      </c>
      <c r="J245" s="112">
        <f t="shared" si="38"/>
        <v>4473</v>
      </c>
      <c r="K245" s="112">
        <v>693</v>
      </c>
      <c r="L245" s="112">
        <f t="shared" si="39"/>
        <v>1915.2</v>
      </c>
      <c r="M245" s="112">
        <f t="shared" si="40"/>
        <v>4466.7000000000007</v>
      </c>
      <c r="N245" s="112">
        <v>0</v>
      </c>
      <c r="O245" s="112">
        <f t="shared" si="48"/>
        <v>13356.000000000002</v>
      </c>
      <c r="P245" s="112">
        <f t="shared" si="44"/>
        <v>3723.3</v>
      </c>
      <c r="Q245" s="112">
        <f t="shared" si="45"/>
        <v>9632.7000000000007</v>
      </c>
      <c r="R245" s="112">
        <f t="shared" si="46"/>
        <v>55225.509999999995</v>
      </c>
      <c r="Y245" s="114"/>
      <c r="Z245" s="114"/>
    </row>
    <row r="246" spans="1:26" s="16" customFormat="1" ht="12.75" customHeight="1" x14ac:dyDescent="0.25">
      <c r="A246" s="97">
        <v>234</v>
      </c>
      <c r="B246" s="17" t="s">
        <v>398</v>
      </c>
      <c r="C246" s="109" t="s">
        <v>32</v>
      </c>
      <c r="D246" s="110" t="s">
        <v>385</v>
      </c>
      <c r="E246" s="17" t="s">
        <v>397</v>
      </c>
      <c r="F246" s="110" t="s">
        <v>30</v>
      </c>
      <c r="G246" s="111">
        <v>63000</v>
      </c>
      <c r="H246" s="111">
        <v>4051.19</v>
      </c>
      <c r="I246" s="112">
        <f t="shared" si="37"/>
        <v>1808.1</v>
      </c>
      <c r="J246" s="112">
        <f t="shared" si="38"/>
        <v>4473</v>
      </c>
      <c r="K246" s="112">
        <v>693</v>
      </c>
      <c r="L246" s="112">
        <f t="shared" si="39"/>
        <v>1915.2</v>
      </c>
      <c r="M246" s="112">
        <f t="shared" si="40"/>
        <v>4466.7000000000007</v>
      </c>
      <c r="N246" s="112">
        <v>0</v>
      </c>
      <c r="O246" s="112">
        <f t="shared" si="48"/>
        <v>13356.000000000002</v>
      </c>
      <c r="P246" s="112">
        <f t="shared" si="44"/>
        <v>3723.3</v>
      </c>
      <c r="Q246" s="112">
        <f t="shared" si="45"/>
        <v>9632.7000000000007</v>
      </c>
      <c r="R246" s="112">
        <f t="shared" si="46"/>
        <v>55225.509999999995</v>
      </c>
      <c r="Y246" s="114"/>
      <c r="Z246" s="114"/>
    </row>
    <row r="247" spans="1:26" s="16" customFormat="1" ht="12.75" customHeight="1" x14ac:dyDescent="0.25">
      <c r="A247" s="97">
        <v>235</v>
      </c>
      <c r="B247" s="17" t="s">
        <v>399</v>
      </c>
      <c r="C247" s="109" t="s">
        <v>27</v>
      </c>
      <c r="D247" s="110" t="s">
        <v>385</v>
      </c>
      <c r="E247" s="17" t="s">
        <v>397</v>
      </c>
      <c r="F247" s="110" t="s">
        <v>30</v>
      </c>
      <c r="G247" s="111">
        <v>63000</v>
      </c>
      <c r="H247" s="111">
        <v>4051.19</v>
      </c>
      <c r="I247" s="112">
        <f t="shared" si="37"/>
        <v>1808.1</v>
      </c>
      <c r="J247" s="112">
        <f t="shared" si="38"/>
        <v>4473</v>
      </c>
      <c r="K247" s="112">
        <v>693</v>
      </c>
      <c r="L247" s="112">
        <f t="shared" si="39"/>
        <v>1915.2</v>
      </c>
      <c r="M247" s="112">
        <f t="shared" si="40"/>
        <v>4466.7000000000007</v>
      </c>
      <c r="N247" s="112">
        <v>0</v>
      </c>
      <c r="O247" s="112">
        <f t="shared" si="48"/>
        <v>13356.000000000002</v>
      </c>
      <c r="P247" s="112">
        <f t="shared" si="44"/>
        <v>3723.3</v>
      </c>
      <c r="Q247" s="112">
        <f t="shared" si="45"/>
        <v>9632.7000000000007</v>
      </c>
      <c r="R247" s="112">
        <f t="shared" si="46"/>
        <v>55225.509999999995</v>
      </c>
      <c r="Y247" s="114"/>
      <c r="Z247" s="114"/>
    </row>
    <row r="248" spans="1:26" s="16" customFormat="1" ht="12.75" customHeight="1" x14ac:dyDescent="0.25">
      <c r="A248" s="97">
        <v>236</v>
      </c>
      <c r="B248" s="17" t="s">
        <v>403</v>
      </c>
      <c r="C248" s="109" t="s">
        <v>27</v>
      </c>
      <c r="D248" s="110" t="s">
        <v>385</v>
      </c>
      <c r="E248" s="17" t="s">
        <v>397</v>
      </c>
      <c r="F248" s="110" t="s">
        <v>30</v>
      </c>
      <c r="G248" s="111">
        <v>63000</v>
      </c>
      <c r="H248" s="111">
        <v>4051.19</v>
      </c>
      <c r="I248" s="112">
        <f t="shared" si="37"/>
        <v>1808.1</v>
      </c>
      <c r="J248" s="112">
        <f t="shared" si="38"/>
        <v>4473</v>
      </c>
      <c r="K248" s="112">
        <v>693</v>
      </c>
      <c r="L248" s="112">
        <f t="shared" si="39"/>
        <v>1915.2</v>
      </c>
      <c r="M248" s="112">
        <f t="shared" si="40"/>
        <v>4466.7000000000007</v>
      </c>
      <c r="N248" s="112">
        <v>0</v>
      </c>
      <c r="O248" s="112">
        <f t="shared" si="48"/>
        <v>13356.000000000002</v>
      </c>
      <c r="P248" s="112">
        <f t="shared" si="44"/>
        <v>3723.3</v>
      </c>
      <c r="Q248" s="112">
        <f t="shared" si="45"/>
        <v>9632.7000000000007</v>
      </c>
      <c r="R248" s="112">
        <f t="shared" si="46"/>
        <v>55225.509999999995</v>
      </c>
      <c r="Y248" s="114"/>
      <c r="Z248" s="114"/>
    </row>
    <row r="249" spans="1:26" s="16" customFormat="1" ht="12.75" customHeight="1" x14ac:dyDescent="0.25">
      <c r="A249" s="97">
        <v>237</v>
      </c>
      <c r="B249" s="17" t="s">
        <v>401</v>
      </c>
      <c r="C249" s="109" t="s">
        <v>32</v>
      </c>
      <c r="D249" s="110" t="s">
        <v>385</v>
      </c>
      <c r="E249" s="17" t="s">
        <v>402</v>
      </c>
      <c r="F249" s="110" t="s">
        <v>30</v>
      </c>
      <c r="G249" s="111">
        <v>63000</v>
      </c>
      <c r="H249" s="111">
        <v>4051.19</v>
      </c>
      <c r="I249" s="112">
        <f t="shared" si="37"/>
        <v>1808.1</v>
      </c>
      <c r="J249" s="112">
        <f t="shared" si="38"/>
        <v>4473</v>
      </c>
      <c r="K249" s="112">
        <v>693</v>
      </c>
      <c r="L249" s="112">
        <f t="shared" si="39"/>
        <v>1915.2</v>
      </c>
      <c r="M249" s="112">
        <f t="shared" si="40"/>
        <v>4466.7000000000007</v>
      </c>
      <c r="N249" s="112">
        <v>0</v>
      </c>
      <c r="O249" s="112">
        <f>+M249+L249+K249+J249+I249+N249</f>
        <v>13356.000000000002</v>
      </c>
      <c r="P249" s="112">
        <f t="shared" si="44"/>
        <v>3723.3</v>
      </c>
      <c r="Q249" s="112">
        <f t="shared" si="45"/>
        <v>9632.7000000000007</v>
      </c>
      <c r="R249" s="112">
        <f t="shared" si="46"/>
        <v>55225.509999999995</v>
      </c>
      <c r="Y249" s="114"/>
      <c r="Z249" s="114"/>
    </row>
    <row r="250" spans="1:26" s="16" customFormat="1" ht="12.75" customHeight="1" x14ac:dyDescent="0.25">
      <c r="A250" s="97">
        <v>238</v>
      </c>
      <c r="B250" s="17" t="s">
        <v>405</v>
      </c>
      <c r="C250" s="109" t="s">
        <v>27</v>
      </c>
      <c r="D250" s="110" t="s">
        <v>406</v>
      </c>
      <c r="E250" s="17" t="s">
        <v>407</v>
      </c>
      <c r="F250" s="110" t="s">
        <v>30</v>
      </c>
      <c r="G250" s="111">
        <v>158235</v>
      </c>
      <c r="H250" s="111">
        <v>25803.77</v>
      </c>
      <c r="I250" s="112">
        <f t="shared" si="37"/>
        <v>4541.3445000000002</v>
      </c>
      <c r="J250" s="112">
        <f t="shared" si="38"/>
        <v>11234.684999999999</v>
      </c>
      <c r="K250" s="112">
        <v>851.51</v>
      </c>
      <c r="L250" s="112">
        <f t="shared" si="39"/>
        <v>4810.3440000000001</v>
      </c>
      <c r="M250" s="112">
        <f t="shared" si="40"/>
        <v>11218.861500000001</v>
      </c>
      <c r="N250" s="112">
        <v>0</v>
      </c>
      <c r="O250" s="112">
        <f>+M250+L250+K250+J250+I250+N250</f>
        <v>32656.744999999995</v>
      </c>
      <c r="P250" s="112">
        <f t="shared" si="44"/>
        <v>9351.6885000000002</v>
      </c>
      <c r="Q250" s="112">
        <f t="shared" si="45"/>
        <v>23305.056499999999</v>
      </c>
      <c r="R250" s="112">
        <f t="shared" si="46"/>
        <v>123079.54150000001</v>
      </c>
      <c r="Y250" s="114"/>
      <c r="Z250" s="114"/>
    </row>
    <row r="251" spans="1:26" s="16" customFormat="1" ht="12.75" customHeight="1" x14ac:dyDescent="0.25">
      <c r="A251" s="97">
        <v>239</v>
      </c>
      <c r="B251" s="17" t="s">
        <v>408</v>
      </c>
      <c r="C251" s="109" t="s">
        <v>32</v>
      </c>
      <c r="D251" s="110" t="s">
        <v>409</v>
      </c>
      <c r="E251" s="17" t="s">
        <v>410</v>
      </c>
      <c r="F251" s="110" t="s">
        <v>30</v>
      </c>
      <c r="G251" s="111">
        <v>110000</v>
      </c>
      <c r="H251" s="111">
        <v>14457.69</v>
      </c>
      <c r="I251" s="112">
        <f t="shared" si="37"/>
        <v>3157</v>
      </c>
      <c r="J251" s="112">
        <f t="shared" si="38"/>
        <v>7809.9999999999991</v>
      </c>
      <c r="K251" s="112">
        <v>851.51</v>
      </c>
      <c r="L251" s="112">
        <f t="shared" si="39"/>
        <v>3344</v>
      </c>
      <c r="M251" s="112">
        <f t="shared" si="40"/>
        <v>7799.0000000000009</v>
      </c>
      <c r="N251" s="112">
        <v>0</v>
      </c>
      <c r="O251" s="112">
        <f>+M251+L251+K251+J251+I251+N251</f>
        <v>22961.51</v>
      </c>
      <c r="P251" s="112">
        <f t="shared" si="44"/>
        <v>6501</v>
      </c>
      <c r="Q251" s="112">
        <f t="shared" si="45"/>
        <v>16460.509999999998</v>
      </c>
      <c r="R251" s="112">
        <f t="shared" si="46"/>
        <v>89041.31</v>
      </c>
      <c r="Y251" s="114"/>
      <c r="Z251" s="114"/>
    </row>
    <row r="252" spans="1:26" s="16" customFormat="1" ht="12.75" customHeight="1" x14ac:dyDescent="0.25">
      <c r="A252" s="97">
        <v>240</v>
      </c>
      <c r="B252" s="17" t="s">
        <v>411</v>
      </c>
      <c r="C252" s="109" t="s">
        <v>27</v>
      </c>
      <c r="D252" s="110" t="s">
        <v>412</v>
      </c>
      <c r="E252" s="17" t="s">
        <v>413</v>
      </c>
      <c r="F252" s="110" t="s">
        <v>30</v>
      </c>
      <c r="G252" s="111">
        <v>110000</v>
      </c>
      <c r="H252" s="111">
        <v>14028.82</v>
      </c>
      <c r="I252" s="112">
        <f t="shared" si="37"/>
        <v>3157</v>
      </c>
      <c r="J252" s="112">
        <f t="shared" si="38"/>
        <v>7809.9999999999991</v>
      </c>
      <c r="K252" s="112">
        <v>851.51</v>
      </c>
      <c r="L252" s="112">
        <f t="shared" si="39"/>
        <v>3344</v>
      </c>
      <c r="M252" s="112">
        <f t="shared" si="40"/>
        <v>7799.0000000000009</v>
      </c>
      <c r="N252" s="112">
        <v>1715.46</v>
      </c>
      <c r="O252" s="112">
        <f>+M252+L252+K252+J252+I252</f>
        <v>22961.51</v>
      </c>
      <c r="P252" s="112">
        <f t="shared" si="44"/>
        <v>8216.4599999999991</v>
      </c>
      <c r="Q252" s="112">
        <f t="shared" si="45"/>
        <v>16460.509999999998</v>
      </c>
      <c r="R252" s="112">
        <f t="shared" si="46"/>
        <v>87754.72</v>
      </c>
      <c r="Y252" s="114"/>
      <c r="Z252" s="114"/>
    </row>
    <row r="253" spans="1:26" s="16" customFormat="1" ht="12.75" customHeight="1" x14ac:dyDescent="0.25">
      <c r="A253" s="97">
        <v>241</v>
      </c>
      <c r="B253" s="17" t="s">
        <v>418</v>
      </c>
      <c r="C253" s="109" t="s">
        <v>27</v>
      </c>
      <c r="D253" s="110" t="s">
        <v>412</v>
      </c>
      <c r="E253" s="17" t="s">
        <v>415</v>
      </c>
      <c r="F253" s="110" t="s">
        <v>30</v>
      </c>
      <c r="G253" s="111">
        <v>65310</v>
      </c>
      <c r="H253" s="111">
        <v>4485.88</v>
      </c>
      <c r="I253" s="112">
        <f t="shared" si="37"/>
        <v>1874.3970000000002</v>
      </c>
      <c r="J253" s="112">
        <f t="shared" si="38"/>
        <v>4637.0099999999993</v>
      </c>
      <c r="K253" s="112">
        <v>718.41</v>
      </c>
      <c r="L253" s="112">
        <f t="shared" si="39"/>
        <v>1985.424</v>
      </c>
      <c r="M253" s="112">
        <f t="shared" si="40"/>
        <v>4630.4790000000003</v>
      </c>
      <c r="N253" s="112">
        <v>0</v>
      </c>
      <c r="O253" s="112">
        <f>+M253+L253+K253+J253+I253+N253</f>
        <v>13845.720000000001</v>
      </c>
      <c r="P253" s="112">
        <f t="shared" si="44"/>
        <v>3859.8209999999999</v>
      </c>
      <c r="Q253" s="112">
        <f t="shared" si="45"/>
        <v>9985.8989999999994</v>
      </c>
      <c r="R253" s="112">
        <f t="shared" si="46"/>
        <v>56964.299000000006</v>
      </c>
      <c r="Y253" s="114"/>
      <c r="Z253" s="114"/>
    </row>
    <row r="254" spans="1:26" s="16" customFormat="1" ht="12.75" customHeight="1" x14ac:dyDescent="0.25">
      <c r="A254" s="97">
        <v>242</v>
      </c>
      <c r="B254" s="17" t="s">
        <v>417</v>
      </c>
      <c r="C254" s="109" t="s">
        <v>27</v>
      </c>
      <c r="D254" s="110" t="s">
        <v>412</v>
      </c>
      <c r="E254" s="17" t="s">
        <v>415</v>
      </c>
      <c r="F254" s="110" t="s">
        <v>30</v>
      </c>
      <c r="G254" s="111">
        <v>63000</v>
      </c>
      <c r="H254" s="111">
        <v>4051.19</v>
      </c>
      <c r="I254" s="112">
        <f t="shared" si="37"/>
        <v>1808.1</v>
      </c>
      <c r="J254" s="112">
        <f t="shared" si="38"/>
        <v>4473</v>
      </c>
      <c r="K254" s="112">
        <v>693</v>
      </c>
      <c r="L254" s="112">
        <f t="shared" si="39"/>
        <v>1915.2</v>
      </c>
      <c r="M254" s="112">
        <f t="shared" si="40"/>
        <v>4466.7000000000007</v>
      </c>
      <c r="N254" s="112">
        <v>0</v>
      </c>
      <c r="O254" s="112">
        <f>+M254+L254+K254+J254+I254</f>
        <v>13356.000000000002</v>
      </c>
      <c r="P254" s="112">
        <f t="shared" si="44"/>
        <v>3723.3</v>
      </c>
      <c r="Q254" s="112">
        <f t="shared" si="45"/>
        <v>9632.7000000000007</v>
      </c>
      <c r="R254" s="112">
        <f t="shared" si="46"/>
        <v>55225.509999999995</v>
      </c>
      <c r="Y254" s="114"/>
      <c r="Z254" s="114"/>
    </row>
    <row r="255" spans="1:26" s="16" customFormat="1" ht="12.75" customHeight="1" x14ac:dyDescent="0.25">
      <c r="A255" s="97">
        <v>243</v>
      </c>
      <c r="B255" s="17" t="s">
        <v>416</v>
      </c>
      <c r="C255" s="109" t="s">
        <v>27</v>
      </c>
      <c r="D255" s="110" t="s">
        <v>412</v>
      </c>
      <c r="E255" s="17" t="s">
        <v>415</v>
      </c>
      <c r="F255" s="110" t="s">
        <v>30</v>
      </c>
      <c r="G255" s="111">
        <v>60000</v>
      </c>
      <c r="H255" s="111">
        <v>3486.65</v>
      </c>
      <c r="I255" s="112">
        <f t="shared" si="37"/>
        <v>1722</v>
      </c>
      <c r="J255" s="112">
        <f t="shared" si="38"/>
        <v>4260</v>
      </c>
      <c r="K255" s="112">
        <v>660</v>
      </c>
      <c r="L255" s="112">
        <f t="shared" si="39"/>
        <v>1824</v>
      </c>
      <c r="M255" s="112">
        <f t="shared" si="40"/>
        <v>4254</v>
      </c>
      <c r="N255" s="112">
        <v>0</v>
      </c>
      <c r="O255" s="112">
        <f>+M255+L255+K255+J255+I255</f>
        <v>12720</v>
      </c>
      <c r="P255" s="112">
        <f t="shared" si="44"/>
        <v>3546</v>
      </c>
      <c r="Q255" s="112">
        <f t="shared" si="45"/>
        <v>9174</v>
      </c>
      <c r="R255" s="112">
        <f t="shared" si="46"/>
        <v>52967.35</v>
      </c>
      <c r="Y255" s="114"/>
      <c r="Z255" s="114"/>
    </row>
    <row r="256" spans="1:26" s="16" customFormat="1" ht="12.75" customHeight="1" x14ac:dyDescent="0.25">
      <c r="A256" s="97">
        <v>244</v>
      </c>
      <c r="B256" s="17" t="s">
        <v>414</v>
      </c>
      <c r="C256" s="109" t="s">
        <v>27</v>
      </c>
      <c r="D256" s="110" t="s">
        <v>412</v>
      </c>
      <c r="E256" s="17" t="s">
        <v>415</v>
      </c>
      <c r="F256" s="110" t="s">
        <v>30</v>
      </c>
      <c r="G256" s="111">
        <v>60000</v>
      </c>
      <c r="H256" s="111">
        <v>3486.65</v>
      </c>
      <c r="I256" s="112">
        <f t="shared" si="37"/>
        <v>1722</v>
      </c>
      <c r="J256" s="112">
        <f t="shared" si="38"/>
        <v>4260</v>
      </c>
      <c r="K256" s="112">
        <v>660</v>
      </c>
      <c r="L256" s="112">
        <f t="shared" si="39"/>
        <v>1824</v>
      </c>
      <c r="M256" s="112">
        <f t="shared" si="40"/>
        <v>4254</v>
      </c>
      <c r="N256" s="112">
        <v>0</v>
      </c>
      <c r="O256" s="112">
        <f>+M256+L256+K256+J256+I256+N256</f>
        <v>12720</v>
      </c>
      <c r="P256" s="112">
        <f t="shared" si="44"/>
        <v>3546</v>
      </c>
      <c r="Q256" s="112">
        <f t="shared" si="45"/>
        <v>9174</v>
      </c>
      <c r="R256" s="112">
        <f t="shared" si="46"/>
        <v>52967.35</v>
      </c>
      <c r="Y256" s="114"/>
      <c r="Z256" s="114"/>
    </row>
    <row r="257" spans="1:26" s="16" customFormat="1" x14ac:dyDescent="0.25">
      <c r="A257" s="97">
        <v>245</v>
      </c>
      <c r="B257" s="17" t="s">
        <v>683</v>
      </c>
      <c r="C257" s="109" t="s">
        <v>32</v>
      </c>
      <c r="D257" s="110" t="s">
        <v>409</v>
      </c>
      <c r="E257" s="17" t="s">
        <v>684</v>
      </c>
      <c r="F257" s="110" t="s">
        <v>30</v>
      </c>
      <c r="G257" s="111">
        <v>60000</v>
      </c>
      <c r="H257" s="111">
        <v>3486.65</v>
      </c>
      <c r="I257" s="112">
        <f t="shared" si="37"/>
        <v>1722</v>
      </c>
      <c r="J257" s="112">
        <f t="shared" si="38"/>
        <v>4260</v>
      </c>
      <c r="K257" s="112">
        <v>660</v>
      </c>
      <c r="L257" s="112">
        <f t="shared" si="39"/>
        <v>1824</v>
      </c>
      <c r="M257" s="112">
        <f t="shared" si="40"/>
        <v>4254</v>
      </c>
      <c r="N257" s="112">
        <v>0</v>
      </c>
      <c r="O257" s="112">
        <f>+M257+L257+K257+J257+I257</f>
        <v>12720</v>
      </c>
      <c r="P257" s="112">
        <f t="shared" si="44"/>
        <v>3546</v>
      </c>
      <c r="Q257" s="112">
        <f t="shared" si="45"/>
        <v>9174</v>
      </c>
      <c r="R257" s="112">
        <f t="shared" si="46"/>
        <v>52967.35</v>
      </c>
      <c r="Y257" s="114"/>
      <c r="Z257" s="114"/>
    </row>
    <row r="258" spans="1:26" s="16" customFormat="1" x14ac:dyDescent="0.25">
      <c r="A258" s="97">
        <v>246</v>
      </c>
      <c r="B258" s="17" t="s">
        <v>419</v>
      </c>
      <c r="C258" s="109" t="s">
        <v>27</v>
      </c>
      <c r="D258" s="110" t="s">
        <v>420</v>
      </c>
      <c r="E258" s="17" t="s">
        <v>421</v>
      </c>
      <c r="F258" s="110" t="s">
        <v>30</v>
      </c>
      <c r="G258" s="111">
        <v>330000</v>
      </c>
      <c r="H258" s="111">
        <v>67293.84</v>
      </c>
      <c r="I258" s="112">
        <f t="shared" si="37"/>
        <v>9471</v>
      </c>
      <c r="J258" s="112">
        <f t="shared" si="38"/>
        <v>23429.999999999996</v>
      </c>
      <c r="K258" s="112">
        <v>851.51</v>
      </c>
      <c r="L258" s="112">
        <f t="shared" si="39"/>
        <v>5685.4080000000004</v>
      </c>
      <c r="M258" s="112">
        <f t="shared" si="40"/>
        <v>13259.718000000001</v>
      </c>
      <c r="N258" s="112">
        <v>0</v>
      </c>
      <c r="O258" s="112">
        <f>+M258+L258+K258+J258+I258</f>
        <v>52697.635999999999</v>
      </c>
      <c r="P258" s="112">
        <f t="shared" si="44"/>
        <v>15156.407999999999</v>
      </c>
      <c r="Q258" s="112">
        <f t="shared" si="45"/>
        <v>37541.227999999996</v>
      </c>
      <c r="R258" s="112">
        <f t="shared" si="46"/>
        <v>247549.75200000001</v>
      </c>
      <c r="Y258" s="114"/>
      <c r="Z258" s="114"/>
    </row>
    <row r="259" spans="1:26" s="16" customFormat="1" x14ac:dyDescent="0.25">
      <c r="A259" s="97">
        <v>247</v>
      </c>
      <c r="B259" s="17" t="s">
        <v>422</v>
      </c>
      <c r="C259" s="109" t="s">
        <v>27</v>
      </c>
      <c r="D259" s="110" t="s">
        <v>420</v>
      </c>
      <c r="E259" s="17" t="s">
        <v>423</v>
      </c>
      <c r="F259" s="110" t="s">
        <v>30</v>
      </c>
      <c r="G259" s="111">
        <v>250000</v>
      </c>
      <c r="H259" s="111">
        <v>47867.839999999997</v>
      </c>
      <c r="I259" s="112">
        <f t="shared" si="37"/>
        <v>7175</v>
      </c>
      <c r="J259" s="112">
        <f t="shared" si="38"/>
        <v>17750</v>
      </c>
      <c r="K259" s="112">
        <v>851.51</v>
      </c>
      <c r="L259" s="112">
        <f t="shared" si="39"/>
        <v>5685.4080000000004</v>
      </c>
      <c r="M259" s="112">
        <f t="shared" si="40"/>
        <v>13259.718000000001</v>
      </c>
      <c r="N259" s="112">
        <v>0</v>
      </c>
      <c r="O259" s="112">
        <f>+M259+L259+K259+J259+I259</f>
        <v>44721.635999999999</v>
      </c>
      <c r="P259" s="112">
        <f t="shared" si="44"/>
        <v>12860.407999999999</v>
      </c>
      <c r="Q259" s="112">
        <f t="shared" si="45"/>
        <v>31861.227999999999</v>
      </c>
      <c r="R259" s="112">
        <f t="shared" si="46"/>
        <v>189271.75200000001</v>
      </c>
      <c r="Y259" s="114"/>
      <c r="Z259" s="114"/>
    </row>
    <row r="260" spans="1:26" s="16" customFormat="1" ht="12.75" customHeight="1" x14ac:dyDescent="0.25">
      <c r="A260" s="97">
        <v>248</v>
      </c>
      <c r="B260" s="17" t="s">
        <v>424</v>
      </c>
      <c r="C260" s="109" t="s">
        <v>27</v>
      </c>
      <c r="D260" s="110" t="s">
        <v>420</v>
      </c>
      <c r="E260" s="17" t="s">
        <v>425</v>
      </c>
      <c r="F260" s="110" t="s">
        <v>30</v>
      </c>
      <c r="G260" s="111">
        <v>60000</v>
      </c>
      <c r="H260" s="111">
        <v>3486.65</v>
      </c>
      <c r="I260" s="112">
        <f t="shared" si="37"/>
        <v>1722</v>
      </c>
      <c r="J260" s="112">
        <f t="shared" si="38"/>
        <v>4260</v>
      </c>
      <c r="K260" s="112">
        <v>660</v>
      </c>
      <c r="L260" s="112">
        <f t="shared" si="39"/>
        <v>1824</v>
      </c>
      <c r="M260" s="112">
        <f t="shared" si="40"/>
        <v>4254</v>
      </c>
      <c r="N260" s="112">
        <v>0</v>
      </c>
      <c r="O260" s="112">
        <f>+M260+L260+K260+J260+I260+N260</f>
        <v>12720</v>
      </c>
      <c r="P260" s="112">
        <f t="shared" si="44"/>
        <v>3546</v>
      </c>
      <c r="Q260" s="112">
        <f t="shared" si="45"/>
        <v>9174</v>
      </c>
      <c r="R260" s="112">
        <f t="shared" si="46"/>
        <v>52967.35</v>
      </c>
      <c r="Y260" s="114"/>
      <c r="Z260" s="114"/>
    </row>
    <row r="261" spans="1:26" s="16" customFormat="1" x14ac:dyDescent="0.25">
      <c r="A261" s="97">
        <v>249</v>
      </c>
      <c r="B261" s="17" t="s">
        <v>426</v>
      </c>
      <c r="C261" s="109" t="s">
        <v>32</v>
      </c>
      <c r="D261" s="110" t="s">
        <v>427</v>
      </c>
      <c r="E261" s="17" t="s">
        <v>428</v>
      </c>
      <c r="F261" s="110" t="s">
        <v>30</v>
      </c>
      <c r="G261" s="111">
        <v>158235</v>
      </c>
      <c r="H261" s="111">
        <v>24946.04</v>
      </c>
      <c r="I261" s="112">
        <f t="shared" si="37"/>
        <v>4541.3445000000002</v>
      </c>
      <c r="J261" s="112">
        <f t="shared" si="38"/>
        <v>11234.684999999999</v>
      </c>
      <c r="K261" s="112">
        <v>851.51</v>
      </c>
      <c r="L261" s="112">
        <f t="shared" si="39"/>
        <v>4810.3440000000001</v>
      </c>
      <c r="M261" s="112">
        <f t="shared" si="40"/>
        <v>11218.861500000001</v>
      </c>
      <c r="N261" s="112">
        <v>3430.92</v>
      </c>
      <c r="O261" s="112">
        <f>+M261+L261+K261+J261+I261</f>
        <v>32656.744999999995</v>
      </c>
      <c r="P261" s="112">
        <f t="shared" si="44"/>
        <v>12782.6085</v>
      </c>
      <c r="Q261" s="112">
        <f t="shared" si="45"/>
        <v>23305.056499999999</v>
      </c>
      <c r="R261" s="112">
        <f t="shared" si="46"/>
        <v>120506.35149999999</v>
      </c>
      <c r="Y261" s="114"/>
      <c r="Z261" s="114"/>
    </row>
    <row r="262" spans="1:26" s="16" customFormat="1" ht="12.75" customHeight="1" x14ac:dyDescent="0.25">
      <c r="A262" s="97">
        <v>250</v>
      </c>
      <c r="B262" s="17" t="s">
        <v>429</v>
      </c>
      <c r="C262" s="109" t="s">
        <v>27</v>
      </c>
      <c r="D262" s="110" t="s">
        <v>430</v>
      </c>
      <c r="E262" s="17" t="s">
        <v>431</v>
      </c>
      <c r="F262" s="110" t="s">
        <v>30</v>
      </c>
      <c r="G262" s="111">
        <v>158235</v>
      </c>
      <c r="H262" s="111">
        <v>24517.17</v>
      </c>
      <c r="I262" s="112">
        <f t="shared" si="37"/>
        <v>4541.3445000000002</v>
      </c>
      <c r="J262" s="112">
        <f t="shared" si="38"/>
        <v>11234.684999999999</v>
      </c>
      <c r="K262" s="112">
        <v>851.51</v>
      </c>
      <c r="L262" s="112">
        <f t="shared" si="39"/>
        <v>4810.3440000000001</v>
      </c>
      <c r="M262" s="112">
        <f t="shared" si="40"/>
        <v>11218.861500000001</v>
      </c>
      <c r="N262" s="112">
        <v>5146.38</v>
      </c>
      <c r="O262" s="112">
        <f>+M262+L262+K262+J262+I262</f>
        <v>32656.744999999995</v>
      </c>
      <c r="P262" s="112">
        <f t="shared" si="44"/>
        <v>14498.068500000001</v>
      </c>
      <c r="Q262" s="112">
        <f t="shared" si="45"/>
        <v>23305.056499999999</v>
      </c>
      <c r="R262" s="112">
        <f t="shared" si="46"/>
        <v>119219.76150000001</v>
      </c>
      <c r="Y262" s="114"/>
      <c r="Z262" s="114"/>
    </row>
    <row r="263" spans="1:26" s="16" customFormat="1" x14ac:dyDescent="0.25">
      <c r="A263" s="97">
        <v>251</v>
      </c>
      <c r="B263" s="17" t="s">
        <v>432</v>
      </c>
      <c r="C263" s="109" t="s">
        <v>32</v>
      </c>
      <c r="D263" s="110" t="s">
        <v>427</v>
      </c>
      <c r="E263" s="17" t="s">
        <v>433</v>
      </c>
      <c r="F263" s="110" t="s">
        <v>30</v>
      </c>
      <c r="G263" s="111">
        <v>93087</v>
      </c>
      <c r="H263" s="111">
        <v>10050.459999999999</v>
      </c>
      <c r="I263" s="112">
        <f t="shared" si="37"/>
        <v>2671.5969</v>
      </c>
      <c r="J263" s="112">
        <f t="shared" si="38"/>
        <v>6609.1769999999997</v>
      </c>
      <c r="K263" s="112">
        <v>851.51</v>
      </c>
      <c r="L263" s="112">
        <f t="shared" si="39"/>
        <v>2829.8447999999999</v>
      </c>
      <c r="M263" s="112">
        <f t="shared" si="40"/>
        <v>6599.8683000000001</v>
      </c>
      <c r="N263" s="112">
        <v>1715.46</v>
      </c>
      <c r="O263" s="112">
        <f>+M263+L263+K263+J263+I263</f>
        <v>19561.996999999999</v>
      </c>
      <c r="P263" s="112">
        <f t="shared" si="44"/>
        <v>7216.9016999999994</v>
      </c>
      <c r="Q263" s="112">
        <f t="shared" si="45"/>
        <v>14060.5553</v>
      </c>
      <c r="R263" s="112">
        <f t="shared" si="46"/>
        <v>75819.638299999991</v>
      </c>
      <c r="Y263" s="114"/>
      <c r="Z263" s="114"/>
    </row>
    <row r="264" spans="1:26" s="16" customFormat="1" x14ac:dyDescent="0.25">
      <c r="A264" s="97">
        <v>252</v>
      </c>
      <c r="B264" s="17" t="s">
        <v>434</v>
      </c>
      <c r="C264" s="109" t="s">
        <v>27</v>
      </c>
      <c r="D264" s="110" t="s">
        <v>430</v>
      </c>
      <c r="E264" s="17" t="s">
        <v>664</v>
      </c>
      <c r="F264" s="110" t="s">
        <v>30</v>
      </c>
      <c r="G264" s="111">
        <v>72045</v>
      </c>
      <c r="H264" s="111">
        <v>5753.28</v>
      </c>
      <c r="I264" s="112">
        <f t="shared" si="37"/>
        <v>2067.6914999999999</v>
      </c>
      <c r="J264" s="112">
        <f t="shared" si="38"/>
        <v>5115.1949999999997</v>
      </c>
      <c r="K264" s="112">
        <v>792.5</v>
      </c>
      <c r="L264" s="112">
        <f t="shared" si="39"/>
        <v>2190.1679999999997</v>
      </c>
      <c r="M264" s="112">
        <f t="shared" si="40"/>
        <v>5107.9904999999999</v>
      </c>
      <c r="N264" s="112">
        <v>0</v>
      </c>
      <c r="O264" s="112">
        <f>+M264+L264+K264+J264+I264+N264</f>
        <v>15273.544999999998</v>
      </c>
      <c r="P264" s="112">
        <f t="shared" si="44"/>
        <v>4257.8594999999996</v>
      </c>
      <c r="Q264" s="112">
        <f t="shared" si="45"/>
        <v>11015.6855</v>
      </c>
      <c r="R264" s="112">
        <f t="shared" si="46"/>
        <v>62033.860499999995</v>
      </c>
      <c r="Y264" s="114"/>
      <c r="Z264" s="114"/>
    </row>
    <row r="265" spans="1:26" s="16" customFormat="1" x14ac:dyDescent="0.25">
      <c r="A265" s="97">
        <v>253</v>
      </c>
      <c r="B265" s="17" t="s">
        <v>436</v>
      </c>
      <c r="C265" s="109" t="s">
        <v>32</v>
      </c>
      <c r="D265" s="110" t="s">
        <v>430</v>
      </c>
      <c r="E265" s="17" t="s">
        <v>665</v>
      </c>
      <c r="F265" s="110" t="s">
        <v>30</v>
      </c>
      <c r="G265" s="111">
        <v>60000</v>
      </c>
      <c r="H265" s="111">
        <v>3486.65</v>
      </c>
      <c r="I265" s="112">
        <f t="shared" si="37"/>
        <v>1722</v>
      </c>
      <c r="J265" s="112">
        <f t="shared" si="38"/>
        <v>4260</v>
      </c>
      <c r="K265" s="112">
        <v>660</v>
      </c>
      <c r="L265" s="112">
        <f t="shared" si="39"/>
        <v>1824</v>
      </c>
      <c r="M265" s="112">
        <f t="shared" si="40"/>
        <v>4254</v>
      </c>
      <c r="N265" s="112">
        <v>0</v>
      </c>
      <c r="O265" s="112">
        <f>+M265+L265+K265+J265+I265</f>
        <v>12720</v>
      </c>
      <c r="P265" s="112">
        <f t="shared" si="44"/>
        <v>3546</v>
      </c>
      <c r="Q265" s="112">
        <f t="shared" si="45"/>
        <v>9174</v>
      </c>
      <c r="R265" s="112">
        <f t="shared" si="46"/>
        <v>52967.35</v>
      </c>
      <c r="Y265" s="114"/>
      <c r="Z265" s="114"/>
    </row>
    <row r="266" spans="1:26" s="16" customFormat="1" x14ac:dyDescent="0.25">
      <c r="A266" s="97">
        <v>254</v>
      </c>
      <c r="B266" s="17" t="s">
        <v>435</v>
      </c>
      <c r="C266" s="109" t="s">
        <v>32</v>
      </c>
      <c r="D266" s="110" t="s">
        <v>427</v>
      </c>
      <c r="E266" s="17" t="s">
        <v>433</v>
      </c>
      <c r="F266" s="110" t="s">
        <v>30</v>
      </c>
      <c r="G266" s="111">
        <v>60000</v>
      </c>
      <c r="H266" s="111">
        <v>3486.65</v>
      </c>
      <c r="I266" s="112">
        <f t="shared" si="37"/>
        <v>1722</v>
      </c>
      <c r="J266" s="112">
        <f t="shared" si="38"/>
        <v>4260</v>
      </c>
      <c r="K266" s="112">
        <v>660</v>
      </c>
      <c r="L266" s="112">
        <f t="shared" si="39"/>
        <v>1824</v>
      </c>
      <c r="M266" s="112">
        <f t="shared" si="40"/>
        <v>4254</v>
      </c>
      <c r="N266" s="112">
        <v>0</v>
      </c>
      <c r="O266" s="112">
        <f>+M266+L266+K266+J266+I266+N266</f>
        <v>12720</v>
      </c>
      <c r="P266" s="112">
        <f t="shared" si="44"/>
        <v>3546</v>
      </c>
      <c r="Q266" s="112">
        <f t="shared" si="45"/>
        <v>9174</v>
      </c>
      <c r="R266" s="112">
        <f t="shared" si="46"/>
        <v>52967.35</v>
      </c>
      <c r="Y266" s="114"/>
      <c r="Z266" s="114"/>
    </row>
    <row r="267" spans="1:26" s="16" customFormat="1" ht="12.75" customHeight="1" x14ac:dyDescent="0.25">
      <c r="A267" s="97">
        <v>255</v>
      </c>
      <c r="B267" s="17" t="s">
        <v>437</v>
      </c>
      <c r="C267" s="109" t="s">
        <v>32</v>
      </c>
      <c r="D267" s="110" t="s">
        <v>427</v>
      </c>
      <c r="E267" s="17" t="s">
        <v>438</v>
      </c>
      <c r="F267" s="110" t="s">
        <v>30</v>
      </c>
      <c r="G267" s="111">
        <v>43925</v>
      </c>
      <c r="H267" s="111">
        <v>996.6</v>
      </c>
      <c r="I267" s="112">
        <f t="shared" si="37"/>
        <v>1260.6475</v>
      </c>
      <c r="J267" s="112">
        <f t="shared" si="38"/>
        <v>3118.6749999999997</v>
      </c>
      <c r="K267" s="112">
        <v>483.18</v>
      </c>
      <c r="L267" s="112">
        <f t="shared" si="39"/>
        <v>1335.32</v>
      </c>
      <c r="M267" s="112">
        <f t="shared" si="40"/>
        <v>3114.2825000000003</v>
      </c>
      <c r="N267" s="112">
        <v>0</v>
      </c>
      <c r="O267" s="112">
        <f>+M267+L267+K267+J267+I267</f>
        <v>9312.1049999999996</v>
      </c>
      <c r="P267" s="112">
        <f t="shared" si="44"/>
        <v>2595.9674999999997</v>
      </c>
      <c r="Q267" s="112">
        <f t="shared" si="45"/>
        <v>6716.1375000000007</v>
      </c>
      <c r="R267" s="112">
        <f t="shared" si="46"/>
        <v>40332.432500000003</v>
      </c>
      <c r="Y267" s="114"/>
      <c r="Z267" s="114"/>
    </row>
    <row r="268" spans="1:26" s="16" customFormat="1" ht="12.75" customHeight="1" x14ac:dyDescent="0.25">
      <c r="A268" s="97">
        <v>256</v>
      </c>
      <c r="B268" s="17" t="s">
        <v>439</v>
      </c>
      <c r="C268" s="109" t="s">
        <v>27</v>
      </c>
      <c r="D268" s="110" t="s">
        <v>440</v>
      </c>
      <c r="E268" s="17" t="s">
        <v>441</v>
      </c>
      <c r="F268" s="110" t="s">
        <v>30</v>
      </c>
      <c r="G268" s="111">
        <v>330000</v>
      </c>
      <c r="H268" s="111">
        <v>67293.84</v>
      </c>
      <c r="I268" s="112">
        <f t="shared" si="37"/>
        <v>9471</v>
      </c>
      <c r="J268" s="112">
        <f t="shared" si="38"/>
        <v>23429.999999999996</v>
      </c>
      <c r="K268" s="112">
        <v>851.51</v>
      </c>
      <c r="L268" s="112">
        <f t="shared" si="39"/>
        <v>5685.4080000000004</v>
      </c>
      <c r="M268" s="112">
        <f t="shared" si="40"/>
        <v>13259.718000000001</v>
      </c>
      <c r="N268" s="112">
        <v>0</v>
      </c>
      <c r="O268" s="112">
        <f>+M268+L268+K268+J268+I268</f>
        <v>52697.635999999999</v>
      </c>
      <c r="P268" s="112">
        <f t="shared" si="44"/>
        <v>15156.407999999999</v>
      </c>
      <c r="Q268" s="112">
        <f t="shared" si="45"/>
        <v>37541.227999999996</v>
      </c>
      <c r="R268" s="112">
        <f t="shared" si="46"/>
        <v>247549.75200000001</v>
      </c>
      <c r="Y268" s="114"/>
      <c r="Z268" s="114"/>
    </row>
    <row r="269" spans="1:26" s="16" customFormat="1" ht="12.75" customHeight="1" x14ac:dyDescent="0.25">
      <c r="A269" s="97">
        <v>257</v>
      </c>
      <c r="B269" s="17" t="s">
        <v>442</v>
      </c>
      <c r="C269" s="109" t="s">
        <v>27</v>
      </c>
      <c r="D269" s="110" t="s">
        <v>443</v>
      </c>
      <c r="E269" s="17" t="s">
        <v>444</v>
      </c>
      <c r="F269" s="110" t="s">
        <v>30</v>
      </c>
      <c r="G269" s="111">
        <v>158235</v>
      </c>
      <c r="H269" s="111">
        <v>25803.77</v>
      </c>
      <c r="I269" s="112">
        <f t="shared" si="37"/>
        <v>4541.3445000000002</v>
      </c>
      <c r="J269" s="112">
        <f t="shared" si="38"/>
        <v>11234.684999999999</v>
      </c>
      <c r="K269" s="112">
        <v>851.51</v>
      </c>
      <c r="L269" s="112">
        <f t="shared" si="39"/>
        <v>4810.3440000000001</v>
      </c>
      <c r="M269" s="112">
        <f t="shared" si="40"/>
        <v>11218.861500000001</v>
      </c>
      <c r="N269" s="112">
        <v>0</v>
      </c>
      <c r="O269" s="112">
        <f>+M269+L269+K269+J269+I269+N269</f>
        <v>32656.744999999995</v>
      </c>
      <c r="P269" s="112">
        <f t="shared" si="44"/>
        <v>9351.6885000000002</v>
      </c>
      <c r="Q269" s="112">
        <f t="shared" si="45"/>
        <v>23305.056499999999</v>
      </c>
      <c r="R269" s="112">
        <f t="shared" si="46"/>
        <v>123079.54150000001</v>
      </c>
      <c r="Y269" s="114"/>
      <c r="Z269" s="114"/>
    </row>
    <row r="270" spans="1:26" s="16" customFormat="1" ht="12.75" customHeight="1" x14ac:dyDescent="0.25">
      <c r="A270" s="97">
        <v>258</v>
      </c>
      <c r="B270" s="17" t="s">
        <v>445</v>
      </c>
      <c r="C270" s="109" t="s">
        <v>32</v>
      </c>
      <c r="D270" s="110" t="s">
        <v>443</v>
      </c>
      <c r="E270" s="17" t="s">
        <v>446</v>
      </c>
      <c r="F270" s="110" t="s">
        <v>30</v>
      </c>
      <c r="G270" s="111">
        <v>70620</v>
      </c>
      <c r="H270" s="111">
        <v>5485.12</v>
      </c>
      <c r="I270" s="112">
        <f t="shared" ref="I270:I333" si="49">IF(G270&gt;374040,374040*2.87/100,G270*2.87/100)</f>
        <v>2026.7939999999999</v>
      </c>
      <c r="J270" s="112">
        <f t="shared" ref="J270:J333" si="50">IF(G270&gt;374040,374040*7.1%,G270*7.1%)</f>
        <v>5014.0199999999995</v>
      </c>
      <c r="K270" s="112">
        <v>776.82</v>
      </c>
      <c r="L270" s="112">
        <f t="shared" ref="L270:L333" si="51">IF(G270&gt;187020,187020*3.04/100,G270*3.04/100)</f>
        <v>2146.848</v>
      </c>
      <c r="M270" s="112">
        <f t="shared" ref="M270:M333" si="52">IF(G270&gt;187020,187020*7.09%,G270*7.09%)</f>
        <v>5006.9580000000005</v>
      </c>
      <c r="N270" s="112">
        <v>0</v>
      </c>
      <c r="O270" s="112">
        <f>+M270+L270+K270+J270+I270</f>
        <v>14971.44</v>
      </c>
      <c r="P270" s="112">
        <f t="shared" si="44"/>
        <v>4173.6419999999998</v>
      </c>
      <c r="Q270" s="112">
        <f t="shared" si="45"/>
        <v>10797.797999999999</v>
      </c>
      <c r="R270" s="112">
        <f t="shared" si="46"/>
        <v>60961.238000000005</v>
      </c>
      <c r="Y270" s="114"/>
      <c r="Z270" s="114"/>
    </row>
    <row r="271" spans="1:26" s="16" customFormat="1" ht="12.75" customHeight="1" x14ac:dyDescent="0.25">
      <c r="A271" s="97">
        <v>259</v>
      </c>
      <c r="B271" s="17" t="s">
        <v>447</v>
      </c>
      <c r="C271" s="109" t="s">
        <v>27</v>
      </c>
      <c r="D271" s="110" t="s">
        <v>443</v>
      </c>
      <c r="E271" s="17" t="s">
        <v>448</v>
      </c>
      <c r="F271" s="110" t="s">
        <v>30</v>
      </c>
      <c r="G271" s="111">
        <v>63000</v>
      </c>
      <c r="H271" s="111">
        <v>4051.19</v>
      </c>
      <c r="I271" s="112">
        <f t="shared" si="49"/>
        <v>1808.1</v>
      </c>
      <c r="J271" s="112">
        <f t="shared" si="50"/>
        <v>4473</v>
      </c>
      <c r="K271" s="112">
        <v>693</v>
      </c>
      <c r="L271" s="112">
        <f t="shared" si="51"/>
        <v>1915.2</v>
      </c>
      <c r="M271" s="112">
        <f t="shared" si="52"/>
        <v>4466.7000000000007</v>
      </c>
      <c r="N271" s="112">
        <v>0</v>
      </c>
      <c r="O271" s="112">
        <f>+M271+L271+K271+J271+I271</f>
        <v>13356.000000000002</v>
      </c>
      <c r="P271" s="112">
        <f t="shared" si="44"/>
        <v>3723.3</v>
      </c>
      <c r="Q271" s="112">
        <f t="shared" si="45"/>
        <v>9632.7000000000007</v>
      </c>
      <c r="R271" s="112">
        <f t="shared" si="46"/>
        <v>55225.509999999995</v>
      </c>
      <c r="Y271" s="114"/>
      <c r="Z271" s="114"/>
    </row>
    <row r="272" spans="1:26" s="16" customFormat="1" ht="12.75" customHeight="1" x14ac:dyDescent="0.25">
      <c r="A272" s="97">
        <v>260</v>
      </c>
      <c r="B272" s="17" t="s">
        <v>641</v>
      </c>
      <c r="C272" s="109" t="s">
        <v>32</v>
      </c>
      <c r="D272" s="110" t="s">
        <v>443</v>
      </c>
      <c r="E272" s="17" t="s">
        <v>448</v>
      </c>
      <c r="F272" s="110" t="s">
        <v>30</v>
      </c>
      <c r="G272" s="111">
        <v>60000</v>
      </c>
      <c r="H272" s="111">
        <v>3486.65</v>
      </c>
      <c r="I272" s="112">
        <f t="shared" si="49"/>
        <v>1722</v>
      </c>
      <c r="J272" s="112">
        <f t="shared" si="50"/>
        <v>4260</v>
      </c>
      <c r="K272" s="112">
        <v>660</v>
      </c>
      <c r="L272" s="112">
        <f t="shared" si="51"/>
        <v>1824</v>
      </c>
      <c r="M272" s="112">
        <f t="shared" si="52"/>
        <v>4254</v>
      </c>
      <c r="N272" s="112">
        <v>0</v>
      </c>
      <c r="O272" s="112">
        <f>+M272+L272+K272+J272+I272+N272</f>
        <v>12720</v>
      </c>
      <c r="P272" s="112">
        <f t="shared" si="44"/>
        <v>3546</v>
      </c>
      <c r="Q272" s="112">
        <f t="shared" si="45"/>
        <v>9174</v>
      </c>
      <c r="R272" s="112">
        <f t="shared" si="46"/>
        <v>52967.35</v>
      </c>
      <c r="Y272" s="114"/>
      <c r="Z272" s="114"/>
    </row>
    <row r="273" spans="1:26" s="16" customFormat="1" ht="12.75" customHeight="1" x14ac:dyDescent="0.25">
      <c r="A273" s="97">
        <v>261</v>
      </c>
      <c r="B273" s="17" t="s">
        <v>449</v>
      </c>
      <c r="C273" s="109" t="s">
        <v>32</v>
      </c>
      <c r="D273" s="110" t="s">
        <v>443</v>
      </c>
      <c r="E273" s="17" t="s">
        <v>448</v>
      </c>
      <c r="F273" s="110" t="s">
        <v>30</v>
      </c>
      <c r="G273" s="111">
        <v>60000</v>
      </c>
      <c r="H273" s="111">
        <v>3486.65</v>
      </c>
      <c r="I273" s="112">
        <f t="shared" si="49"/>
        <v>1722</v>
      </c>
      <c r="J273" s="112">
        <f t="shared" si="50"/>
        <v>4260</v>
      </c>
      <c r="K273" s="112">
        <v>660</v>
      </c>
      <c r="L273" s="112">
        <f t="shared" si="51"/>
        <v>1824</v>
      </c>
      <c r="M273" s="112">
        <f t="shared" si="52"/>
        <v>4254</v>
      </c>
      <c r="N273" s="112">
        <v>0</v>
      </c>
      <c r="O273" s="112">
        <f>+M273+L273+K273+J273+I273+N273</f>
        <v>12720</v>
      </c>
      <c r="P273" s="112">
        <f t="shared" si="44"/>
        <v>3546</v>
      </c>
      <c r="Q273" s="112">
        <f t="shared" si="45"/>
        <v>9174</v>
      </c>
      <c r="R273" s="112">
        <f t="shared" si="46"/>
        <v>52967.35</v>
      </c>
      <c r="Y273" s="114"/>
      <c r="Z273" s="114"/>
    </row>
    <row r="274" spans="1:26" s="16" customFormat="1" ht="12.75" customHeight="1" x14ac:dyDescent="0.25">
      <c r="A274" s="97">
        <v>262</v>
      </c>
      <c r="B274" s="17" t="s">
        <v>453</v>
      </c>
      <c r="C274" s="109" t="s">
        <v>32</v>
      </c>
      <c r="D274" s="110" t="s">
        <v>443</v>
      </c>
      <c r="E274" s="17" t="s">
        <v>451</v>
      </c>
      <c r="F274" s="110" t="s">
        <v>30</v>
      </c>
      <c r="G274" s="111">
        <v>49500</v>
      </c>
      <c r="H274" s="111">
        <v>1783.43</v>
      </c>
      <c r="I274" s="112">
        <f t="shared" si="49"/>
        <v>1420.65</v>
      </c>
      <c r="J274" s="112">
        <f t="shared" si="50"/>
        <v>3514.4999999999995</v>
      </c>
      <c r="K274" s="112">
        <v>544.5</v>
      </c>
      <c r="L274" s="112">
        <f t="shared" si="51"/>
        <v>1504.8</v>
      </c>
      <c r="M274" s="112">
        <f t="shared" si="52"/>
        <v>3509.55</v>
      </c>
      <c r="N274" s="112">
        <v>0</v>
      </c>
      <c r="O274" s="112">
        <f>+M274+L274+K274+J274+I274</f>
        <v>10494</v>
      </c>
      <c r="P274" s="112">
        <f t="shared" si="44"/>
        <v>2925.45</v>
      </c>
      <c r="Q274" s="112">
        <f t="shared" si="45"/>
        <v>7568.5499999999993</v>
      </c>
      <c r="R274" s="112">
        <f t="shared" si="46"/>
        <v>44791.12</v>
      </c>
      <c r="Y274" s="114"/>
      <c r="Z274" s="114"/>
    </row>
    <row r="275" spans="1:26" s="16" customFormat="1" ht="12.75" customHeight="1" x14ac:dyDescent="0.25">
      <c r="A275" s="97">
        <v>263</v>
      </c>
      <c r="B275" s="17" t="s">
        <v>454</v>
      </c>
      <c r="C275" s="109" t="s">
        <v>27</v>
      </c>
      <c r="D275" s="108" t="s">
        <v>443</v>
      </c>
      <c r="E275" s="17" t="s">
        <v>451</v>
      </c>
      <c r="F275" s="110" t="s">
        <v>30</v>
      </c>
      <c r="G275" s="111">
        <v>47000</v>
      </c>
      <c r="H275" s="111">
        <v>1173.28</v>
      </c>
      <c r="I275" s="112">
        <f t="shared" si="49"/>
        <v>1348.9</v>
      </c>
      <c r="J275" s="112">
        <f t="shared" si="50"/>
        <v>3336.9999999999995</v>
      </c>
      <c r="K275" s="112">
        <v>517</v>
      </c>
      <c r="L275" s="112">
        <f t="shared" si="51"/>
        <v>1428.8</v>
      </c>
      <c r="M275" s="112">
        <f t="shared" si="52"/>
        <v>3332.3</v>
      </c>
      <c r="N275" s="112">
        <v>1715.46</v>
      </c>
      <c r="O275" s="112">
        <f>+M275+L275+K275+J275+I275+N275</f>
        <v>11679.46</v>
      </c>
      <c r="P275" s="112">
        <f t="shared" si="44"/>
        <v>4493.16</v>
      </c>
      <c r="Q275" s="112">
        <f t="shared" si="45"/>
        <v>7186.2999999999993</v>
      </c>
      <c r="R275" s="112">
        <f t="shared" si="46"/>
        <v>41333.56</v>
      </c>
      <c r="Y275" s="114"/>
      <c r="Z275" s="114"/>
    </row>
    <row r="276" spans="1:26" s="16" customFormat="1" ht="12.75" customHeight="1" x14ac:dyDescent="0.25">
      <c r="A276" s="97">
        <v>264</v>
      </c>
      <c r="B276" s="17" t="s">
        <v>458</v>
      </c>
      <c r="C276" s="109" t="s">
        <v>32</v>
      </c>
      <c r="D276" s="108" t="s">
        <v>459</v>
      </c>
      <c r="E276" s="17" t="s">
        <v>460</v>
      </c>
      <c r="F276" s="110" t="s">
        <v>30</v>
      </c>
      <c r="G276" s="111">
        <v>126556</v>
      </c>
      <c r="H276" s="111">
        <v>18352.07</v>
      </c>
      <c r="I276" s="112">
        <f t="shared" si="49"/>
        <v>3632.1572000000001</v>
      </c>
      <c r="J276" s="112">
        <f t="shared" si="50"/>
        <v>8985.4759999999987</v>
      </c>
      <c r="K276" s="112">
        <v>851.51</v>
      </c>
      <c r="L276" s="112">
        <f t="shared" si="51"/>
        <v>3847.3024</v>
      </c>
      <c r="M276" s="112">
        <f t="shared" si="52"/>
        <v>8972.8204000000005</v>
      </c>
      <c r="N276" s="112">
        <v>0</v>
      </c>
      <c r="O276" s="112">
        <f t="shared" ref="O276:O287" si="53">+M276+L276+K276+J276+I276</f>
        <v>26289.266000000003</v>
      </c>
      <c r="P276" s="112">
        <f t="shared" si="44"/>
        <v>7479.4596000000001</v>
      </c>
      <c r="Q276" s="112">
        <f t="shared" si="45"/>
        <v>18809.806399999998</v>
      </c>
      <c r="R276" s="112">
        <f t="shared" si="46"/>
        <v>100724.47039999999</v>
      </c>
      <c r="Y276" s="114"/>
      <c r="Z276" s="114"/>
    </row>
    <row r="277" spans="1:26" s="16" customFormat="1" ht="12.75" customHeight="1" x14ac:dyDescent="0.25">
      <c r="A277" s="97">
        <v>265</v>
      </c>
      <c r="B277" s="17" t="s">
        <v>455</v>
      </c>
      <c r="C277" s="109" t="s">
        <v>27</v>
      </c>
      <c r="D277" s="110" t="s">
        <v>456</v>
      </c>
      <c r="E277" s="17" t="s">
        <v>457</v>
      </c>
      <c r="F277" s="110" t="s">
        <v>30</v>
      </c>
      <c r="G277" s="111">
        <v>110000</v>
      </c>
      <c r="H277" s="111">
        <v>13599.96</v>
      </c>
      <c r="I277" s="112">
        <f t="shared" si="49"/>
        <v>3157</v>
      </c>
      <c r="J277" s="112">
        <f t="shared" si="50"/>
        <v>7809.9999999999991</v>
      </c>
      <c r="K277" s="112">
        <v>851.51</v>
      </c>
      <c r="L277" s="112">
        <f t="shared" si="51"/>
        <v>3344</v>
      </c>
      <c r="M277" s="112">
        <f t="shared" si="52"/>
        <v>7799.0000000000009</v>
      </c>
      <c r="N277" s="112">
        <v>3430.92</v>
      </c>
      <c r="O277" s="112">
        <f t="shared" si="53"/>
        <v>22961.51</v>
      </c>
      <c r="P277" s="112">
        <f t="shared" si="44"/>
        <v>9931.92</v>
      </c>
      <c r="Q277" s="112">
        <f t="shared" si="45"/>
        <v>16460.509999999998</v>
      </c>
      <c r="R277" s="112">
        <f t="shared" si="46"/>
        <v>86468.12</v>
      </c>
      <c r="Y277" s="114"/>
      <c r="Z277" s="114"/>
    </row>
    <row r="278" spans="1:26" s="16" customFormat="1" ht="12.75" customHeight="1" x14ac:dyDescent="0.25">
      <c r="A278" s="97">
        <v>266</v>
      </c>
      <c r="B278" s="17" t="s">
        <v>461</v>
      </c>
      <c r="C278" s="109" t="s">
        <v>32</v>
      </c>
      <c r="D278" s="110" t="s">
        <v>456</v>
      </c>
      <c r="E278" s="17" t="s">
        <v>462</v>
      </c>
      <c r="F278" s="110" t="s">
        <v>30</v>
      </c>
      <c r="G278" s="111">
        <v>75647.5</v>
      </c>
      <c r="H278" s="111">
        <v>6431.2</v>
      </c>
      <c r="I278" s="112">
        <f t="shared" si="49"/>
        <v>2171.0832500000001</v>
      </c>
      <c r="J278" s="112">
        <f t="shared" si="50"/>
        <v>5370.9724999999999</v>
      </c>
      <c r="K278" s="112">
        <v>832.12</v>
      </c>
      <c r="L278" s="112">
        <f t="shared" si="51"/>
        <v>2299.6839999999997</v>
      </c>
      <c r="M278" s="112">
        <f t="shared" si="52"/>
        <v>5363.4077500000003</v>
      </c>
      <c r="N278" s="112">
        <v>0</v>
      </c>
      <c r="O278" s="112">
        <f t="shared" si="53"/>
        <v>16037.2675</v>
      </c>
      <c r="P278" s="112">
        <f t="shared" si="44"/>
        <v>4470.7672499999999</v>
      </c>
      <c r="Q278" s="112">
        <f t="shared" si="45"/>
        <v>11566.500250000001</v>
      </c>
      <c r="R278" s="112">
        <f t="shared" si="46"/>
        <v>64745.532749999998</v>
      </c>
      <c r="Y278" s="114"/>
      <c r="Z278" s="114"/>
    </row>
    <row r="279" spans="1:26" s="16" customFormat="1" ht="12.75" customHeight="1" x14ac:dyDescent="0.25">
      <c r="A279" s="97">
        <v>267</v>
      </c>
      <c r="B279" s="17" t="s">
        <v>468</v>
      </c>
      <c r="C279" s="109" t="s">
        <v>27</v>
      </c>
      <c r="D279" s="110" t="s">
        <v>459</v>
      </c>
      <c r="E279" s="17" t="s">
        <v>666</v>
      </c>
      <c r="F279" s="110" t="s">
        <v>30</v>
      </c>
      <c r="G279" s="111">
        <v>60000</v>
      </c>
      <c r="H279" s="111">
        <v>3486.65</v>
      </c>
      <c r="I279" s="112">
        <f t="shared" si="49"/>
        <v>1722</v>
      </c>
      <c r="J279" s="112">
        <f t="shared" si="50"/>
        <v>4260</v>
      </c>
      <c r="K279" s="112">
        <v>660</v>
      </c>
      <c r="L279" s="112">
        <f t="shared" si="51"/>
        <v>1824</v>
      </c>
      <c r="M279" s="112">
        <f t="shared" si="52"/>
        <v>4254</v>
      </c>
      <c r="N279" s="112">
        <v>0</v>
      </c>
      <c r="O279" s="112">
        <f t="shared" si="53"/>
        <v>12720</v>
      </c>
      <c r="P279" s="112">
        <f t="shared" si="44"/>
        <v>3546</v>
      </c>
      <c r="Q279" s="112">
        <f t="shared" si="45"/>
        <v>9174</v>
      </c>
      <c r="R279" s="112">
        <f t="shared" si="46"/>
        <v>52967.35</v>
      </c>
      <c r="Y279" s="114"/>
      <c r="Z279" s="114"/>
    </row>
    <row r="280" spans="1:26" s="16" customFormat="1" ht="12.75" customHeight="1" x14ac:dyDescent="0.25">
      <c r="A280" s="97">
        <v>268</v>
      </c>
      <c r="B280" s="17" t="s">
        <v>452</v>
      </c>
      <c r="C280" s="109" t="s">
        <v>27</v>
      </c>
      <c r="D280" s="110" t="s">
        <v>459</v>
      </c>
      <c r="E280" s="17" t="s">
        <v>464</v>
      </c>
      <c r="F280" s="110" t="s">
        <v>30</v>
      </c>
      <c r="G280" s="111">
        <v>60000</v>
      </c>
      <c r="H280" s="111">
        <v>3486.65</v>
      </c>
      <c r="I280" s="112">
        <f t="shared" si="49"/>
        <v>1722</v>
      </c>
      <c r="J280" s="112">
        <f t="shared" si="50"/>
        <v>4260</v>
      </c>
      <c r="K280" s="112">
        <v>660</v>
      </c>
      <c r="L280" s="112">
        <f t="shared" si="51"/>
        <v>1824</v>
      </c>
      <c r="M280" s="112">
        <f t="shared" si="52"/>
        <v>4254</v>
      </c>
      <c r="N280" s="112">
        <v>0</v>
      </c>
      <c r="O280" s="112">
        <f t="shared" si="53"/>
        <v>12720</v>
      </c>
      <c r="P280" s="112">
        <f t="shared" si="44"/>
        <v>3546</v>
      </c>
      <c r="Q280" s="112">
        <f t="shared" si="45"/>
        <v>9174</v>
      </c>
      <c r="R280" s="112">
        <f t="shared" si="46"/>
        <v>52967.35</v>
      </c>
      <c r="Y280" s="114"/>
      <c r="Z280" s="114"/>
    </row>
    <row r="281" spans="1:26" s="16" customFormat="1" ht="12.75" customHeight="1" x14ac:dyDescent="0.25">
      <c r="A281" s="97">
        <v>269</v>
      </c>
      <c r="B281" s="17" t="s">
        <v>467</v>
      </c>
      <c r="C281" s="109" t="s">
        <v>32</v>
      </c>
      <c r="D281" s="110" t="s">
        <v>459</v>
      </c>
      <c r="E281" s="17" t="s">
        <v>666</v>
      </c>
      <c r="F281" s="110" t="s">
        <v>30</v>
      </c>
      <c r="G281" s="111">
        <v>60000</v>
      </c>
      <c r="H281" s="111">
        <v>3143.56</v>
      </c>
      <c r="I281" s="112">
        <f t="shared" si="49"/>
        <v>1722</v>
      </c>
      <c r="J281" s="112">
        <f t="shared" si="50"/>
        <v>4260</v>
      </c>
      <c r="K281" s="112">
        <v>660</v>
      </c>
      <c r="L281" s="112">
        <f t="shared" si="51"/>
        <v>1824</v>
      </c>
      <c r="M281" s="112">
        <f t="shared" si="52"/>
        <v>4254</v>
      </c>
      <c r="N281" s="112">
        <v>1715.46</v>
      </c>
      <c r="O281" s="112">
        <f t="shared" si="53"/>
        <v>12720</v>
      </c>
      <c r="P281" s="112">
        <f t="shared" si="44"/>
        <v>5261.46</v>
      </c>
      <c r="Q281" s="112">
        <f t="shared" si="45"/>
        <v>9174</v>
      </c>
      <c r="R281" s="112">
        <f t="shared" si="46"/>
        <v>51594.98</v>
      </c>
      <c r="Y281" s="114"/>
      <c r="Z281" s="114"/>
    </row>
    <row r="282" spans="1:26" s="16" customFormat="1" x14ac:dyDescent="0.25">
      <c r="A282" s="97">
        <v>270</v>
      </c>
      <c r="B282" s="17" t="s">
        <v>466</v>
      </c>
      <c r="C282" s="109" t="s">
        <v>27</v>
      </c>
      <c r="D282" s="110" t="s">
        <v>456</v>
      </c>
      <c r="E282" s="17" t="s">
        <v>667</v>
      </c>
      <c r="F282" s="110" t="s">
        <v>30</v>
      </c>
      <c r="G282" s="111">
        <v>60000</v>
      </c>
      <c r="H282" s="111">
        <v>3143.56</v>
      </c>
      <c r="I282" s="112">
        <f t="shared" si="49"/>
        <v>1722</v>
      </c>
      <c r="J282" s="112">
        <f t="shared" si="50"/>
        <v>4260</v>
      </c>
      <c r="K282" s="112">
        <v>660</v>
      </c>
      <c r="L282" s="112">
        <f t="shared" si="51"/>
        <v>1824</v>
      </c>
      <c r="M282" s="112">
        <f t="shared" si="52"/>
        <v>4254</v>
      </c>
      <c r="N282" s="112">
        <v>1715.46</v>
      </c>
      <c r="O282" s="112">
        <f t="shared" si="53"/>
        <v>12720</v>
      </c>
      <c r="P282" s="112">
        <f t="shared" si="44"/>
        <v>5261.46</v>
      </c>
      <c r="Q282" s="112">
        <f t="shared" si="45"/>
        <v>9174</v>
      </c>
      <c r="R282" s="112">
        <f t="shared" si="46"/>
        <v>51594.98</v>
      </c>
      <c r="Y282" s="114"/>
      <c r="Z282" s="114"/>
    </row>
    <row r="283" spans="1:26" s="16" customFormat="1" ht="12.75" customHeight="1" x14ac:dyDescent="0.25">
      <c r="A283" s="97">
        <v>271</v>
      </c>
      <c r="B283" s="17" t="s">
        <v>463</v>
      </c>
      <c r="C283" s="109" t="s">
        <v>32</v>
      </c>
      <c r="D283" s="110" t="s">
        <v>459</v>
      </c>
      <c r="E283" s="17" t="s">
        <v>666</v>
      </c>
      <c r="F283" s="110" t="s">
        <v>30</v>
      </c>
      <c r="G283" s="111">
        <v>60000</v>
      </c>
      <c r="H283" s="111">
        <v>3486.65</v>
      </c>
      <c r="I283" s="112">
        <f t="shared" si="49"/>
        <v>1722</v>
      </c>
      <c r="J283" s="112">
        <f t="shared" si="50"/>
        <v>4260</v>
      </c>
      <c r="K283" s="112">
        <v>660</v>
      </c>
      <c r="L283" s="112">
        <f t="shared" si="51"/>
        <v>1824</v>
      </c>
      <c r="M283" s="112">
        <f t="shared" si="52"/>
        <v>4254</v>
      </c>
      <c r="N283" s="112">
        <v>0</v>
      </c>
      <c r="O283" s="112">
        <f t="shared" si="53"/>
        <v>12720</v>
      </c>
      <c r="P283" s="112">
        <f t="shared" si="44"/>
        <v>3546</v>
      </c>
      <c r="Q283" s="112">
        <f t="shared" si="45"/>
        <v>9174</v>
      </c>
      <c r="R283" s="112">
        <f t="shared" si="46"/>
        <v>52967.35</v>
      </c>
      <c r="Y283" s="114"/>
      <c r="Z283" s="114"/>
    </row>
    <row r="284" spans="1:26" s="16" customFormat="1" ht="12.75" customHeight="1" x14ac:dyDescent="0.25">
      <c r="A284" s="97">
        <v>272</v>
      </c>
      <c r="B284" s="17" t="s">
        <v>465</v>
      </c>
      <c r="C284" s="109" t="s">
        <v>32</v>
      </c>
      <c r="D284" s="110" t="s">
        <v>459</v>
      </c>
      <c r="E284" s="17" t="s">
        <v>666</v>
      </c>
      <c r="F284" s="110" t="s">
        <v>30</v>
      </c>
      <c r="G284" s="111">
        <v>60000</v>
      </c>
      <c r="H284" s="111">
        <v>3486.65</v>
      </c>
      <c r="I284" s="112">
        <f t="shared" si="49"/>
        <v>1722</v>
      </c>
      <c r="J284" s="112">
        <f t="shared" si="50"/>
        <v>4260</v>
      </c>
      <c r="K284" s="112">
        <v>660</v>
      </c>
      <c r="L284" s="112">
        <f t="shared" si="51"/>
        <v>1824</v>
      </c>
      <c r="M284" s="112">
        <f t="shared" si="52"/>
        <v>4254</v>
      </c>
      <c r="N284" s="112">
        <v>0</v>
      </c>
      <c r="O284" s="112">
        <f t="shared" si="53"/>
        <v>12720</v>
      </c>
      <c r="P284" s="112">
        <f t="shared" si="44"/>
        <v>3546</v>
      </c>
      <c r="Q284" s="112">
        <f t="shared" si="45"/>
        <v>9174</v>
      </c>
      <c r="R284" s="112">
        <f t="shared" si="46"/>
        <v>52967.35</v>
      </c>
      <c r="Y284" s="114"/>
      <c r="Z284" s="114"/>
    </row>
    <row r="285" spans="1:26" s="16" customFormat="1" ht="12.75" customHeight="1" x14ac:dyDescent="0.25">
      <c r="A285" s="97">
        <v>273</v>
      </c>
      <c r="B285" s="17" t="s">
        <v>469</v>
      </c>
      <c r="C285" s="109" t="s">
        <v>27</v>
      </c>
      <c r="D285" s="110" t="s">
        <v>470</v>
      </c>
      <c r="E285" s="17" t="s">
        <v>471</v>
      </c>
      <c r="F285" s="110" t="s">
        <v>30</v>
      </c>
      <c r="G285" s="111">
        <v>330000</v>
      </c>
      <c r="H285" s="111">
        <v>67293.84</v>
      </c>
      <c r="I285" s="112">
        <f t="shared" si="49"/>
        <v>9471</v>
      </c>
      <c r="J285" s="112">
        <f t="shared" si="50"/>
        <v>23429.999999999996</v>
      </c>
      <c r="K285" s="112">
        <v>851.51</v>
      </c>
      <c r="L285" s="112">
        <f t="shared" si="51"/>
        <v>5685.4080000000004</v>
      </c>
      <c r="M285" s="112">
        <f t="shared" si="52"/>
        <v>13259.718000000001</v>
      </c>
      <c r="N285" s="112">
        <v>0</v>
      </c>
      <c r="O285" s="112">
        <f t="shared" si="53"/>
        <v>52697.635999999999</v>
      </c>
      <c r="P285" s="112">
        <f t="shared" si="44"/>
        <v>15156.407999999999</v>
      </c>
      <c r="Q285" s="112">
        <f t="shared" si="45"/>
        <v>37541.227999999996</v>
      </c>
      <c r="R285" s="112">
        <f t="shared" si="46"/>
        <v>247549.75200000001</v>
      </c>
      <c r="Y285" s="114"/>
      <c r="Z285" s="114"/>
    </row>
    <row r="286" spans="1:26" s="16" customFormat="1" ht="12.75" customHeight="1" x14ac:dyDescent="0.25">
      <c r="A286" s="97">
        <v>274</v>
      </c>
      <c r="B286" s="17" t="s">
        <v>472</v>
      </c>
      <c r="C286" s="109" t="s">
        <v>32</v>
      </c>
      <c r="D286" s="108" t="s">
        <v>473</v>
      </c>
      <c r="E286" s="17" t="s">
        <v>474</v>
      </c>
      <c r="F286" s="110" t="s">
        <v>30</v>
      </c>
      <c r="G286" s="111">
        <v>158235</v>
      </c>
      <c r="H286" s="111">
        <v>24946.04</v>
      </c>
      <c r="I286" s="112">
        <f t="shared" si="49"/>
        <v>4541.3445000000002</v>
      </c>
      <c r="J286" s="112">
        <f t="shared" si="50"/>
        <v>11234.684999999999</v>
      </c>
      <c r="K286" s="112">
        <v>851.51</v>
      </c>
      <c r="L286" s="112">
        <f t="shared" si="51"/>
        <v>4810.3440000000001</v>
      </c>
      <c r="M286" s="112">
        <f t="shared" si="52"/>
        <v>11218.861500000001</v>
      </c>
      <c r="N286" s="112">
        <v>3430.92</v>
      </c>
      <c r="O286" s="112">
        <f t="shared" si="53"/>
        <v>32656.744999999995</v>
      </c>
      <c r="P286" s="112">
        <f t="shared" si="44"/>
        <v>12782.6085</v>
      </c>
      <c r="Q286" s="112">
        <f t="shared" si="45"/>
        <v>23305.056499999999</v>
      </c>
      <c r="R286" s="112">
        <f t="shared" si="46"/>
        <v>120506.35149999999</v>
      </c>
      <c r="Y286" s="114"/>
      <c r="Z286" s="114"/>
    </row>
    <row r="287" spans="1:26" s="16" customFormat="1" ht="12.75" customHeight="1" x14ac:dyDescent="0.25">
      <c r="A287" s="97">
        <v>275</v>
      </c>
      <c r="B287" s="17" t="s">
        <v>475</v>
      </c>
      <c r="C287" s="109" t="s">
        <v>27</v>
      </c>
      <c r="D287" s="108" t="s">
        <v>476</v>
      </c>
      <c r="E287" s="17" t="s">
        <v>477</v>
      </c>
      <c r="F287" s="110" t="s">
        <v>30</v>
      </c>
      <c r="G287" s="111">
        <v>158235</v>
      </c>
      <c r="H287" s="111">
        <v>25374.9</v>
      </c>
      <c r="I287" s="112">
        <f t="shared" si="49"/>
        <v>4541.3445000000002</v>
      </c>
      <c r="J287" s="112">
        <f t="shared" si="50"/>
        <v>11234.684999999999</v>
      </c>
      <c r="K287" s="112">
        <v>851.51</v>
      </c>
      <c r="L287" s="112">
        <f t="shared" si="51"/>
        <v>4810.3440000000001</v>
      </c>
      <c r="M287" s="112">
        <f t="shared" si="52"/>
        <v>11218.861500000001</v>
      </c>
      <c r="N287" s="112">
        <v>1715.46</v>
      </c>
      <c r="O287" s="112">
        <f t="shared" si="53"/>
        <v>32656.744999999995</v>
      </c>
      <c r="P287" s="112">
        <f t="shared" si="44"/>
        <v>11067.148499999999</v>
      </c>
      <c r="Q287" s="112">
        <f t="shared" si="45"/>
        <v>23305.056499999999</v>
      </c>
      <c r="R287" s="112">
        <f t="shared" si="46"/>
        <v>121792.9515</v>
      </c>
      <c r="Y287" s="114"/>
      <c r="Z287" s="114"/>
    </row>
    <row r="288" spans="1:26" s="16" customFormat="1" ht="12.75" customHeight="1" x14ac:dyDescent="0.25">
      <c r="A288" s="97">
        <v>276</v>
      </c>
      <c r="B288" s="17" t="s">
        <v>481</v>
      </c>
      <c r="C288" s="109" t="s">
        <v>32</v>
      </c>
      <c r="D288" s="108" t="s">
        <v>476</v>
      </c>
      <c r="E288" s="17" t="s">
        <v>480</v>
      </c>
      <c r="F288" s="110" t="s">
        <v>30</v>
      </c>
      <c r="G288" s="111">
        <v>66000</v>
      </c>
      <c r="H288" s="111">
        <v>3929.55</v>
      </c>
      <c r="I288" s="112">
        <f t="shared" si="49"/>
        <v>1894.2</v>
      </c>
      <c r="J288" s="112">
        <f t="shared" si="50"/>
        <v>4686</v>
      </c>
      <c r="K288" s="112">
        <v>726</v>
      </c>
      <c r="L288" s="112">
        <f t="shared" si="51"/>
        <v>2006.4</v>
      </c>
      <c r="M288" s="112">
        <f t="shared" si="52"/>
        <v>4679.4000000000005</v>
      </c>
      <c r="N288" s="112">
        <v>3430.92</v>
      </c>
      <c r="O288" s="112">
        <f>+M288+L288+K288+J288+I288+N288</f>
        <v>17422.920000000002</v>
      </c>
      <c r="P288" s="112">
        <f t="shared" si="44"/>
        <v>7331.52</v>
      </c>
      <c r="Q288" s="112">
        <f t="shared" si="45"/>
        <v>10091.400000000001</v>
      </c>
      <c r="R288" s="112">
        <f t="shared" si="46"/>
        <v>54738.929999999993</v>
      </c>
      <c r="Y288" s="114"/>
      <c r="Z288" s="114"/>
    </row>
    <row r="289" spans="1:26" s="16" customFormat="1" ht="12.75" customHeight="1" x14ac:dyDescent="0.25">
      <c r="A289" s="97">
        <v>277</v>
      </c>
      <c r="B289" s="17" t="s">
        <v>478</v>
      </c>
      <c r="C289" s="109" t="s">
        <v>32</v>
      </c>
      <c r="D289" s="110" t="s">
        <v>473</v>
      </c>
      <c r="E289" s="17" t="s">
        <v>372</v>
      </c>
      <c r="F289" s="110" t="s">
        <v>30</v>
      </c>
      <c r="G289" s="111">
        <v>66000</v>
      </c>
      <c r="H289" s="111">
        <v>4272.6400000000003</v>
      </c>
      <c r="I289" s="112">
        <f t="shared" si="49"/>
        <v>1894.2</v>
      </c>
      <c r="J289" s="112">
        <f t="shared" si="50"/>
        <v>4686</v>
      </c>
      <c r="K289" s="112">
        <v>726</v>
      </c>
      <c r="L289" s="112">
        <f t="shared" si="51"/>
        <v>2006.4</v>
      </c>
      <c r="M289" s="112">
        <f t="shared" si="52"/>
        <v>4679.4000000000005</v>
      </c>
      <c r="N289" s="112">
        <v>1715.46</v>
      </c>
      <c r="O289" s="112">
        <f>+M289+L289+K289+J289+I289+N289</f>
        <v>15707.460000000003</v>
      </c>
      <c r="P289" s="112">
        <f t="shared" ref="P289:P354" si="54">+I289+L289+N289</f>
        <v>5616.06</v>
      </c>
      <c r="Q289" s="112">
        <f t="shared" ref="Q289:Q354" si="55">+M289+J289+K289</f>
        <v>10091.400000000001</v>
      </c>
      <c r="R289" s="112">
        <f t="shared" ref="R289:R354" si="56">+G289-P289-H289</f>
        <v>56111.3</v>
      </c>
      <c r="Y289" s="114"/>
      <c r="Z289" s="114"/>
    </row>
    <row r="290" spans="1:26" s="16" customFormat="1" ht="12.75" customHeight="1" x14ac:dyDescent="0.25">
      <c r="A290" s="97">
        <v>278</v>
      </c>
      <c r="B290" s="17" t="s">
        <v>479</v>
      </c>
      <c r="C290" s="109" t="s">
        <v>32</v>
      </c>
      <c r="D290" s="110" t="s">
        <v>476</v>
      </c>
      <c r="E290" s="17" t="s">
        <v>480</v>
      </c>
      <c r="F290" s="110" t="s">
        <v>30</v>
      </c>
      <c r="G290" s="111">
        <v>60000</v>
      </c>
      <c r="H290" s="111">
        <v>3486.65</v>
      </c>
      <c r="I290" s="112">
        <f t="shared" si="49"/>
        <v>1722</v>
      </c>
      <c r="J290" s="112">
        <f t="shared" si="50"/>
        <v>4260</v>
      </c>
      <c r="K290" s="112">
        <v>660</v>
      </c>
      <c r="L290" s="112">
        <f t="shared" si="51"/>
        <v>1824</v>
      </c>
      <c r="M290" s="112">
        <f t="shared" si="52"/>
        <v>4254</v>
      </c>
      <c r="N290" s="112">
        <v>0</v>
      </c>
      <c r="O290" s="112">
        <f>+M290+L290+K290+J290+I290+N290</f>
        <v>12720</v>
      </c>
      <c r="P290" s="112">
        <f t="shared" si="54"/>
        <v>3546</v>
      </c>
      <c r="Q290" s="112">
        <f t="shared" si="55"/>
        <v>9174</v>
      </c>
      <c r="R290" s="112">
        <f t="shared" si="56"/>
        <v>52967.35</v>
      </c>
      <c r="Y290" s="114"/>
      <c r="Z290" s="114"/>
    </row>
    <row r="291" spans="1:26" s="16" customFormat="1" ht="12.75" customHeight="1" x14ac:dyDescent="0.25">
      <c r="A291" s="97">
        <v>279</v>
      </c>
      <c r="B291" s="17" t="s">
        <v>482</v>
      </c>
      <c r="C291" s="109" t="s">
        <v>32</v>
      </c>
      <c r="D291" s="110" t="s">
        <v>473</v>
      </c>
      <c r="E291" s="17" t="s">
        <v>483</v>
      </c>
      <c r="F291" s="110" t="s">
        <v>30</v>
      </c>
      <c r="G291" s="111">
        <v>60000</v>
      </c>
      <c r="H291" s="111">
        <v>3486.65</v>
      </c>
      <c r="I291" s="112">
        <f t="shared" si="49"/>
        <v>1722</v>
      </c>
      <c r="J291" s="112">
        <f t="shared" si="50"/>
        <v>4260</v>
      </c>
      <c r="K291" s="112">
        <v>660</v>
      </c>
      <c r="L291" s="112">
        <f t="shared" si="51"/>
        <v>1824</v>
      </c>
      <c r="M291" s="112">
        <f t="shared" si="52"/>
        <v>4254</v>
      </c>
      <c r="N291" s="112">
        <v>0</v>
      </c>
      <c r="O291" s="112">
        <f>+M291+L291+K291+J291+I291+N291</f>
        <v>12720</v>
      </c>
      <c r="P291" s="112">
        <f t="shared" si="54"/>
        <v>3546</v>
      </c>
      <c r="Q291" s="112">
        <f t="shared" si="55"/>
        <v>9174</v>
      </c>
      <c r="R291" s="112">
        <f t="shared" si="56"/>
        <v>52967.35</v>
      </c>
      <c r="Y291" s="114"/>
      <c r="Z291" s="114"/>
    </row>
    <row r="292" spans="1:26" s="16" customFormat="1" ht="12.75" customHeight="1" x14ac:dyDescent="0.25">
      <c r="A292" s="97">
        <v>280</v>
      </c>
      <c r="B292" s="17" t="s">
        <v>484</v>
      </c>
      <c r="C292" s="109" t="s">
        <v>32</v>
      </c>
      <c r="D292" s="110" t="s">
        <v>470</v>
      </c>
      <c r="E292" s="17" t="s">
        <v>47</v>
      </c>
      <c r="F292" s="110" t="s">
        <v>30</v>
      </c>
      <c r="G292" s="111">
        <v>38500</v>
      </c>
      <c r="H292" s="111">
        <v>230.95</v>
      </c>
      <c r="I292" s="112">
        <f t="shared" si="49"/>
        <v>1104.95</v>
      </c>
      <c r="J292" s="112">
        <f t="shared" si="50"/>
        <v>2733.4999999999995</v>
      </c>
      <c r="K292" s="112">
        <v>423.5</v>
      </c>
      <c r="L292" s="112">
        <f t="shared" si="51"/>
        <v>1170.4000000000001</v>
      </c>
      <c r="M292" s="112">
        <f t="shared" si="52"/>
        <v>2729.65</v>
      </c>
      <c r="N292" s="112">
        <v>0</v>
      </c>
      <c r="O292" s="112">
        <f>+M292+L292+K292+J292+I292+N292</f>
        <v>8161.9999999999991</v>
      </c>
      <c r="P292" s="112">
        <f t="shared" si="54"/>
        <v>2275.3500000000004</v>
      </c>
      <c r="Q292" s="112">
        <f t="shared" si="55"/>
        <v>5886.65</v>
      </c>
      <c r="R292" s="112">
        <f t="shared" si="56"/>
        <v>35993.700000000004</v>
      </c>
      <c r="Y292" s="114"/>
      <c r="Z292" s="114"/>
    </row>
    <row r="293" spans="1:26" s="16" customFormat="1" ht="12.75" customHeight="1" x14ac:dyDescent="0.25">
      <c r="A293" s="97">
        <v>281</v>
      </c>
      <c r="B293" s="17" t="s">
        <v>685</v>
      </c>
      <c r="C293" s="109" t="s">
        <v>32</v>
      </c>
      <c r="D293" s="110" t="s">
        <v>486</v>
      </c>
      <c r="E293" s="17" t="s">
        <v>487</v>
      </c>
      <c r="F293" s="110" t="s">
        <v>30</v>
      </c>
      <c r="G293" s="111">
        <v>165000</v>
      </c>
      <c r="H293" s="111">
        <v>66864.97</v>
      </c>
      <c r="I293" s="112">
        <f t="shared" si="49"/>
        <v>4735.5</v>
      </c>
      <c r="J293" s="112">
        <f t="shared" si="50"/>
        <v>11714.999999999998</v>
      </c>
      <c r="K293" s="112">
        <v>851.51</v>
      </c>
      <c r="L293" s="112">
        <f t="shared" si="51"/>
        <v>5016</v>
      </c>
      <c r="M293" s="112">
        <f t="shared" si="52"/>
        <v>11698.5</v>
      </c>
      <c r="N293" s="112">
        <v>1715.46</v>
      </c>
      <c r="O293" s="112">
        <f t="shared" ref="O293:O294" si="57">+M293+L293+K293+J293+I293+N293</f>
        <v>35731.969999999994</v>
      </c>
      <c r="P293" s="112">
        <f t="shared" si="54"/>
        <v>11466.96</v>
      </c>
      <c r="Q293" s="112">
        <f t="shared" si="55"/>
        <v>24265.01</v>
      </c>
      <c r="R293" s="112">
        <f t="shared" si="56"/>
        <v>86668.07</v>
      </c>
      <c r="Y293" s="114"/>
      <c r="Z293" s="114"/>
    </row>
    <row r="294" spans="1:26" s="16" customFormat="1" ht="12.75" customHeight="1" x14ac:dyDescent="0.25">
      <c r="A294" s="97">
        <v>282</v>
      </c>
      <c r="B294" s="17" t="s">
        <v>485</v>
      </c>
      <c r="C294" s="109" t="s">
        <v>32</v>
      </c>
      <c r="D294" s="110" t="s">
        <v>486</v>
      </c>
      <c r="E294" s="17" t="s">
        <v>487</v>
      </c>
      <c r="F294" s="110" t="s">
        <v>30</v>
      </c>
      <c r="G294" s="111">
        <v>165000</v>
      </c>
      <c r="H294" s="111">
        <v>0</v>
      </c>
      <c r="I294" s="112">
        <f t="shared" si="49"/>
        <v>4735.5</v>
      </c>
      <c r="J294" s="112">
        <f t="shared" si="50"/>
        <v>11714.999999999998</v>
      </c>
      <c r="K294" s="112">
        <v>851.51</v>
      </c>
      <c r="L294" s="112">
        <f t="shared" si="51"/>
        <v>5016</v>
      </c>
      <c r="M294" s="112">
        <f t="shared" si="52"/>
        <v>11698.5</v>
      </c>
      <c r="N294" s="112">
        <v>0</v>
      </c>
      <c r="O294" s="112">
        <f t="shared" si="57"/>
        <v>34016.509999999995</v>
      </c>
      <c r="P294" s="112">
        <f t="shared" si="54"/>
        <v>9751.5</v>
      </c>
      <c r="Q294" s="112">
        <f t="shared" si="55"/>
        <v>24265.01</v>
      </c>
      <c r="R294" s="112">
        <f t="shared" si="56"/>
        <v>155248.5</v>
      </c>
      <c r="Y294" s="114"/>
      <c r="Z294" s="114"/>
    </row>
    <row r="295" spans="1:26" s="16" customFormat="1" ht="12.75" customHeight="1" x14ac:dyDescent="0.25">
      <c r="A295" s="97">
        <v>283</v>
      </c>
      <c r="B295" s="17" t="s">
        <v>489</v>
      </c>
      <c r="C295" s="109" t="s">
        <v>32</v>
      </c>
      <c r="D295" s="110" t="s">
        <v>490</v>
      </c>
      <c r="E295" s="17" t="s">
        <v>491</v>
      </c>
      <c r="F295" s="110" t="s">
        <v>30</v>
      </c>
      <c r="G295" s="111">
        <v>110000</v>
      </c>
      <c r="H295" s="111">
        <v>14457.69</v>
      </c>
      <c r="I295" s="112">
        <f t="shared" si="49"/>
        <v>3157</v>
      </c>
      <c r="J295" s="112">
        <f t="shared" si="50"/>
        <v>7809.9999999999991</v>
      </c>
      <c r="K295" s="112">
        <v>851.51</v>
      </c>
      <c r="L295" s="112">
        <f t="shared" si="51"/>
        <v>3344</v>
      </c>
      <c r="M295" s="112">
        <f t="shared" si="52"/>
        <v>7799.0000000000009</v>
      </c>
      <c r="N295" s="112">
        <v>0</v>
      </c>
      <c r="O295" s="112">
        <f t="shared" ref="O295:O303" si="58">+M295+L295+K295+J295+I295</f>
        <v>22961.51</v>
      </c>
      <c r="P295" s="112">
        <f t="shared" si="54"/>
        <v>6501</v>
      </c>
      <c r="Q295" s="112">
        <f t="shared" si="55"/>
        <v>16460.509999999998</v>
      </c>
      <c r="R295" s="112">
        <f t="shared" si="56"/>
        <v>89041.31</v>
      </c>
      <c r="Y295" s="114"/>
      <c r="Z295" s="114"/>
    </row>
    <row r="296" spans="1:26" s="16" customFormat="1" ht="12.75" customHeight="1" x14ac:dyDescent="0.25">
      <c r="A296" s="97">
        <v>284</v>
      </c>
      <c r="B296" s="17" t="s">
        <v>488</v>
      </c>
      <c r="C296" s="109" t="s">
        <v>32</v>
      </c>
      <c r="D296" s="110" t="s">
        <v>493</v>
      </c>
      <c r="E296" s="17" t="s">
        <v>628</v>
      </c>
      <c r="F296" s="110" t="s">
        <v>30</v>
      </c>
      <c r="G296" s="111">
        <v>110000</v>
      </c>
      <c r="H296" s="111">
        <v>14457.69</v>
      </c>
      <c r="I296" s="112">
        <f t="shared" si="49"/>
        <v>3157</v>
      </c>
      <c r="J296" s="112">
        <f t="shared" si="50"/>
        <v>7809.9999999999991</v>
      </c>
      <c r="K296" s="112">
        <v>851.51</v>
      </c>
      <c r="L296" s="112">
        <f t="shared" si="51"/>
        <v>3344</v>
      </c>
      <c r="M296" s="112">
        <f t="shared" si="52"/>
        <v>7799.0000000000009</v>
      </c>
      <c r="N296" s="112">
        <v>0</v>
      </c>
      <c r="O296" s="112">
        <f t="shared" si="58"/>
        <v>22961.51</v>
      </c>
      <c r="P296" s="112">
        <f t="shared" si="54"/>
        <v>6501</v>
      </c>
      <c r="Q296" s="112">
        <f t="shared" si="55"/>
        <v>16460.509999999998</v>
      </c>
      <c r="R296" s="112">
        <f t="shared" si="56"/>
        <v>89041.31</v>
      </c>
      <c r="Y296" s="114"/>
      <c r="Z296" s="114"/>
    </row>
    <row r="297" spans="1:26" s="16" customFormat="1" ht="12.75" customHeight="1" x14ac:dyDescent="0.25">
      <c r="A297" s="97">
        <v>285</v>
      </c>
      <c r="B297" s="17" t="s">
        <v>502</v>
      </c>
      <c r="C297" s="109" t="s">
        <v>32</v>
      </c>
      <c r="D297" s="118" t="s">
        <v>648</v>
      </c>
      <c r="E297" s="17" t="s">
        <v>649</v>
      </c>
      <c r="F297" s="110" t="s">
        <v>30</v>
      </c>
      <c r="G297" s="111">
        <v>110000</v>
      </c>
      <c r="H297" s="111">
        <v>14457.69</v>
      </c>
      <c r="I297" s="112">
        <f t="shared" si="49"/>
        <v>3157</v>
      </c>
      <c r="J297" s="112">
        <f t="shared" si="50"/>
        <v>7809.9999999999991</v>
      </c>
      <c r="K297" s="112">
        <v>851.51</v>
      </c>
      <c r="L297" s="112">
        <f t="shared" si="51"/>
        <v>3344</v>
      </c>
      <c r="M297" s="112">
        <f t="shared" si="52"/>
        <v>7799.0000000000009</v>
      </c>
      <c r="N297" s="112">
        <v>0</v>
      </c>
      <c r="O297" s="112">
        <f t="shared" si="58"/>
        <v>22961.51</v>
      </c>
      <c r="P297" s="112">
        <f t="shared" si="54"/>
        <v>6501</v>
      </c>
      <c r="Q297" s="112">
        <f t="shared" si="55"/>
        <v>16460.509999999998</v>
      </c>
      <c r="R297" s="112">
        <f t="shared" si="56"/>
        <v>89041.31</v>
      </c>
      <c r="Y297" s="114"/>
      <c r="Z297" s="114"/>
    </row>
    <row r="298" spans="1:26" s="16" customFormat="1" ht="12.75" customHeight="1" x14ac:dyDescent="0.25">
      <c r="A298" s="97">
        <v>286</v>
      </c>
      <c r="B298" s="17" t="s">
        <v>492</v>
      </c>
      <c r="C298" s="109" t="s">
        <v>32</v>
      </c>
      <c r="D298" s="110" t="s">
        <v>493</v>
      </c>
      <c r="E298" s="17" t="s">
        <v>494</v>
      </c>
      <c r="F298" s="110" t="s">
        <v>30</v>
      </c>
      <c r="G298" s="111">
        <v>60000</v>
      </c>
      <c r="H298" s="111">
        <v>3486.65</v>
      </c>
      <c r="I298" s="112">
        <f t="shared" si="49"/>
        <v>1722</v>
      </c>
      <c r="J298" s="112">
        <f t="shared" si="50"/>
        <v>4260</v>
      </c>
      <c r="K298" s="112">
        <v>660</v>
      </c>
      <c r="L298" s="112">
        <f t="shared" si="51"/>
        <v>1824</v>
      </c>
      <c r="M298" s="112">
        <f t="shared" si="52"/>
        <v>4254</v>
      </c>
      <c r="N298" s="112">
        <v>0</v>
      </c>
      <c r="O298" s="112">
        <f t="shared" si="58"/>
        <v>12720</v>
      </c>
      <c r="P298" s="112">
        <f t="shared" si="54"/>
        <v>3546</v>
      </c>
      <c r="Q298" s="112">
        <f t="shared" si="55"/>
        <v>9174</v>
      </c>
      <c r="R298" s="112">
        <f t="shared" si="56"/>
        <v>52967.35</v>
      </c>
      <c r="Y298" s="114"/>
      <c r="Z298" s="114"/>
    </row>
    <row r="299" spans="1:26" s="16" customFormat="1" ht="12.75" customHeight="1" x14ac:dyDescent="0.25">
      <c r="A299" s="97">
        <v>287</v>
      </c>
      <c r="B299" s="17" t="s">
        <v>495</v>
      </c>
      <c r="C299" s="109" t="s">
        <v>32</v>
      </c>
      <c r="D299" s="110" t="s">
        <v>490</v>
      </c>
      <c r="E299" s="17" t="s">
        <v>496</v>
      </c>
      <c r="F299" s="110" t="s">
        <v>30</v>
      </c>
      <c r="G299" s="111">
        <v>60000</v>
      </c>
      <c r="H299" s="111">
        <v>3486.65</v>
      </c>
      <c r="I299" s="112">
        <f t="shared" si="49"/>
        <v>1722</v>
      </c>
      <c r="J299" s="112">
        <f t="shared" si="50"/>
        <v>4260</v>
      </c>
      <c r="K299" s="112">
        <v>660</v>
      </c>
      <c r="L299" s="112">
        <f t="shared" si="51"/>
        <v>1824</v>
      </c>
      <c r="M299" s="112">
        <f t="shared" si="52"/>
        <v>4254</v>
      </c>
      <c r="N299" s="112">
        <v>0</v>
      </c>
      <c r="O299" s="112">
        <f t="shared" si="58"/>
        <v>12720</v>
      </c>
      <c r="P299" s="112">
        <f t="shared" si="54"/>
        <v>3546</v>
      </c>
      <c r="Q299" s="112">
        <f t="shared" si="55"/>
        <v>9174</v>
      </c>
      <c r="R299" s="112">
        <f t="shared" si="56"/>
        <v>52967.35</v>
      </c>
      <c r="Y299" s="114"/>
      <c r="Z299" s="114"/>
    </row>
    <row r="300" spans="1:26" s="16" customFormat="1" ht="12.75" customHeight="1" x14ac:dyDescent="0.25">
      <c r="A300" s="97">
        <v>288</v>
      </c>
      <c r="B300" s="17" t="s">
        <v>627</v>
      </c>
      <c r="C300" s="109" t="s">
        <v>27</v>
      </c>
      <c r="D300" s="110" t="s">
        <v>493</v>
      </c>
      <c r="E300" s="17" t="s">
        <v>668</v>
      </c>
      <c r="F300" s="110" t="s">
        <v>30</v>
      </c>
      <c r="G300" s="111">
        <v>60000</v>
      </c>
      <c r="H300" s="111">
        <v>3486.65</v>
      </c>
      <c r="I300" s="112">
        <f t="shared" si="49"/>
        <v>1722</v>
      </c>
      <c r="J300" s="112">
        <f t="shared" si="50"/>
        <v>4260</v>
      </c>
      <c r="K300" s="112">
        <v>660</v>
      </c>
      <c r="L300" s="112">
        <f t="shared" si="51"/>
        <v>1824</v>
      </c>
      <c r="M300" s="112">
        <f t="shared" si="52"/>
        <v>4254</v>
      </c>
      <c r="N300" s="112">
        <v>0</v>
      </c>
      <c r="O300" s="112">
        <f t="shared" si="58"/>
        <v>12720</v>
      </c>
      <c r="P300" s="112">
        <f t="shared" si="54"/>
        <v>3546</v>
      </c>
      <c r="Q300" s="112">
        <f t="shared" si="55"/>
        <v>9174</v>
      </c>
      <c r="R300" s="112">
        <f t="shared" si="56"/>
        <v>52967.35</v>
      </c>
      <c r="Y300" s="114"/>
      <c r="Z300" s="114"/>
    </row>
    <row r="301" spans="1:26" s="16" customFormat="1" ht="12.75" customHeight="1" x14ac:dyDescent="0.25">
      <c r="A301" s="97">
        <v>289</v>
      </c>
      <c r="B301" s="17" t="s">
        <v>501</v>
      </c>
      <c r="C301" s="109" t="s">
        <v>32</v>
      </c>
      <c r="D301" s="110" t="s">
        <v>490</v>
      </c>
      <c r="E301" s="17" t="s">
        <v>296</v>
      </c>
      <c r="F301" s="110" t="s">
        <v>30</v>
      </c>
      <c r="G301" s="111">
        <v>60000</v>
      </c>
      <c r="H301" s="111">
        <v>3486.65</v>
      </c>
      <c r="I301" s="112">
        <f t="shared" si="49"/>
        <v>1722</v>
      </c>
      <c r="J301" s="112">
        <f t="shared" si="50"/>
        <v>4260</v>
      </c>
      <c r="K301" s="112">
        <v>660</v>
      </c>
      <c r="L301" s="112">
        <f t="shared" si="51"/>
        <v>1824</v>
      </c>
      <c r="M301" s="112">
        <f t="shared" si="52"/>
        <v>4254</v>
      </c>
      <c r="N301" s="112">
        <v>0</v>
      </c>
      <c r="O301" s="112">
        <f t="shared" si="58"/>
        <v>12720</v>
      </c>
      <c r="P301" s="112">
        <f t="shared" si="54"/>
        <v>3546</v>
      </c>
      <c r="Q301" s="112">
        <f t="shared" si="55"/>
        <v>9174</v>
      </c>
      <c r="R301" s="112">
        <f t="shared" si="56"/>
        <v>52967.35</v>
      </c>
      <c r="Y301" s="114"/>
      <c r="Z301" s="114"/>
    </row>
    <row r="302" spans="1:26" s="16" customFormat="1" ht="12.75" customHeight="1" x14ac:dyDescent="0.25">
      <c r="A302" s="97">
        <v>290</v>
      </c>
      <c r="B302" s="17" t="s">
        <v>499</v>
      </c>
      <c r="C302" s="109" t="s">
        <v>32</v>
      </c>
      <c r="D302" s="110" t="s">
        <v>490</v>
      </c>
      <c r="E302" s="17" t="s">
        <v>500</v>
      </c>
      <c r="F302" s="110" t="s">
        <v>30</v>
      </c>
      <c r="G302" s="111">
        <v>60000</v>
      </c>
      <c r="H302" s="111">
        <v>3486.65</v>
      </c>
      <c r="I302" s="112">
        <f t="shared" si="49"/>
        <v>1722</v>
      </c>
      <c r="J302" s="112">
        <f t="shared" si="50"/>
        <v>4260</v>
      </c>
      <c r="K302" s="112">
        <v>660</v>
      </c>
      <c r="L302" s="112">
        <f t="shared" si="51"/>
        <v>1824</v>
      </c>
      <c r="M302" s="112">
        <f t="shared" si="52"/>
        <v>4254</v>
      </c>
      <c r="N302" s="112">
        <v>0</v>
      </c>
      <c r="O302" s="112">
        <f t="shared" si="58"/>
        <v>12720</v>
      </c>
      <c r="P302" s="112">
        <f t="shared" si="54"/>
        <v>3546</v>
      </c>
      <c r="Q302" s="112">
        <f t="shared" si="55"/>
        <v>9174</v>
      </c>
      <c r="R302" s="112">
        <f t="shared" si="56"/>
        <v>52967.35</v>
      </c>
      <c r="Y302" s="114"/>
      <c r="Z302" s="114"/>
    </row>
    <row r="303" spans="1:26" s="16" customFormat="1" ht="12.75" customHeight="1" x14ac:dyDescent="0.25">
      <c r="A303" s="97">
        <v>291</v>
      </c>
      <c r="B303" s="17" t="s">
        <v>497</v>
      </c>
      <c r="C303" s="109" t="s">
        <v>32</v>
      </c>
      <c r="D303" s="110" t="s">
        <v>493</v>
      </c>
      <c r="E303" s="17" t="s">
        <v>498</v>
      </c>
      <c r="F303" s="110" t="s">
        <v>30</v>
      </c>
      <c r="G303" s="111">
        <v>30000</v>
      </c>
      <c r="H303" s="111">
        <v>0</v>
      </c>
      <c r="I303" s="112">
        <f t="shared" si="49"/>
        <v>861</v>
      </c>
      <c r="J303" s="112">
        <f t="shared" si="50"/>
        <v>2130</v>
      </c>
      <c r="K303" s="112">
        <v>330</v>
      </c>
      <c r="L303" s="112">
        <f t="shared" si="51"/>
        <v>912</v>
      </c>
      <c r="M303" s="112">
        <f t="shared" si="52"/>
        <v>2127</v>
      </c>
      <c r="N303" s="112">
        <v>0</v>
      </c>
      <c r="O303" s="112">
        <f t="shared" si="58"/>
        <v>6360</v>
      </c>
      <c r="P303" s="112">
        <f t="shared" si="54"/>
        <v>1773</v>
      </c>
      <c r="Q303" s="112">
        <f t="shared" si="55"/>
        <v>4587</v>
      </c>
      <c r="R303" s="112">
        <f t="shared" si="56"/>
        <v>28227</v>
      </c>
      <c r="Y303" s="114"/>
      <c r="Z303" s="114"/>
    </row>
    <row r="304" spans="1:26" s="16" customFormat="1" ht="12.75" customHeight="1" x14ac:dyDescent="0.25">
      <c r="A304" s="97">
        <v>292</v>
      </c>
      <c r="B304" s="17" t="s">
        <v>503</v>
      </c>
      <c r="C304" s="109" t="s">
        <v>32</v>
      </c>
      <c r="D304" s="110" t="s">
        <v>504</v>
      </c>
      <c r="E304" s="17" t="s">
        <v>505</v>
      </c>
      <c r="F304" s="110" t="s">
        <v>30</v>
      </c>
      <c r="G304" s="111">
        <v>330000</v>
      </c>
      <c r="H304" s="111">
        <v>67293.84</v>
      </c>
      <c r="I304" s="112">
        <f t="shared" si="49"/>
        <v>9471</v>
      </c>
      <c r="J304" s="112">
        <f t="shared" si="50"/>
        <v>23429.999999999996</v>
      </c>
      <c r="K304" s="112">
        <v>851.51</v>
      </c>
      <c r="L304" s="112">
        <f t="shared" si="51"/>
        <v>5685.4080000000004</v>
      </c>
      <c r="M304" s="112">
        <f t="shared" si="52"/>
        <v>13259.718000000001</v>
      </c>
      <c r="N304" s="112">
        <v>0</v>
      </c>
      <c r="O304" s="112">
        <f t="shared" ref="O304:O323" si="59">+M304+L304+K304+J304+I304+N304</f>
        <v>52697.635999999999</v>
      </c>
      <c r="P304" s="112">
        <f t="shared" si="54"/>
        <v>15156.407999999999</v>
      </c>
      <c r="Q304" s="112">
        <f t="shared" si="55"/>
        <v>37541.227999999996</v>
      </c>
      <c r="R304" s="112">
        <f t="shared" si="56"/>
        <v>247549.75200000001</v>
      </c>
      <c r="Y304" s="114"/>
      <c r="Z304" s="114"/>
    </row>
    <row r="305" spans="1:26" s="16" customFormat="1" ht="12.75" customHeight="1" x14ac:dyDescent="0.25">
      <c r="A305" s="97">
        <v>293</v>
      </c>
      <c r="B305" s="17" t="s">
        <v>506</v>
      </c>
      <c r="C305" s="109" t="s">
        <v>27</v>
      </c>
      <c r="D305" s="110" t="s">
        <v>504</v>
      </c>
      <c r="E305" s="17" t="s">
        <v>669</v>
      </c>
      <c r="F305" s="110" t="s">
        <v>30</v>
      </c>
      <c r="G305" s="111">
        <v>60000</v>
      </c>
      <c r="H305" s="111">
        <v>3486.65</v>
      </c>
      <c r="I305" s="112">
        <f t="shared" si="49"/>
        <v>1722</v>
      </c>
      <c r="J305" s="112">
        <f t="shared" si="50"/>
        <v>4260</v>
      </c>
      <c r="K305" s="112">
        <v>660</v>
      </c>
      <c r="L305" s="112">
        <f t="shared" si="51"/>
        <v>1824</v>
      </c>
      <c r="M305" s="112">
        <f t="shared" si="52"/>
        <v>4254</v>
      </c>
      <c r="N305" s="112">
        <v>0</v>
      </c>
      <c r="O305" s="112">
        <f t="shared" si="59"/>
        <v>12720</v>
      </c>
      <c r="P305" s="112">
        <f t="shared" si="54"/>
        <v>3546</v>
      </c>
      <c r="Q305" s="112">
        <f t="shared" si="55"/>
        <v>9174</v>
      </c>
      <c r="R305" s="112">
        <f t="shared" si="56"/>
        <v>52967.35</v>
      </c>
      <c r="Y305" s="114"/>
      <c r="Z305" s="114"/>
    </row>
    <row r="306" spans="1:26" s="16" customFormat="1" ht="12.75" customHeight="1" x14ac:dyDescent="0.25">
      <c r="A306" s="97">
        <v>294</v>
      </c>
      <c r="B306" s="17" t="s">
        <v>450</v>
      </c>
      <c r="C306" s="109" t="s">
        <v>32</v>
      </c>
      <c r="D306" s="110" t="s">
        <v>504</v>
      </c>
      <c r="E306" s="17" t="s">
        <v>660</v>
      </c>
      <c r="F306" s="110" t="s">
        <v>30</v>
      </c>
      <c r="G306" s="111">
        <v>49350</v>
      </c>
      <c r="H306" s="111">
        <v>1247.6199999999999</v>
      </c>
      <c r="I306" s="112">
        <f t="shared" si="49"/>
        <v>1416.345</v>
      </c>
      <c r="J306" s="112">
        <f t="shared" si="50"/>
        <v>3503.85</v>
      </c>
      <c r="K306" s="112">
        <v>542.85</v>
      </c>
      <c r="L306" s="112">
        <f t="shared" si="51"/>
        <v>1500.24</v>
      </c>
      <c r="M306" s="112">
        <f t="shared" si="52"/>
        <v>3498.9150000000004</v>
      </c>
      <c r="N306" s="112">
        <v>3430.92</v>
      </c>
      <c r="O306" s="112">
        <f t="shared" si="59"/>
        <v>13893.12</v>
      </c>
      <c r="P306" s="112">
        <f t="shared" si="54"/>
        <v>6347.5050000000001</v>
      </c>
      <c r="Q306" s="112">
        <f t="shared" si="55"/>
        <v>7545.6150000000007</v>
      </c>
      <c r="R306" s="112">
        <f t="shared" si="56"/>
        <v>41754.875</v>
      </c>
      <c r="Y306" s="114"/>
      <c r="Z306" s="114"/>
    </row>
    <row r="307" spans="1:26" s="16" customFormat="1" ht="12.75" customHeight="1" x14ac:dyDescent="0.25">
      <c r="A307" s="97">
        <v>295</v>
      </c>
      <c r="B307" s="17" t="s">
        <v>507</v>
      </c>
      <c r="C307" s="109" t="s">
        <v>27</v>
      </c>
      <c r="D307" s="110" t="s">
        <v>508</v>
      </c>
      <c r="E307" s="17" t="s">
        <v>509</v>
      </c>
      <c r="F307" s="110" t="s">
        <v>30</v>
      </c>
      <c r="G307" s="111">
        <v>137596</v>
      </c>
      <c r="H307" s="111">
        <v>20948.96</v>
      </c>
      <c r="I307" s="112">
        <f t="shared" si="49"/>
        <v>3949.0052000000001</v>
      </c>
      <c r="J307" s="112">
        <f t="shared" si="50"/>
        <v>9769.3159999999989</v>
      </c>
      <c r="K307" s="112">
        <v>851.51</v>
      </c>
      <c r="L307" s="112">
        <f t="shared" si="51"/>
        <v>4182.9184000000005</v>
      </c>
      <c r="M307" s="112">
        <f t="shared" si="52"/>
        <v>9755.5564000000013</v>
      </c>
      <c r="N307" s="112">
        <v>0</v>
      </c>
      <c r="O307" s="112">
        <f t="shared" si="59"/>
        <v>28508.306</v>
      </c>
      <c r="P307" s="112">
        <f t="shared" si="54"/>
        <v>8131.9236000000001</v>
      </c>
      <c r="Q307" s="112">
        <f t="shared" si="55"/>
        <v>20376.382399999999</v>
      </c>
      <c r="R307" s="112">
        <f t="shared" si="56"/>
        <v>108515.1164</v>
      </c>
      <c r="Y307" s="114"/>
      <c r="Z307" s="114"/>
    </row>
    <row r="308" spans="1:26" s="16" customFormat="1" ht="12.75" customHeight="1" x14ac:dyDescent="0.25">
      <c r="A308" s="97">
        <v>296</v>
      </c>
      <c r="B308" s="17" t="s">
        <v>510</v>
      </c>
      <c r="C308" s="109" t="s">
        <v>27</v>
      </c>
      <c r="D308" s="110" t="s">
        <v>508</v>
      </c>
      <c r="E308" s="17" t="s">
        <v>670</v>
      </c>
      <c r="F308" s="110" t="s">
        <v>30</v>
      </c>
      <c r="G308" s="111">
        <v>54408</v>
      </c>
      <c r="H308" s="111">
        <v>2476.12</v>
      </c>
      <c r="I308" s="112">
        <f t="shared" si="49"/>
        <v>1561.5095999999999</v>
      </c>
      <c r="J308" s="112">
        <f t="shared" si="50"/>
        <v>3862.9679999999998</v>
      </c>
      <c r="K308" s="112">
        <v>598.49</v>
      </c>
      <c r="L308" s="112">
        <f t="shared" si="51"/>
        <v>1654.0032000000001</v>
      </c>
      <c r="M308" s="112">
        <f t="shared" si="52"/>
        <v>3857.5272000000004</v>
      </c>
      <c r="N308" s="112">
        <v>0</v>
      </c>
      <c r="O308" s="112">
        <f t="shared" si="59"/>
        <v>11534.498</v>
      </c>
      <c r="P308" s="112">
        <f t="shared" si="54"/>
        <v>3215.5128</v>
      </c>
      <c r="Q308" s="112">
        <f t="shared" si="55"/>
        <v>8318.985200000001</v>
      </c>
      <c r="R308" s="112">
        <f t="shared" si="56"/>
        <v>48716.367200000001</v>
      </c>
      <c r="Y308" s="114"/>
      <c r="Z308" s="114"/>
    </row>
    <row r="309" spans="1:26" s="16" customFormat="1" ht="12.75" customHeight="1" x14ac:dyDescent="0.25">
      <c r="A309" s="97">
        <v>297</v>
      </c>
      <c r="B309" s="17" t="s">
        <v>513</v>
      </c>
      <c r="C309" s="109" t="s">
        <v>32</v>
      </c>
      <c r="D309" s="110" t="s">
        <v>508</v>
      </c>
      <c r="E309" s="17" t="s">
        <v>671</v>
      </c>
      <c r="F309" s="110" t="s">
        <v>30</v>
      </c>
      <c r="G309" s="111">
        <v>47000</v>
      </c>
      <c r="H309" s="111">
        <v>1430.59</v>
      </c>
      <c r="I309" s="112">
        <f t="shared" si="49"/>
        <v>1348.9</v>
      </c>
      <c r="J309" s="112">
        <f t="shared" si="50"/>
        <v>3336.9999999999995</v>
      </c>
      <c r="K309" s="112">
        <v>517</v>
      </c>
      <c r="L309" s="112">
        <f t="shared" si="51"/>
        <v>1428.8</v>
      </c>
      <c r="M309" s="112">
        <f t="shared" si="52"/>
        <v>3332.3</v>
      </c>
      <c r="N309" s="112">
        <v>0</v>
      </c>
      <c r="O309" s="112">
        <f t="shared" si="59"/>
        <v>9964</v>
      </c>
      <c r="P309" s="112">
        <f t="shared" si="54"/>
        <v>2777.7</v>
      </c>
      <c r="Q309" s="112">
        <f t="shared" si="55"/>
        <v>7186.2999999999993</v>
      </c>
      <c r="R309" s="112">
        <f t="shared" si="56"/>
        <v>42791.710000000006</v>
      </c>
      <c r="Y309" s="114"/>
      <c r="Z309" s="114"/>
    </row>
    <row r="310" spans="1:26" s="16" customFormat="1" ht="12.75" customHeight="1" x14ac:dyDescent="0.25">
      <c r="A310" s="97">
        <v>298</v>
      </c>
      <c r="B310" s="17" t="s">
        <v>514</v>
      </c>
      <c r="C310" s="109" t="s">
        <v>32</v>
      </c>
      <c r="D310" s="110" t="s">
        <v>508</v>
      </c>
      <c r="E310" s="17" t="s">
        <v>671</v>
      </c>
      <c r="F310" s="110" t="s">
        <v>30</v>
      </c>
      <c r="G310" s="111">
        <v>47000</v>
      </c>
      <c r="H310" s="111">
        <v>1430.59</v>
      </c>
      <c r="I310" s="112">
        <f t="shared" si="49"/>
        <v>1348.9</v>
      </c>
      <c r="J310" s="112">
        <f t="shared" si="50"/>
        <v>3336.9999999999995</v>
      </c>
      <c r="K310" s="112">
        <v>517</v>
      </c>
      <c r="L310" s="112">
        <f t="shared" si="51"/>
        <v>1428.8</v>
      </c>
      <c r="M310" s="112">
        <f t="shared" si="52"/>
        <v>3332.3</v>
      </c>
      <c r="N310" s="112">
        <v>0</v>
      </c>
      <c r="O310" s="112">
        <f t="shared" si="59"/>
        <v>9964</v>
      </c>
      <c r="P310" s="112">
        <f t="shared" si="54"/>
        <v>2777.7</v>
      </c>
      <c r="Q310" s="112">
        <f t="shared" si="55"/>
        <v>7186.2999999999993</v>
      </c>
      <c r="R310" s="112">
        <f t="shared" si="56"/>
        <v>42791.710000000006</v>
      </c>
      <c r="Y310" s="114"/>
      <c r="Z310" s="114"/>
    </row>
    <row r="311" spans="1:26" s="16" customFormat="1" ht="12.75" customHeight="1" x14ac:dyDescent="0.25">
      <c r="A311" s="97">
        <v>299</v>
      </c>
      <c r="B311" s="17" t="s">
        <v>515</v>
      </c>
      <c r="C311" s="109" t="s">
        <v>32</v>
      </c>
      <c r="D311" s="110" t="s">
        <v>508</v>
      </c>
      <c r="E311" s="17" t="s">
        <v>671</v>
      </c>
      <c r="F311" s="110" t="s">
        <v>30</v>
      </c>
      <c r="G311" s="111">
        <v>47000</v>
      </c>
      <c r="H311" s="111">
        <v>1173.28</v>
      </c>
      <c r="I311" s="112">
        <f t="shared" si="49"/>
        <v>1348.9</v>
      </c>
      <c r="J311" s="112">
        <f t="shared" si="50"/>
        <v>3336.9999999999995</v>
      </c>
      <c r="K311" s="112">
        <v>517</v>
      </c>
      <c r="L311" s="112">
        <f t="shared" si="51"/>
        <v>1428.8</v>
      </c>
      <c r="M311" s="112">
        <f t="shared" si="52"/>
        <v>3332.3</v>
      </c>
      <c r="N311" s="112">
        <v>1715.46</v>
      </c>
      <c r="O311" s="112">
        <f t="shared" si="59"/>
        <v>11679.46</v>
      </c>
      <c r="P311" s="112">
        <f t="shared" si="54"/>
        <v>4493.16</v>
      </c>
      <c r="Q311" s="112">
        <f t="shared" si="55"/>
        <v>7186.2999999999993</v>
      </c>
      <c r="R311" s="112">
        <f t="shared" si="56"/>
        <v>41333.56</v>
      </c>
      <c r="Y311" s="114"/>
      <c r="Z311" s="114"/>
    </row>
    <row r="312" spans="1:26" s="16" customFormat="1" ht="12.75" customHeight="1" x14ac:dyDescent="0.25">
      <c r="A312" s="97">
        <v>300</v>
      </c>
      <c r="B312" s="17" t="s">
        <v>511</v>
      </c>
      <c r="C312" s="109" t="s">
        <v>32</v>
      </c>
      <c r="D312" s="110" t="s">
        <v>508</v>
      </c>
      <c r="E312" s="17" t="s">
        <v>671</v>
      </c>
      <c r="F312" s="110" t="s">
        <v>30</v>
      </c>
      <c r="G312" s="111">
        <v>47000</v>
      </c>
      <c r="H312" s="111">
        <v>1430.59</v>
      </c>
      <c r="I312" s="112">
        <f t="shared" si="49"/>
        <v>1348.9</v>
      </c>
      <c r="J312" s="112">
        <f t="shared" si="50"/>
        <v>3336.9999999999995</v>
      </c>
      <c r="K312" s="112">
        <v>517</v>
      </c>
      <c r="L312" s="112">
        <f t="shared" si="51"/>
        <v>1428.8</v>
      </c>
      <c r="M312" s="112">
        <f t="shared" si="52"/>
        <v>3332.3</v>
      </c>
      <c r="N312" s="112">
        <v>0</v>
      </c>
      <c r="O312" s="112">
        <f t="shared" si="59"/>
        <v>9964</v>
      </c>
      <c r="P312" s="112">
        <f t="shared" si="54"/>
        <v>2777.7</v>
      </c>
      <c r="Q312" s="112">
        <f t="shared" si="55"/>
        <v>7186.2999999999993</v>
      </c>
      <c r="R312" s="112">
        <f t="shared" si="56"/>
        <v>42791.710000000006</v>
      </c>
      <c r="Y312" s="114"/>
      <c r="Z312" s="114"/>
    </row>
    <row r="313" spans="1:26" s="16" customFormat="1" ht="12.75" customHeight="1" x14ac:dyDescent="0.25">
      <c r="A313" s="97">
        <v>301</v>
      </c>
      <c r="B313" s="17" t="s">
        <v>516</v>
      </c>
      <c r="C313" s="109" t="s">
        <v>27</v>
      </c>
      <c r="D313" s="110" t="s">
        <v>517</v>
      </c>
      <c r="E313" s="17" t="s">
        <v>518</v>
      </c>
      <c r="F313" s="110" t="s">
        <v>30</v>
      </c>
      <c r="G313" s="111">
        <v>158235</v>
      </c>
      <c r="H313" s="111">
        <v>25374.9</v>
      </c>
      <c r="I313" s="112">
        <f t="shared" si="49"/>
        <v>4541.3445000000002</v>
      </c>
      <c r="J313" s="112">
        <f t="shared" si="50"/>
        <v>11234.684999999999</v>
      </c>
      <c r="K313" s="112">
        <v>851.51</v>
      </c>
      <c r="L313" s="112">
        <f t="shared" si="51"/>
        <v>4810.3440000000001</v>
      </c>
      <c r="M313" s="112">
        <f t="shared" si="52"/>
        <v>11218.861500000001</v>
      </c>
      <c r="N313" s="112">
        <v>1715.46</v>
      </c>
      <c r="O313" s="112">
        <f t="shared" si="59"/>
        <v>34372.204999999994</v>
      </c>
      <c r="P313" s="112">
        <f t="shared" si="54"/>
        <v>11067.148499999999</v>
      </c>
      <c r="Q313" s="112">
        <f t="shared" si="55"/>
        <v>23305.056499999999</v>
      </c>
      <c r="R313" s="112">
        <f t="shared" si="56"/>
        <v>121792.9515</v>
      </c>
      <c r="Y313" s="114"/>
      <c r="Z313" s="114"/>
    </row>
    <row r="314" spans="1:26" s="16" customFormat="1" x14ac:dyDescent="0.25">
      <c r="A314" s="97">
        <v>302</v>
      </c>
      <c r="B314" s="17" t="s">
        <v>519</v>
      </c>
      <c r="C314" s="109" t="s">
        <v>27</v>
      </c>
      <c r="D314" s="110" t="s">
        <v>517</v>
      </c>
      <c r="E314" s="17" t="s">
        <v>520</v>
      </c>
      <c r="F314" s="110" t="s">
        <v>30</v>
      </c>
      <c r="G314" s="111">
        <v>55281</v>
      </c>
      <c r="H314" s="111">
        <v>2599.33</v>
      </c>
      <c r="I314" s="112">
        <f t="shared" si="49"/>
        <v>1586.5646999999999</v>
      </c>
      <c r="J314" s="112">
        <f t="shared" si="50"/>
        <v>3924.9509999999996</v>
      </c>
      <c r="K314" s="112">
        <v>608.09</v>
      </c>
      <c r="L314" s="112">
        <f t="shared" si="51"/>
        <v>1680.5423999999998</v>
      </c>
      <c r="M314" s="112">
        <f t="shared" si="52"/>
        <v>3919.4229000000005</v>
      </c>
      <c r="N314" s="112">
        <v>0</v>
      </c>
      <c r="O314" s="112">
        <f t="shared" si="59"/>
        <v>11719.571</v>
      </c>
      <c r="P314" s="112">
        <f t="shared" si="54"/>
        <v>3267.1070999999997</v>
      </c>
      <c r="Q314" s="112">
        <f t="shared" si="55"/>
        <v>8452.4639000000006</v>
      </c>
      <c r="R314" s="112">
        <f t="shared" si="56"/>
        <v>49414.562899999997</v>
      </c>
      <c r="Y314" s="114"/>
      <c r="Z314" s="114"/>
    </row>
    <row r="315" spans="1:26" s="16" customFormat="1" x14ac:dyDescent="0.25">
      <c r="A315" s="97">
        <v>303</v>
      </c>
      <c r="B315" s="17" t="s">
        <v>521</v>
      </c>
      <c r="C315" s="109" t="s">
        <v>32</v>
      </c>
      <c r="D315" s="110" t="s">
        <v>517</v>
      </c>
      <c r="E315" s="17" t="s">
        <v>522</v>
      </c>
      <c r="F315" s="110" t="s">
        <v>30</v>
      </c>
      <c r="G315" s="111">
        <v>52000</v>
      </c>
      <c r="H315" s="111">
        <v>2136.27</v>
      </c>
      <c r="I315" s="112">
        <f t="shared" si="49"/>
        <v>1492.4</v>
      </c>
      <c r="J315" s="112">
        <f t="shared" si="50"/>
        <v>3691.9999999999995</v>
      </c>
      <c r="K315" s="112">
        <v>572</v>
      </c>
      <c r="L315" s="112">
        <f t="shared" si="51"/>
        <v>1580.8</v>
      </c>
      <c r="M315" s="112">
        <f t="shared" si="52"/>
        <v>3686.8</v>
      </c>
      <c r="N315" s="112">
        <v>0</v>
      </c>
      <c r="O315" s="112">
        <f t="shared" si="59"/>
        <v>11024</v>
      </c>
      <c r="P315" s="112">
        <f t="shared" si="54"/>
        <v>3073.2</v>
      </c>
      <c r="Q315" s="112">
        <f t="shared" si="55"/>
        <v>7950.7999999999993</v>
      </c>
      <c r="R315" s="112">
        <f t="shared" si="56"/>
        <v>46790.530000000006</v>
      </c>
      <c r="Y315" s="114"/>
      <c r="Z315" s="114"/>
    </row>
    <row r="316" spans="1:26" s="16" customFormat="1" x14ac:dyDescent="0.25">
      <c r="A316" s="97">
        <v>304</v>
      </c>
      <c r="B316" s="17" t="s">
        <v>642</v>
      </c>
      <c r="C316" s="109" t="s">
        <v>27</v>
      </c>
      <c r="D316" s="110" t="s">
        <v>517</v>
      </c>
      <c r="E316" s="17" t="s">
        <v>647</v>
      </c>
      <c r="F316" s="110" t="s">
        <v>30</v>
      </c>
      <c r="G316" s="111">
        <v>47000</v>
      </c>
      <c r="H316" s="111">
        <v>1173.28</v>
      </c>
      <c r="I316" s="112">
        <f t="shared" si="49"/>
        <v>1348.9</v>
      </c>
      <c r="J316" s="112">
        <f t="shared" si="50"/>
        <v>3336.9999999999995</v>
      </c>
      <c r="K316" s="112">
        <v>517</v>
      </c>
      <c r="L316" s="112">
        <f t="shared" si="51"/>
        <v>1428.8</v>
      </c>
      <c r="M316" s="112">
        <f t="shared" si="52"/>
        <v>3332.3</v>
      </c>
      <c r="N316" s="112">
        <v>1715.46</v>
      </c>
      <c r="O316" s="112">
        <f t="shared" si="59"/>
        <v>11679.46</v>
      </c>
      <c r="P316" s="112">
        <f t="shared" si="54"/>
        <v>4493.16</v>
      </c>
      <c r="Q316" s="112">
        <f t="shared" si="55"/>
        <v>7186.2999999999993</v>
      </c>
      <c r="R316" s="112">
        <f t="shared" si="56"/>
        <v>41333.56</v>
      </c>
      <c r="Y316" s="114"/>
      <c r="Z316" s="114"/>
    </row>
    <row r="317" spans="1:26" s="16" customFormat="1" x14ac:dyDescent="0.25">
      <c r="A317" s="97">
        <v>305</v>
      </c>
      <c r="B317" s="17" t="s">
        <v>525</v>
      </c>
      <c r="C317" s="109" t="s">
        <v>27</v>
      </c>
      <c r="D317" s="110" t="s">
        <v>517</v>
      </c>
      <c r="E317" s="17" t="s">
        <v>672</v>
      </c>
      <c r="F317" s="110" t="s">
        <v>30</v>
      </c>
      <c r="G317" s="111">
        <v>47000</v>
      </c>
      <c r="H317" s="111">
        <v>1430.59</v>
      </c>
      <c r="I317" s="112">
        <f t="shared" si="49"/>
        <v>1348.9</v>
      </c>
      <c r="J317" s="112">
        <f t="shared" si="50"/>
        <v>3336.9999999999995</v>
      </c>
      <c r="K317" s="112">
        <v>517</v>
      </c>
      <c r="L317" s="112">
        <f t="shared" si="51"/>
        <v>1428.8</v>
      </c>
      <c r="M317" s="112">
        <f t="shared" si="52"/>
        <v>3332.3</v>
      </c>
      <c r="N317" s="112">
        <v>0</v>
      </c>
      <c r="O317" s="112">
        <f t="shared" si="59"/>
        <v>9964</v>
      </c>
      <c r="P317" s="112">
        <f t="shared" si="54"/>
        <v>2777.7</v>
      </c>
      <c r="Q317" s="112">
        <f t="shared" si="55"/>
        <v>7186.2999999999993</v>
      </c>
      <c r="R317" s="112">
        <f t="shared" si="56"/>
        <v>42791.710000000006</v>
      </c>
      <c r="Y317" s="114"/>
      <c r="Z317" s="114"/>
    </row>
    <row r="318" spans="1:26" s="16" customFormat="1" x14ac:dyDescent="0.25">
      <c r="A318" s="97">
        <v>306</v>
      </c>
      <c r="B318" s="17" t="s">
        <v>528</v>
      </c>
      <c r="C318" s="109" t="s">
        <v>27</v>
      </c>
      <c r="D318" s="110" t="s">
        <v>517</v>
      </c>
      <c r="E318" s="17" t="s">
        <v>527</v>
      </c>
      <c r="F318" s="110" t="s">
        <v>30</v>
      </c>
      <c r="G318" s="111">
        <v>41650</v>
      </c>
      <c r="H318" s="111">
        <v>675.52</v>
      </c>
      <c r="I318" s="112">
        <f t="shared" si="49"/>
        <v>1195.355</v>
      </c>
      <c r="J318" s="112">
        <f t="shared" si="50"/>
        <v>2957.1499999999996</v>
      </c>
      <c r="K318" s="112">
        <v>458.15</v>
      </c>
      <c r="L318" s="112">
        <f t="shared" si="51"/>
        <v>1266.1600000000001</v>
      </c>
      <c r="M318" s="112">
        <f t="shared" si="52"/>
        <v>2952.9850000000001</v>
      </c>
      <c r="N318" s="112">
        <v>0</v>
      </c>
      <c r="O318" s="112">
        <f t="shared" si="59"/>
        <v>8829.7999999999993</v>
      </c>
      <c r="P318" s="112">
        <f t="shared" si="54"/>
        <v>2461.5150000000003</v>
      </c>
      <c r="Q318" s="112">
        <f t="shared" si="55"/>
        <v>6368.2849999999999</v>
      </c>
      <c r="R318" s="112">
        <f t="shared" si="56"/>
        <v>38512.965000000004</v>
      </c>
      <c r="Y318" s="114"/>
      <c r="Z318" s="114"/>
    </row>
    <row r="319" spans="1:26" s="16" customFormat="1" x14ac:dyDescent="0.25">
      <c r="A319" s="97">
        <v>307</v>
      </c>
      <c r="B319" s="17" t="s">
        <v>526</v>
      </c>
      <c r="C319" s="109" t="s">
        <v>27</v>
      </c>
      <c r="D319" s="110" t="s">
        <v>517</v>
      </c>
      <c r="E319" s="17" t="s">
        <v>527</v>
      </c>
      <c r="F319" s="110" t="s">
        <v>30</v>
      </c>
      <c r="G319" s="111">
        <v>36300</v>
      </c>
      <c r="H319" s="111">
        <v>0</v>
      </c>
      <c r="I319" s="112">
        <f t="shared" si="49"/>
        <v>1041.81</v>
      </c>
      <c r="J319" s="112">
        <f t="shared" si="50"/>
        <v>2577.2999999999997</v>
      </c>
      <c r="K319" s="112">
        <v>399.3</v>
      </c>
      <c r="L319" s="112">
        <f t="shared" si="51"/>
        <v>1103.52</v>
      </c>
      <c r="M319" s="112">
        <f t="shared" si="52"/>
        <v>2573.67</v>
      </c>
      <c r="N319" s="112">
        <v>0</v>
      </c>
      <c r="O319" s="112">
        <f t="shared" si="59"/>
        <v>7695.6</v>
      </c>
      <c r="P319" s="112">
        <f t="shared" si="54"/>
        <v>2145.33</v>
      </c>
      <c r="Q319" s="112">
        <f t="shared" si="55"/>
        <v>5550.2699999999995</v>
      </c>
      <c r="R319" s="112">
        <f t="shared" si="56"/>
        <v>34154.67</v>
      </c>
      <c r="Y319" s="114"/>
      <c r="Z319" s="114"/>
    </row>
    <row r="320" spans="1:26" s="16" customFormat="1" x14ac:dyDescent="0.25">
      <c r="A320" s="97">
        <v>308</v>
      </c>
      <c r="B320" s="17" t="s">
        <v>529</v>
      </c>
      <c r="C320" s="109" t="s">
        <v>32</v>
      </c>
      <c r="D320" s="110" t="s">
        <v>517</v>
      </c>
      <c r="E320" s="17" t="s">
        <v>522</v>
      </c>
      <c r="F320" s="110" t="s">
        <v>30</v>
      </c>
      <c r="G320" s="111">
        <v>36300</v>
      </c>
      <c r="H320" s="111">
        <v>0</v>
      </c>
      <c r="I320" s="112">
        <f t="shared" si="49"/>
        <v>1041.81</v>
      </c>
      <c r="J320" s="112">
        <f t="shared" si="50"/>
        <v>2577.2999999999997</v>
      </c>
      <c r="K320" s="112">
        <v>399.3</v>
      </c>
      <c r="L320" s="112">
        <f t="shared" si="51"/>
        <v>1103.52</v>
      </c>
      <c r="M320" s="112">
        <f t="shared" si="52"/>
        <v>2573.67</v>
      </c>
      <c r="N320" s="112">
        <v>0</v>
      </c>
      <c r="O320" s="112">
        <f t="shared" si="59"/>
        <v>7695.6</v>
      </c>
      <c r="P320" s="112">
        <f t="shared" si="54"/>
        <v>2145.33</v>
      </c>
      <c r="Q320" s="112">
        <f t="shared" si="55"/>
        <v>5550.2699999999995</v>
      </c>
      <c r="R320" s="112">
        <f t="shared" si="56"/>
        <v>34154.67</v>
      </c>
      <c r="Y320" s="114"/>
      <c r="Z320" s="114"/>
    </row>
    <row r="321" spans="1:26" s="16" customFormat="1" x14ac:dyDescent="0.25">
      <c r="A321" s="97">
        <v>309</v>
      </c>
      <c r="B321" s="17" t="s">
        <v>530</v>
      </c>
      <c r="C321" s="109" t="s">
        <v>27</v>
      </c>
      <c r="D321" s="110" t="s">
        <v>517</v>
      </c>
      <c r="E321" s="17" t="s">
        <v>212</v>
      </c>
      <c r="F321" s="110" t="s">
        <v>30</v>
      </c>
      <c r="G321" s="111">
        <v>30000</v>
      </c>
      <c r="H321" s="111">
        <v>0</v>
      </c>
      <c r="I321" s="112">
        <f t="shared" si="49"/>
        <v>861</v>
      </c>
      <c r="J321" s="112">
        <f t="shared" si="50"/>
        <v>2130</v>
      </c>
      <c r="K321" s="112">
        <v>330</v>
      </c>
      <c r="L321" s="112">
        <f t="shared" si="51"/>
        <v>912</v>
      </c>
      <c r="M321" s="112">
        <f t="shared" si="52"/>
        <v>2127</v>
      </c>
      <c r="N321" s="112">
        <v>0</v>
      </c>
      <c r="O321" s="112">
        <f t="shared" si="59"/>
        <v>6360</v>
      </c>
      <c r="P321" s="112">
        <f t="shared" si="54"/>
        <v>1773</v>
      </c>
      <c r="Q321" s="112">
        <f t="shared" si="55"/>
        <v>4587</v>
      </c>
      <c r="R321" s="112">
        <f t="shared" si="56"/>
        <v>28227</v>
      </c>
      <c r="Y321" s="114"/>
      <c r="Z321" s="114"/>
    </row>
    <row r="322" spans="1:26" s="16" customFormat="1" x14ac:dyDescent="0.25">
      <c r="A322" s="97">
        <v>310</v>
      </c>
      <c r="B322" s="17" t="s">
        <v>534</v>
      </c>
      <c r="C322" s="109" t="s">
        <v>27</v>
      </c>
      <c r="D322" s="110" t="s">
        <v>517</v>
      </c>
      <c r="E322" s="17" t="s">
        <v>212</v>
      </c>
      <c r="F322" s="110" t="s">
        <v>30</v>
      </c>
      <c r="G322" s="111">
        <v>30000</v>
      </c>
      <c r="H322" s="111">
        <v>0</v>
      </c>
      <c r="I322" s="112">
        <f t="shared" si="49"/>
        <v>861</v>
      </c>
      <c r="J322" s="112">
        <f t="shared" si="50"/>
        <v>2130</v>
      </c>
      <c r="K322" s="112">
        <v>330</v>
      </c>
      <c r="L322" s="112">
        <f t="shared" si="51"/>
        <v>912</v>
      </c>
      <c r="M322" s="112">
        <f t="shared" si="52"/>
        <v>2127</v>
      </c>
      <c r="N322" s="112">
        <v>0</v>
      </c>
      <c r="O322" s="112">
        <f t="shared" si="59"/>
        <v>6360</v>
      </c>
      <c r="P322" s="112">
        <f t="shared" si="54"/>
        <v>1773</v>
      </c>
      <c r="Q322" s="112">
        <f t="shared" si="55"/>
        <v>4587</v>
      </c>
      <c r="R322" s="112">
        <f t="shared" si="56"/>
        <v>28227</v>
      </c>
      <c r="Y322" s="114"/>
      <c r="Z322" s="114"/>
    </row>
    <row r="323" spans="1:26" s="16" customFormat="1" x14ac:dyDescent="0.25">
      <c r="A323" s="97">
        <v>311</v>
      </c>
      <c r="B323" s="17" t="s">
        <v>531</v>
      </c>
      <c r="C323" s="109" t="s">
        <v>27</v>
      </c>
      <c r="D323" s="110" t="s">
        <v>517</v>
      </c>
      <c r="E323" s="17" t="s">
        <v>212</v>
      </c>
      <c r="F323" s="110" t="s">
        <v>30</v>
      </c>
      <c r="G323" s="111">
        <v>30000</v>
      </c>
      <c r="H323" s="111">
        <v>0</v>
      </c>
      <c r="I323" s="112">
        <f t="shared" si="49"/>
        <v>861</v>
      </c>
      <c r="J323" s="112">
        <f t="shared" si="50"/>
        <v>2130</v>
      </c>
      <c r="K323" s="112">
        <v>330</v>
      </c>
      <c r="L323" s="112">
        <f t="shared" si="51"/>
        <v>912</v>
      </c>
      <c r="M323" s="112">
        <f t="shared" si="52"/>
        <v>2127</v>
      </c>
      <c r="N323" s="112">
        <v>0</v>
      </c>
      <c r="O323" s="112">
        <f t="shared" si="59"/>
        <v>6360</v>
      </c>
      <c r="P323" s="112">
        <f t="shared" si="54"/>
        <v>1773</v>
      </c>
      <c r="Q323" s="112">
        <f t="shared" si="55"/>
        <v>4587</v>
      </c>
      <c r="R323" s="112">
        <f t="shared" si="56"/>
        <v>28227</v>
      </c>
      <c r="Y323" s="114"/>
      <c r="Z323" s="114"/>
    </row>
    <row r="324" spans="1:26" s="16" customFormat="1" x14ac:dyDescent="0.25">
      <c r="A324" s="97">
        <v>312</v>
      </c>
      <c r="B324" s="17" t="s">
        <v>532</v>
      </c>
      <c r="C324" s="109" t="s">
        <v>27</v>
      </c>
      <c r="D324" s="110" t="s">
        <v>517</v>
      </c>
      <c r="E324" s="17" t="s">
        <v>212</v>
      </c>
      <c r="F324" s="110" t="s">
        <v>30</v>
      </c>
      <c r="G324" s="111">
        <v>30000</v>
      </c>
      <c r="H324" s="111">
        <v>0</v>
      </c>
      <c r="I324" s="112">
        <f t="shared" si="49"/>
        <v>861</v>
      </c>
      <c r="J324" s="112">
        <f t="shared" si="50"/>
        <v>2130</v>
      </c>
      <c r="K324" s="112">
        <v>330</v>
      </c>
      <c r="L324" s="112">
        <f t="shared" si="51"/>
        <v>912</v>
      </c>
      <c r="M324" s="112">
        <f t="shared" si="52"/>
        <v>2127</v>
      </c>
      <c r="N324" s="112">
        <v>0</v>
      </c>
      <c r="O324" s="112">
        <f t="shared" ref="O324:O336" si="60">+M324+L324+K324+J324+I324</f>
        <v>6360</v>
      </c>
      <c r="P324" s="112">
        <f t="shared" si="54"/>
        <v>1773</v>
      </c>
      <c r="Q324" s="112">
        <f t="shared" si="55"/>
        <v>4587</v>
      </c>
      <c r="R324" s="112">
        <f t="shared" si="56"/>
        <v>28227</v>
      </c>
      <c r="Y324" s="114"/>
      <c r="Z324" s="114"/>
    </row>
    <row r="325" spans="1:26" s="16" customFormat="1" x14ac:dyDescent="0.25">
      <c r="A325" s="97">
        <v>313</v>
      </c>
      <c r="B325" s="17" t="s">
        <v>537</v>
      </c>
      <c r="C325" s="109" t="s">
        <v>32</v>
      </c>
      <c r="D325" s="110" t="s">
        <v>517</v>
      </c>
      <c r="E325" s="17" t="s">
        <v>212</v>
      </c>
      <c r="F325" s="110" t="s">
        <v>30</v>
      </c>
      <c r="G325" s="111">
        <v>25000</v>
      </c>
      <c r="H325" s="111">
        <v>0</v>
      </c>
      <c r="I325" s="112">
        <f t="shared" si="49"/>
        <v>717.5</v>
      </c>
      <c r="J325" s="112">
        <f t="shared" si="50"/>
        <v>1774.9999999999998</v>
      </c>
      <c r="K325" s="112">
        <v>275</v>
      </c>
      <c r="L325" s="112">
        <f t="shared" si="51"/>
        <v>760</v>
      </c>
      <c r="M325" s="112">
        <f t="shared" si="52"/>
        <v>1772.5000000000002</v>
      </c>
      <c r="N325" s="112">
        <v>0</v>
      </c>
      <c r="O325" s="112">
        <f t="shared" si="60"/>
        <v>5300</v>
      </c>
      <c r="P325" s="112">
        <f t="shared" si="54"/>
        <v>1477.5</v>
      </c>
      <c r="Q325" s="112">
        <f t="shared" si="55"/>
        <v>3822.5</v>
      </c>
      <c r="R325" s="112">
        <f t="shared" si="56"/>
        <v>23522.5</v>
      </c>
      <c r="Y325" s="114"/>
      <c r="Z325" s="114"/>
    </row>
    <row r="326" spans="1:26" s="16" customFormat="1" x14ac:dyDescent="0.25">
      <c r="A326" s="97">
        <v>314</v>
      </c>
      <c r="B326" s="17" t="s">
        <v>540</v>
      </c>
      <c r="C326" s="109" t="s">
        <v>32</v>
      </c>
      <c r="D326" s="110" t="s">
        <v>517</v>
      </c>
      <c r="E326" s="17" t="s">
        <v>212</v>
      </c>
      <c r="F326" s="110" t="s">
        <v>30</v>
      </c>
      <c r="G326" s="111">
        <v>25000</v>
      </c>
      <c r="H326" s="111">
        <v>0</v>
      </c>
      <c r="I326" s="112">
        <f t="shared" si="49"/>
        <v>717.5</v>
      </c>
      <c r="J326" s="112">
        <f t="shared" si="50"/>
        <v>1774.9999999999998</v>
      </c>
      <c r="K326" s="112">
        <v>275</v>
      </c>
      <c r="L326" s="112">
        <f t="shared" si="51"/>
        <v>760</v>
      </c>
      <c r="M326" s="112">
        <f t="shared" si="52"/>
        <v>1772.5000000000002</v>
      </c>
      <c r="N326" s="112">
        <v>0</v>
      </c>
      <c r="O326" s="112">
        <f t="shared" si="60"/>
        <v>5300</v>
      </c>
      <c r="P326" s="112">
        <f t="shared" si="54"/>
        <v>1477.5</v>
      </c>
      <c r="Q326" s="112">
        <f t="shared" si="55"/>
        <v>3822.5</v>
      </c>
      <c r="R326" s="112">
        <f t="shared" si="56"/>
        <v>23522.5</v>
      </c>
      <c r="Y326" s="114"/>
      <c r="Z326" s="114"/>
    </row>
    <row r="327" spans="1:26" s="16" customFormat="1" x14ac:dyDescent="0.25">
      <c r="A327" s="97">
        <v>315</v>
      </c>
      <c r="B327" s="17" t="s">
        <v>643</v>
      </c>
      <c r="C327" s="109" t="s">
        <v>32</v>
      </c>
      <c r="D327" s="110" t="s">
        <v>517</v>
      </c>
      <c r="E327" s="17" t="s">
        <v>212</v>
      </c>
      <c r="F327" s="110" t="s">
        <v>30</v>
      </c>
      <c r="G327" s="111">
        <v>25000</v>
      </c>
      <c r="H327" s="111">
        <v>0</v>
      </c>
      <c r="I327" s="112">
        <f t="shared" si="49"/>
        <v>717.5</v>
      </c>
      <c r="J327" s="112">
        <f t="shared" si="50"/>
        <v>1774.9999999999998</v>
      </c>
      <c r="K327" s="112">
        <v>275</v>
      </c>
      <c r="L327" s="112">
        <f t="shared" si="51"/>
        <v>760</v>
      </c>
      <c r="M327" s="112">
        <f t="shared" si="52"/>
        <v>1772.5000000000002</v>
      </c>
      <c r="N327" s="112">
        <v>3430.92</v>
      </c>
      <c r="O327" s="112">
        <f t="shared" si="60"/>
        <v>5300</v>
      </c>
      <c r="P327" s="112">
        <f t="shared" si="54"/>
        <v>4908.42</v>
      </c>
      <c r="Q327" s="112">
        <f t="shared" si="55"/>
        <v>3822.5</v>
      </c>
      <c r="R327" s="112">
        <f t="shared" si="56"/>
        <v>20091.580000000002</v>
      </c>
      <c r="Y327" s="114"/>
      <c r="Z327" s="114"/>
    </row>
    <row r="328" spans="1:26" s="16" customFormat="1" x14ac:dyDescent="0.25">
      <c r="A328" s="97">
        <v>316</v>
      </c>
      <c r="B328" s="17" t="s">
        <v>539</v>
      </c>
      <c r="C328" s="109" t="s">
        <v>32</v>
      </c>
      <c r="D328" s="110" t="s">
        <v>517</v>
      </c>
      <c r="E328" s="17" t="s">
        <v>212</v>
      </c>
      <c r="F328" s="110" t="s">
        <v>30</v>
      </c>
      <c r="G328" s="111">
        <v>25000</v>
      </c>
      <c r="H328" s="111">
        <v>0</v>
      </c>
      <c r="I328" s="112">
        <f t="shared" si="49"/>
        <v>717.5</v>
      </c>
      <c r="J328" s="112">
        <f t="shared" si="50"/>
        <v>1774.9999999999998</v>
      </c>
      <c r="K328" s="112">
        <v>275</v>
      </c>
      <c r="L328" s="112">
        <f t="shared" si="51"/>
        <v>760</v>
      </c>
      <c r="M328" s="112">
        <f t="shared" si="52"/>
        <v>1772.5000000000002</v>
      </c>
      <c r="N328" s="112">
        <v>0</v>
      </c>
      <c r="O328" s="112">
        <f t="shared" si="60"/>
        <v>5300</v>
      </c>
      <c r="P328" s="112">
        <f t="shared" si="54"/>
        <v>1477.5</v>
      </c>
      <c r="Q328" s="112">
        <f t="shared" si="55"/>
        <v>3822.5</v>
      </c>
      <c r="R328" s="112">
        <f t="shared" si="56"/>
        <v>23522.5</v>
      </c>
      <c r="Y328" s="114"/>
      <c r="Z328" s="114"/>
    </row>
    <row r="329" spans="1:26" s="16" customFormat="1" x14ac:dyDescent="0.25">
      <c r="A329" s="97">
        <v>317</v>
      </c>
      <c r="B329" s="17" t="s">
        <v>644</v>
      </c>
      <c r="C329" s="109" t="s">
        <v>27</v>
      </c>
      <c r="D329" s="110" t="s">
        <v>517</v>
      </c>
      <c r="E329" s="17" t="s">
        <v>212</v>
      </c>
      <c r="F329" s="110" t="s">
        <v>30</v>
      </c>
      <c r="G329" s="111">
        <v>25000</v>
      </c>
      <c r="H329" s="111">
        <v>0</v>
      </c>
      <c r="I329" s="112">
        <f t="shared" si="49"/>
        <v>717.5</v>
      </c>
      <c r="J329" s="112">
        <f t="shared" si="50"/>
        <v>1774.9999999999998</v>
      </c>
      <c r="K329" s="112">
        <v>275</v>
      </c>
      <c r="L329" s="112">
        <f t="shared" si="51"/>
        <v>760</v>
      </c>
      <c r="M329" s="112">
        <f t="shared" si="52"/>
        <v>1772.5000000000002</v>
      </c>
      <c r="N329" s="112">
        <v>0</v>
      </c>
      <c r="O329" s="112">
        <f t="shared" si="60"/>
        <v>5300</v>
      </c>
      <c r="P329" s="112">
        <f t="shared" si="54"/>
        <v>1477.5</v>
      </c>
      <c r="Q329" s="112">
        <f t="shared" si="55"/>
        <v>3822.5</v>
      </c>
      <c r="R329" s="112">
        <f t="shared" si="56"/>
        <v>23522.5</v>
      </c>
      <c r="Y329" s="114"/>
      <c r="Z329" s="114"/>
    </row>
    <row r="330" spans="1:26" s="16" customFormat="1" x14ac:dyDescent="0.25">
      <c r="A330" s="97">
        <v>318</v>
      </c>
      <c r="B330" s="17" t="s">
        <v>543</v>
      </c>
      <c r="C330" s="109" t="s">
        <v>32</v>
      </c>
      <c r="D330" s="110" t="s">
        <v>517</v>
      </c>
      <c r="E330" s="17" t="s">
        <v>212</v>
      </c>
      <c r="F330" s="110" t="s">
        <v>30</v>
      </c>
      <c r="G330" s="111">
        <v>25000</v>
      </c>
      <c r="H330" s="111">
        <v>0</v>
      </c>
      <c r="I330" s="112">
        <f t="shared" si="49"/>
        <v>717.5</v>
      </c>
      <c r="J330" s="112">
        <f t="shared" si="50"/>
        <v>1774.9999999999998</v>
      </c>
      <c r="K330" s="112">
        <v>275</v>
      </c>
      <c r="L330" s="112">
        <f t="shared" si="51"/>
        <v>760</v>
      </c>
      <c r="M330" s="112">
        <f t="shared" si="52"/>
        <v>1772.5000000000002</v>
      </c>
      <c r="N330" s="112">
        <v>0</v>
      </c>
      <c r="O330" s="112">
        <f t="shared" si="60"/>
        <v>5300</v>
      </c>
      <c r="P330" s="112">
        <f t="shared" si="54"/>
        <v>1477.5</v>
      </c>
      <c r="Q330" s="112">
        <f t="shared" si="55"/>
        <v>3822.5</v>
      </c>
      <c r="R330" s="112">
        <f t="shared" si="56"/>
        <v>23522.5</v>
      </c>
      <c r="Y330" s="114"/>
      <c r="Z330" s="114"/>
    </row>
    <row r="331" spans="1:26" s="16" customFormat="1" x14ac:dyDescent="0.25">
      <c r="A331" s="97">
        <v>319</v>
      </c>
      <c r="B331" s="17" t="s">
        <v>551</v>
      </c>
      <c r="C331" s="109" t="s">
        <v>27</v>
      </c>
      <c r="D331" s="110" t="s">
        <v>517</v>
      </c>
      <c r="E331" s="17" t="s">
        <v>212</v>
      </c>
      <c r="F331" s="110" t="s">
        <v>30</v>
      </c>
      <c r="G331" s="111">
        <v>25000</v>
      </c>
      <c r="H331" s="111">
        <v>0</v>
      </c>
      <c r="I331" s="112">
        <f t="shared" si="49"/>
        <v>717.5</v>
      </c>
      <c r="J331" s="112">
        <f t="shared" si="50"/>
        <v>1774.9999999999998</v>
      </c>
      <c r="K331" s="112">
        <v>275</v>
      </c>
      <c r="L331" s="112">
        <f t="shared" si="51"/>
        <v>760</v>
      </c>
      <c r="M331" s="112">
        <f t="shared" si="52"/>
        <v>1772.5000000000002</v>
      </c>
      <c r="N331" s="112">
        <v>0</v>
      </c>
      <c r="O331" s="112">
        <f t="shared" si="60"/>
        <v>5300</v>
      </c>
      <c r="P331" s="112">
        <f t="shared" si="54"/>
        <v>1477.5</v>
      </c>
      <c r="Q331" s="112">
        <f t="shared" si="55"/>
        <v>3822.5</v>
      </c>
      <c r="R331" s="112">
        <f t="shared" si="56"/>
        <v>23522.5</v>
      </c>
      <c r="Y331" s="114"/>
      <c r="Z331" s="114"/>
    </row>
    <row r="332" spans="1:26" s="16" customFormat="1" x14ac:dyDescent="0.25">
      <c r="A332" s="97">
        <v>320</v>
      </c>
      <c r="B332" s="17" t="s">
        <v>538</v>
      </c>
      <c r="C332" s="109" t="s">
        <v>32</v>
      </c>
      <c r="D332" s="110" t="s">
        <v>517</v>
      </c>
      <c r="E332" s="17" t="s">
        <v>212</v>
      </c>
      <c r="F332" s="110" t="s">
        <v>30</v>
      </c>
      <c r="G332" s="111">
        <v>25000</v>
      </c>
      <c r="H332" s="111">
        <v>0</v>
      </c>
      <c r="I332" s="112">
        <f t="shared" si="49"/>
        <v>717.5</v>
      </c>
      <c r="J332" s="112">
        <f t="shared" si="50"/>
        <v>1774.9999999999998</v>
      </c>
      <c r="K332" s="112">
        <v>275</v>
      </c>
      <c r="L332" s="112">
        <f t="shared" si="51"/>
        <v>760</v>
      </c>
      <c r="M332" s="112">
        <f t="shared" si="52"/>
        <v>1772.5000000000002</v>
      </c>
      <c r="N332" s="112">
        <v>0</v>
      </c>
      <c r="O332" s="112">
        <f t="shared" si="60"/>
        <v>5300</v>
      </c>
      <c r="P332" s="112">
        <f t="shared" si="54"/>
        <v>1477.5</v>
      </c>
      <c r="Q332" s="112">
        <f t="shared" si="55"/>
        <v>3822.5</v>
      </c>
      <c r="R332" s="112">
        <f t="shared" si="56"/>
        <v>23522.5</v>
      </c>
      <c r="Y332" s="114"/>
      <c r="Z332" s="114"/>
    </row>
    <row r="333" spans="1:26" s="16" customFormat="1" x14ac:dyDescent="0.25">
      <c r="A333" s="97">
        <v>321</v>
      </c>
      <c r="B333" s="17" t="s">
        <v>536</v>
      </c>
      <c r="C333" s="109" t="s">
        <v>32</v>
      </c>
      <c r="D333" s="110" t="s">
        <v>517</v>
      </c>
      <c r="E333" s="17" t="s">
        <v>212</v>
      </c>
      <c r="F333" s="110" t="s">
        <v>30</v>
      </c>
      <c r="G333" s="111">
        <v>25000</v>
      </c>
      <c r="H333" s="111">
        <v>0</v>
      </c>
      <c r="I333" s="112">
        <f t="shared" si="49"/>
        <v>717.5</v>
      </c>
      <c r="J333" s="112">
        <f t="shared" si="50"/>
        <v>1774.9999999999998</v>
      </c>
      <c r="K333" s="112">
        <v>275</v>
      </c>
      <c r="L333" s="112">
        <f t="shared" si="51"/>
        <v>760</v>
      </c>
      <c r="M333" s="112">
        <f t="shared" si="52"/>
        <v>1772.5000000000002</v>
      </c>
      <c r="N333" s="112">
        <v>0</v>
      </c>
      <c r="O333" s="112">
        <f t="shared" si="60"/>
        <v>5300</v>
      </c>
      <c r="P333" s="112">
        <f t="shared" si="54"/>
        <v>1477.5</v>
      </c>
      <c r="Q333" s="112">
        <f t="shared" si="55"/>
        <v>3822.5</v>
      </c>
      <c r="R333" s="112">
        <f t="shared" si="56"/>
        <v>23522.5</v>
      </c>
      <c r="Y333" s="114"/>
      <c r="Z333" s="114"/>
    </row>
    <row r="334" spans="1:26" s="16" customFormat="1" x14ac:dyDescent="0.25">
      <c r="A334" s="97">
        <v>322</v>
      </c>
      <c r="B334" s="17" t="s">
        <v>542</v>
      </c>
      <c r="C334" s="109" t="s">
        <v>32</v>
      </c>
      <c r="D334" s="110" t="s">
        <v>517</v>
      </c>
      <c r="E334" s="17" t="s">
        <v>212</v>
      </c>
      <c r="F334" s="110" t="s">
        <v>30</v>
      </c>
      <c r="G334" s="111">
        <v>25000</v>
      </c>
      <c r="H334" s="111">
        <v>0</v>
      </c>
      <c r="I334" s="112">
        <f t="shared" ref="I334:I388" si="61">IF(G334&gt;374040,374040*2.87/100,G334*2.87/100)</f>
        <v>717.5</v>
      </c>
      <c r="J334" s="112">
        <f t="shared" ref="J334:J388" si="62">IF(G334&gt;374040,374040*7.1%,G334*7.1%)</f>
        <v>1774.9999999999998</v>
      </c>
      <c r="K334" s="112">
        <v>275</v>
      </c>
      <c r="L334" s="112">
        <f t="shared" ref="L334:L388" si="63">IF(G334&gt;187020,187020*3.04/100,G334*3.04/100)</f>
        <v>760</v>
      </c>
      <c r="M334" s="112">
        <f t="shared" ref="M334:M388" si="64">IF(G334&gt;187020,187020*7.09%,G334*7.09%)</f>
        <v>1772.5000000000002</v>
      </c>
      <c r="N334" s="112">
        <v>0</v>
      </c>
      <c r="O334" s="112">
        <f t="shared" si="60"/>
        <v>5300</v>
      </c>
      <c r="P334" s="112">
        <f t="shared" si="54"/>
        <v>1477.5</v>
      </c>
      <c r="Q334" s="112">
        <f t="shared" si="55"/>
        <v>3822.5</v>
      </c>
      <c r="R334" s="112">
        <f t="shared" si="56"/>
        <v>23522.5</v>
      </c>
      <c r="Y334" s="114"/>
      <c r="Z334" s="114"/>
    </row>
    <row r="335" spans="1:26" s="16" customFormat="1" x14ac:dyDescent="0.25">
      <c r="A335" s="97">
        <v>323</v>
      </c>
      <c r="B335" s="17" t="s">
        <v>546</v>
      </c>
      <c r="C335" s="109" t="s">
        <v>32</v>
      </c>
      <c r="D335" s="110" t="s">
        <v>517</v>
      </c>
      <c r="E335" s="17" t="s">
        <v>212</v>
      </c>
      <c r="F335" s="110" t="s">
        <v>30</v>
      </c>
      <c r="G335" s="111">
        <v>25000</v>
      </c>
      <c r="H335" s="111">
        <v>0</v>
      </c>
      <c r="I335" s="112">
        <f t="shared" si="61"/>
        <v>717.5</v>
      </c>
      <c r="J335" s="112">
        <f t="shared" si="62"/>
        <v>1774.9999999999998</v>
      </c>
      <c r="K335" s="112">
        <v>275</v>
      </c>
      <c r="L335" s="112">
        <f t="shared" si="63"/>
        <v>760</v>
      </c>
      <c r="M335" s="112">
        <f t="shared" si="64"/>
        <v>1772.5000000000002</v>
      </c>
      <c r="N335" s="112">
        <v>0</v>
      </c>
      <c r="O335" s="112">
        <f t="shared" si="60"/>
        <v>5300</v>
      </c>
      <c r="P335" s="112">
        <f t="shared" si="54"/>
        <v>1477.5</v>
      </c>
      <c r="Q335" s="112">
        <f t="shared" si="55"/>
        <v>3822.5</v>
      </c>
      <c r="R335" s="112">
        <f t="shared" si="56"/>
        <v>23522.5</v>
      </c>
      <c r="Y335" s="114"/>
      <c r="Z335" s="114"/>
    </row>
    <row r="336" spans="1:26" s="16" customFormat="1" x14ac:dyDescent="0.25">
      <c r="A336" s="97">
        <v>324</v>
      </c>
      <c r="B336" s="17" t="s">
        <v>535</v>
      </c>
      <c r="C336" s="109" t="s">
        <v>32</v>
      </c>
      <c r="D336" s="110" t="s">
        <v>517</v>
      </c>
      <c r="E336" s="17" t="s">
        <v>212</v>
      </c>
      <c r="F336" s="110" t="s">
        <v>30</v>
      </c>
      <c r="G336" s="111">
        <v>25000</v>
      </c>
      <c r="H336" s="111">
        <v>0</v>
      </c>
      <c r="I336" s="112">
        <f t="shared" si="61"/>
        <v>717.5</v>
      </c>
      <c r="J336" s="112">
        <f t="shared" si="62"/>
        <v>1774.9999999999998</v>
      </c>
      <c r="K336" s="112">
        <v>275</v>
      </c>
      <c r="L336" s="112">
        <f t="shared" si="63"/>
        <v>760</v>
      </c>
      <c r="M336" s="112">
        <f t="shared" si="64"/>
        <v>1772.5000000000002</v>
      </c>
      <c r="N336" s="112">
        <v>0</v>
      </c>
      <c r="O336" s="112">
        <f t="shared" si="60"/>
        <v>5300</v>
      </c>
      <c r="P336" s="112">
        <f t="shared" si="54"/>
        <v>1477.5</v>
      </c>
      <c r="Q336" s="112">
        <f t="shared" si="55"/>
        <v>3822.5</v>
      </c>
      <c r="R336" s="112">
        <f t="shared" si="56"/>
        <v>23522.5</v>
      </c>
      <c r="Y336" s="114"/>
      <c r="Z336" s="114"/>
    </row>
    <row r="337" spans="1:26" s="16" customFormat="1" x14ac:dyDescent="0.25">
      <c r="A337" s="97">
        <v>325</v>
      </c>
      <c r="B337" s="17" t="s">
        <v>541</v>
      </c>
      <c r="C337" s="109" t="s">
        <v>32</v>
      </c>
      <c r="D337" s="110" t="s">
        <v>517</v>
      </c>
      <c r="E337" s="17" t="s">
        <v>212</v>
      </c>
      <c r="F337" s="110" t="s">
        <v>30</v>
      </c>
      <c r="G337" s="111">
        <v>25000</v>
      </c>
      <c r="H337" s="111">
        <v>0</v>
      </c>
      <c r="I337" s="112">
        <f t="shared" si="61"/>
        <v>717.5</v>
      </c>
      <c r="J337" s="112">
        <f t="shared" si="62"/>
        <v>1774.9999999999998</v>
      </c>
      <c r="K337" s="112">
        <v>275</v>
      </c>
      <c r="L337" s="112">
        <f t="shared" si="63"/>
        <v>760</v>
      </c>
      <c r="M337" s="112">
        <f t="shared" si="64"/>
        <v>1772.5000000000002</v>
      </c>
      <c r="N337" s="112">
        <v>0</v>
      </c>
      <c r="O337" s="112">
        <f>+M337+L337+K337+J337+I337+N337</f>
        <v>5300</v>
      </c>
      <c r="P337" s="112">
        <f t="shared" si="54"/>
        <v>1477.5</v>
      </c>
      <c r="Q337" s="112">
        <f t="shared" si="55"/>
        <v>3822.5</v>
      </c>
      <c r="R337" s="112">
        <f t="shared" si="56"/>
        <v>23522.5</v>
      </c>
      <c r="Y337" s="114"/>
      <c r="Z337" s="114"/>
    </row>
    <row r="338" spans="1:26" s="16" customFormat="1" x14ac:dyDescent="0.25">
      <c r="A338" s="97">
        <v>326</v>
      </c>
      <c r="B338" s="17" t="s">
        <v>545</v>
      </c>
      <c r="C338" s="109" t="s">
        <v>32</v>
      </c>
      <c r="D338" s="110" t="s">
        <v>517</v>
      </c>
      <c r="E338" s="17" t="s">
        <v>212</v>
      </c>
      <c r="F338" s="110" t="s">
        <v>30</v>
      </c>
      <c r="G338" s="111">
        <v>25000</v>
      </c>
      <c r="H338" s="111">
        <v>0</v>
      </c>
      <c r="I338" s="112">
        <f t="shared" si="61"/>
        <v>717.5</v>
      </c>
      <c r="J338" s="112">
        <f t="shared" si="62"/>
        <v>1774.9999999999998</v>
      </c>
      <c r="K338" s="112">
        <v>275</v>
      </c>
      <c r="L338" s="112">
        <f t="shared" si="63"/>
        <v>760</v>
      </c>
      <c r="M338" s="112">
        <f t="shared" si="64"/>
        <v>1772.5000000000002</v>
      </c>
      <c r="N338" s="112">
        <v>0</v>
      </c>
      <c r="O338" s="112">
        <f t="shared" ref="O338:O352" si="65">+M338+L338+K338+J338+I338</f>
        <v>5300</v>
      </c>
      <c r="P338" s="112">
        <f t="shared" si="54"/>
        <v>1477.5</v>
      </c>
      <c r="Q338" s="112">
        <f t="shared" si="55"/>
        <v>3822.5</v>
      </c>
      <c r="R338" s="112">
        <f t="shared" si="56"/>
        <v>23522.5</v>
      </c>
      <c r="Y338" s="114"/>
      <c r="Z338" s="114"/>
    </row>
    <row r="339" spans="1:26" s="16" customFormat="1" x14ac:dyDescent="0.25">
      <c r="A339" s="97">
        <v>327</v>
      </c>
      <c r="B339" s="17" t="s">
        <v>544</v>
      </c>
      <c r="C339" s="109" t="s">
        <v>27</v>
      </c>
      <c r="D339" s="110" t="s">
        <v>517</v>
      </c>
      <c r="E339" s="17" t="s">
        <v>212</v>
      </c>
      <c r="F339" s="110" t="s">
        <v>30</v>
      </c>
      <c r="G339" s="111">
        <v>25000</v>
      </c>
      <c r="H339" s="111">
        <v>0</v>
      </c>
      <c r="I339" s="112">
        <f t="shared" si="61"/>
        <v>717.5</v>
      </c>
      <c r="J339" s="112">
        <f t="shared" si="62"/>
        <v>1774.9999999999998</v>
      </c>
      <c r="K339" s="112">
        <v>275</v>
      </c>
      <c r="L339" s="112">
        <f t="shared" si="63"/>
        <v>760</v>
      </c>
      <c r="M339" s="112">
        <f t="shared" si="64"/>
        <v>1772.5000000000002</v>
      </c>
      <c r="N339" s="112">
        <v>0</v>
      </c>
      <c r="O339" s="112">
        <f t="shared" si="65"/>
        <v>5300</v>
      </c>
      <c r="P339" s="112">
        <f t="shared" si="54"/>
        <v>1477.5</v>
      </c>
      <c r="Q339" s="112">
        <f t="shared" si="55"/>
        <v>3822.5</v>
      </c>
      <c r="R339" s="112">
        <f t="shared" si="56"/>
        <v>23522.5</v>
      </c>
      <c r="Y339" s="114"/>
      <c r="Z339" s="114"/>
    </row>
    <row r="340" spans="1:26" s="16" customFormat="1" x14ac:dyDescent="0.25">
      <c r="A340" s="97">
        <v>328</v>
      </c>
      <c r="B340" s="17" t="s">
        <v>549</v>
      </c>
      <c r="C340" s="109" t="s">
        <v>27</v>
      </c>
      <c r="D340" s="110" t="s">
        <v>517</v>
      </c>
      <c r="E340" s="17" t="s">
        <v>214</v>
      </c>
      <c r="F340" s="110" t="s">
        <v>30</v>
      </c>
      <c r="G340" s="111">
        <v>24840</v>
      </c>
      <c r="H340" s="111">
        <v>0</v>
      </c>
      <c r="I340" s="112">
        <f t="shared" si="61"/>
        <v>712.90800000000002</v>
      </c>
      <c r="J340" s="112">
        <f t="shared" si="62"/>
        <v>1763.6399999999999</v>
      </c>
      <c r="K340" s="112">
        <v>273.24</v>
      </c>
      <c r="L340" s="112">
        <f t="shared" si="63"/>
        <v>755.13600000000008</v>
      </c>
      <c r="M340" s="112">
        <f t="shared" si="64"/>
        <v>1761.1560000000002</v>
      </c>
      <c r="N340" s="112">
        <v>0</v>
      </c>
      <c r="O340" s="112">
        <f t="shared" si="65"/>
        <v>5266.0800000000008</v>
      </c>
      <c r="P340" s="112">
        <f t="shared" si="54"/>
        <v>1468.0440000000001</v>
      </c>
      <c r="Q340" s="112">
        <f t="shared" si="55"/>
        <v>3798.0360000000001</v>
      </c>
      <c r="R340" s="112">
        <f t="shared" si="56"/>
        <v>23371.955999999998</v>
      </c>
      <c r="Y340" s="114"/>
      <c r="Z340" s="114"/>
    </row>
    <row r="341" spans="1:26" s="16" customFormat="1" x14ac:dyDescent="0.25">
      <c r="A341" s="97">
        <v>329</v>
      </c>
      <c r="B341" s="17" t="s">
        <v>550</v>
      </c>
      <c r="C341" s="109" t="s">
        <v>27</v>
      </c>
      <c r="D341" s="110" t="s">
        <v>517</v>
      </c>
      <c r="E341" s="17" t="s">
        <v>214</v>
      </c>
      <c r="F341" s="110" t="s">
        <v>30</v>
      </c>
      <c r="G341" s="111">
        <v>24840</v>
      </c>
      <c r="H341" s="111">
        <v>0</v>
      </c>
      <c r="I341" s="112">
        <f t="shared" si="61"/>
        <v>712.90800000000002</v>
      </c>
      <c r="J341" s="112">
        <f t="shared" si="62"/>
        <v>1763.6399999999999</v>
      </c>
      <c r="K341" s="112">
        <v>273.24</v>
      </c>
      <c r="L341" s="112">
        <f t="shared" si="63"/>
        <v>755.13600000000008</v>
      </c>
      <c r="M341" s="112">
        <f t="shared" si="64"/>
        <v>1761.1560000000002</v>
      </c>
      <c r="N341" s="112">
        <v>0</v>
      </c>
      <c r="O341" s="112">
        <f t="shared" si="65"/>
        <v>5266.0800000000008</v>
      </c>
      <c r="P341" s="112">
        <f t="shared" si="54"/>
        <v>1468.0440000000001</v>
      </c>
      <c r="Q341" s="112">
        <f t="shared" si="55"/>
        <v>3798.0360000000001</v>
      </c>
      <c r="R341" s="112">
        <f t="shared" si="56"/>
        <v>23371.955999999998</v>
      </c>
      <c r="Y341" s="114"/>
      <c r="Z341" s="114"/>
    </row>
    <row r="342" spans="1:26" s="16" customFormat="1" x14ac:dyDescent="0.25">
      <c r="A342" s="97">
        <v>330</v>
      </c>
      <c r="B342" s="17" t="s">
        <v>547</v>
      </c>
      <c r="C342" s="109" t="s">
        <v>27</v>
      </c>
      <c r="D342" s="110" t="s">
        <v>517</v>
      </c>
      <c r="E342" s="17" t="s">
        <v>548</v>
      </c>
      <c r="F342" s="110" t="s">
        <v>30</v>
      </c>
      <c r="G342" s="111">
        <v>24840</v>
      </c>
      <c r="H342" s="111">
        <v>0</v>
      </c>
      <c r="I342" s="112">
        <f t="shared" si="61"/>
        <v>712.90800000000002</v>
      </c>
      <c r="J342" s="112">
        <f t="shared" si="62"/>
        <v>1763.6399999999999</v>
      </c>
      <c r="K342" s="112">
        <v>273.24</v>
      </c>
      <c r="L342" s="112">
        <f t="shared" si="63"/>
        <v>755.13600000000008</v>
      </c>
      <c r="M342" s="112">
        <f t="shared" si="64"/>
        <v>1761.1560000000002</v>
      </c>
      <c r="N342" s="112">
        <v>0</v>
      </c>
      <c r="O342" s="112">
        <f>+M342+L342+K342+J342+I342+N342</f>
        <v>5266.0800000000008</v>
      </c>
      <c r="P342" s="112">
        <f>+I342+L342+N342</f>
        <v>1468.0440000000001</v>
      </c>
      <c r="Q342" s="112">
        <f>+M342+J342+K342</f>
        <v>3798.0360000000001</v>
      </c>
      <c r="R342" s="112">
        <f>+G342-P342-H342</f>
        <v>23371.955999999998</v>
      </c>
      <c r="Y342" s="114"/>
      <c r="Z342" s="114"/>
    </row>
    <row r="343" spans="1:26" s="16" customFormat="1" x14ac:dyDescent="0.25">
      <c r="A343" s="97">
        <v>331</v>
      </c>
      <c r="B343" s="17" t="s">
        <v>552</v>
      </c>
      <c r="C343" s="109" t="s">
        <v>32</v>
      </c>
      <c r="D343" s="110" t="s">
        <v>553</v>
      </c>
      <c r="E343" s="17" t="s">
        <v>554</v>
      </c>
      <c r="F343" s="110" t="s">
        <v>30</v>
      </c>
      <c r="G343" s="111">
        <v>66125</v>
      </c>
      <c r="H343" s="111">
        <v>4639.25</v>
      </c>
      <c r="I343" s="112">
        <f t="shared" si="61"/>
        <v>1897.7874999999999</v>
      </c>
      <c r="J343" s="112">
        <f t="shared" si="62"/>
        <v>4694.875</v>
      </c>
      <c r="K343" s="112">
        <v>727.38</v>
      </c>
      <c r="L343" s="112">
        <f t="shared" si="63"/>
        <v>2010.2</v>
      </c>
      <c r="M343" s="112">
        <f t="shared" si="64"/>
        <v>4688.2625000000007</v>
      </c>
      <c r="N343" s="112">
        <v>0</v>
      </c>
      <c r="O343" s="112">
        <f>+M343+L343+K343+J343+I343+N343</f>
        <v>14018.505000000001</v>
      </c>
      <c r="P343" s="112">
        <f>+I343+L343+N343</f>
        <v>3907.9875000000002</v>
      </c>
      <c r="Q343" s="112">
        <f>+M343+J343+K343</f>
        <v>10110.5175</v>
      </c>
      <c r="R343" s="112">
        <f>+G343-P343-H343</f>
        <v>57577.762499999997</v>
      </c>
      <c r="Y343" s="114"/>
      <c r="Z343" s="114"/>
    </row>
    <row r="344" spans="1:26" s="16" customFormat="1" x14ac:dyDescent="0.25">
      <c r="A344" s="97">
        <v>332</v>
      </c>
      <c r="B344" s="17" t="s">
        <v>555</v>
      </c>
      <c r="C344" s="109" t="s">
        <v>27</v>
      </c>
      <c r="D344" s="110" t="s">
        <v>556</v>
      </c>
      <c r="E344" s="17" t="s">
        <v>557</v>
      </c>
      <c r="F344" s="110" t="s">
        <v>30</v>
      </c>
      <c r="G344" s="111">
        <v>66125</v>
      </c>
      <c r="H344" s="111">
        <v>4639.25</v>
      </c>
      <c r="I344" s="112">
        <f t="shared" si="61"/>
        <v>1897.7874999999999</v>
      </c>
      <c r="J344" s="112">
        <f t="shared" si="62"/>
        <v>4694.875</v>
      </c>
      <c r="K344" s="112">
        <v>727.38</v>
      </c>
      <c r="L344" s="112">
        <f t="shared" si="63"/>
        <v>2010.2</v>
      </c>
      <c r="M344" s="112">
        <f t="shared" si="64"/>
        <v>4688.2625000000007</v>
      </c>
      <c r="N344" s="112">
        <v>0</v>
      </c>
      <c r="O344" s="112">
        <f t="shared" si="65"/>
        <v>14018.505000000001</v>
      </c>
      <c r="P344" s="112">
        <f t="shared" si="54"/>
        <v>3907.9875000000002</v>
      </c>
      <c r="Q344" s="112">
        <f t="shared" si="55"/>
        <v>10110.5175</v>
      </c>
      <c r="R344" s="112">
        <f t="shared" si="56"/>
        <v>57577.762499999997</v>
      </c>
      <c r="Y344" s="114"/>
      <c r="Z344" s="114"/>
    </row>
    <row r="345" spans="1:26" s="16" customFormat="1" x14ac:dyDescent="0.25">
      <c r="A345" s="97">
        <v>333</v>
      </c>
      <c r="B345" s="17" t="s">
        <v>558</v>
      </c>
      <c r="C345" s="109" t="s">
        <v>27</v>
      </c>
      <c r="D345" s="110" t="s">
        <v>556</v>
      </c>
      <c r="E345" s="17" t="s">
        <v>524</v>
      </c>
      <c r="F345" s="110" t="s">
        <v>30</v>
      </c>
      <c r="G345" s="111">
        <v>51818</v>
      </c>
      <c r="H345" s="111">
        <v>1853.26</v>
      </c>
      <c r="I345" s="112">
        <f t="shared" si="61"/>
        <v>1487.1766</v>
      </c>
      <c r="J345" s="112">
        <f t="shared" si="62"/>
        <v>3679.0779999999995</v>
      </c>
      <c r="K345" s="112">
        <v>570</v>
      </c>
      <c r="L345" s="112">
        <f t="shared" si="63"/>
        <v>1575.2672</v>
      </c>
      <c r="M345" s="112">
        <f t="shared" si="64"/>
        <v>3673.8962000000001</v>
      </c>
      <c r="N345" s="112">
        <v>1715.46</v>
      </c>
      <c r="O345" s="112">
        <f t="shared" si="65"/>
        <v>10985.418</v>
      </c>
      <c r="P345" s="112">
        <f t="shared" si="54"/>
        <v>4777.9038</v>
      </c>
      <c r="Q345" s="112">
        <f t="shared" si="55"/>
        <v>7922.9741999999997</v>
      </c>
      <c r="R345" s="112">
        <f t="shared" si="56"/>
        <v>45186.836199999998</v>
      </c>
      <c r="Y345" s="114"/>
      <c r="Z345" s="114"/>
    </row>
    <row r="346" spans="1:26" s="16" customFormat="1" x14ac:dyDescent="0.25">
      <c r="A346" s="97">
        <v>334</v>
      </c>
      <c r="B346" s="17" t="s">
        <v>560</v>
      </c>
      <c r="C346" s="109" t="s">
        <v>27</v>
      </c>
      <c r="D346" s="110" t="s">
        <v>556</v>
      </c>
      <c r="E346" s="17" t="s">
        <v>524</v>
      </c>
      <c r="F346" s="110" t="s">
        <v>30</v>
      </c>
      <c r="G346" s="111">
        <v>47000</v>
      </c>
      <c r="H346" s="111">
        <v>1430.59</v>
      </c>
      <c r="I346" s="112">
        <f t="shared" si="61"/>
        <v>1348.9</v>
      </c>
      <c r="J346" s="112">
        <f t="shared" si="62"/>
        <v>3336.9999999999995</v>
      </c>
      <c r="K346" s="112">
        <v>517</v>
      </c>
      <c r="L346" s="112">
        <f t="shared" si="63"/>
        <v>1428.8</v>
      </c>
      <c r="M346" s="112">
        <f t="shared" si="64"/>
        <v>3332.3</v>
      </c>
      <c r="N346" s="112">
        <v>0</v>
      </c>
      <c r="O346" s="112">
        <f t="shared" si="65"/>
        <v>9964</v>
      </c>
      <c r="P346" s="112">
        <f t="shared" si="54"/>
        <v>2777.7</v>
      </c>
      <c r="Q346" s="112">
        <f t="shared" si="55"/>
        <v>7186.2999999999993</v>
      </c>
      <c r="R346" s="112">
        <f t="shared" si="56"/>
        <v>42791.710000000006</v>
      </c>
      <c r="Y346" s="114"/>
      <c r="Z346" s="114"/>
    </row>
    <row r="347" spans="1:26" s="16" customFormat="1" x14ac:dyDescent="0.25">
      <c r="A347" s="97">
        <v>335</v>
      </c>
      <c r="B347" s="17" t="s">
        <v>523</v>
      </c>
      <c r="C347" s="109" t="s">
        <v>27</v>
      </c>
      <c r="D347" s="110" t="s">
        <v>556</v>
      </c>
      <c r="E347" s="17" t="s">
        <v>524</v>
      </c>
      <c r="F347" s="110" t="s">
        <v>30</v>
      </c>
      <c r="G347" s="111">
        <v>47000</v>
      </c>
      <c r="H347" s="111">
        <v>1430.59</v>
      </c>
      <c r="I347" s="112">
        <f t="shared" si="61"/>
        <v>1348.9</v>
      </c>
      <c r="J347" s="112">
        <f t="shared" si="62"/>
        <v>3336.9999999999995</v>
      </c>
      <c r="K347" s="112">
        <v>517</v>
      </c>
      <c r="L347" s="112">
        <f t="shared" si="63"/>
        <v>1428.8</v>
      </c>
      <c r="M347" s="112">
        <f t="shared" si="64"/>
        <v>3332.3</v>
      </c>
      <c r="N347" s="112">
        <v>0</v>
      </c>
      <c r="O347" s="112">
        <f t="shared" si="65"/>
        <v>9964</v>
      </c>
      <c r="P347" s="112">
        <f t="shared" si="54"/>
        <v>2777.7</v>
      </c>
      <c r="Q347" s="112">
        <f t="shared" si="55"/>
        <v>7186.2999999999993</v>
      </c>
      <c r="R347" s="112">
        <f t="shared" si="56"/>
        <v>42791.710000000006</v>
      </c>
      <c r="Y347" s="114"/>
      <c r="Z347" s="114"/>
    </row>
    <row r="348" spans="1:26" s="16" customFormat="1" x14ac:dyDescent="0.25">
      <c r="A348" s="97">
        <v>336</v>
      </c>
      <c r="B348" s="17" t="s">
        <v>533</v>
      </c>
      <c r="C348" s="109" t="s">
        <v>27</v>
      </c>
      <c r="D348" s="110" t="s">
        <v>556</v>
      </c>
      <c r="E348" s="17" t="s">
        <v>524</v>
      </c>
      <c r="F348" s="110" t="s">
        <v>30</v>
      </c>
      <c r="G348" s="111">
        <v>47000</v>
      </c>
      <c r="H348" s="111">
        <v>1173.28</v>
      </c>
      <c r="I348" s="112">
        <f t="shared" si="61"/>
        <v>1348.9</v>
      </c>
      <c r="J348" s="112">
        <f t="shared" si="62"/>
        <v>3336.9999999999995</v>
      </c>
      <c r="K348" s="112">
        <v>517</v>
      </c>
      <c r="L348" s="112">
        <f t="shared" si="63"/>
        <v>1428.8</v>
      </c>
      <c r="M348" s="112">
        <f t="shared" si="64"/>
        <v>3332.3</v>
      </c>
      <c r="N348" s="112">
        <v>1715.46</v>
      </c>
      <c r="O348" s="112">
        <f t="shared" si="65"/>
        <v>9964</v>
      </c>
      <c r="P348" s="112">
        <f t="shared" si="54"/>
        <v>4493.16</v>
      </c>
      <c r="Q348" s="112">
        <f t="shared" si="55"/>
        <v>7186.2999999999993</v>
      </c>
      <c r="R348" s="112">
        <f t="shared" si="56"/>
        <v>41333.56</v>
      </c>
      <c r="Y348" s="114"/>
      <c r="Z348" s="114"/>
    </row>
    <row r="349" spans="1:26" s="16" customFormat="1" x14ac:dyDescent="0.25">
      <c r="A349" s="97">
        <v>337</v>
      </c>
      <c r="B349" s="17" t="s">
        <v>559</v>
      </c>
      <c r="C349" s="109" t="s">
        <v>27</v>
      </c>
      <c r="D349" s="110" t="s">
        <v>556</v>
      </c>
      <c r="E349" s="17" t="s">
        <v>524</v>
      </c>
      <c r="F349" s="110" t="s">
        <v>30</v>
      </c>
      <c r="G349" s="111">
        <v>47000</v>
      </c>
      <c r="H349" s="111">
        <v>1430.59</v>
      </c>
      <c r="I349" s="112">
        <f t="shared" si="61"/>
        <v>1348.9</v>
      </c>
      <c r="J349" s="112">
        <f t="shared" si="62"/>
        <v>3336.9999999999995</v>
      </c>
      <c r="K349" s="112">
        <v>517</v>
      </c>
      <c r="L349" s="112">
        <f t="shared" si="63"/>
        <v>1428.8</v>
      </c>
      <c r="M349" s="112">
        <f t="shared" si="64"/>
        <v>3332.3</v>
      </c>
      <c r="N349" s="112">
        <v>0</v>
      </c>
      <c r="O349" s="112">
        <f t="shared" si="65"/>
        <v>9964</v>
      </c>
      <c r="P349" s="112">
        <f t="shared" si="54"/>
        <v>2777.7</v>
      </c>
      <c r="Q349" s="112">
        <f t="shared" si="55"/>
        <v>7186.2999999999993</v>
      </c>
      <c r="R349" s="112">
        <f t="shared" si="56"/>
        <v>42791.710000000006</v>
      </c>
      <c r="Y349" s="114"/>
      <c r="Z349" s="114"/>
    </row>
    <row r="350" spans="1:26" s="16" customFormat="1" x14ac:dyDescent="0.25">
      <c r="A350" s="97">
        <v>338</v>
      </c>
      <c r="B350" s="17" t="s">
        <v>563</v>
      </c>
      <c r="C350" s="109" t="s">
        <v>27</v>
      </c>
      <c r="D350" s="110" t="s">
        <v>553</v>
      </c>
      <c r="E350" s="17" t="s">
        <v>210</v>
      </c>
      <c r="F350" s="110" t="s">
        <v>30</v>
      </c>
      <c r="G350" s="111">
        <v>36300</v>
      </c>
      <c r="H350" s="111">
        <v>0</v>
      </c>
      <c r="I350" s="112">
        <f t="shared" si="61"/>
        <v>1041.81</v>
      </c>
      <c r="J350" s="112">
        <f t="shared" si="62"/>
        <v>2577.2999999999997</v>
      </c>
      <c r="K350" s="112">
        <v>399.3</v>
      </c>
      <c r="L350" s="112">
        <f t="shared" si="63"/>
        <v>1103.52</v>
      </c>
      <c r="M350" s="112">
        <f t="shared" si="64"/>
        <v>2573.67</v>
      </c>
      <c r="N350" s="112">
        <v>0</v>
      </c>
      <c r="O350" s="112">
        <f t="shared" si="65"/>
        <v>7695.6</v>
      </c>
      <c r="P350" s="112">
        <f t="shared" si="54"/>
        <v>2145.33</v>
      </c>
      <c r="Q350" s="112">
        <f t="shared" si="55"/>
        <v>5550.2699999999995</v>
      </c>
      <c r="R350" s="112">
        <f t="shared" si="56"/>
        <v>34154.67</v>
      </c>
      <c r="Y350" s="114"/>
      <c r="Z350" s="114"/>
    </row>
    <row r="351" spans="1:26" s="16" customFormat="1" x14ac:dyDescent="0.25">
      <c r="A351" s="97">
        <v>339</v>
      </c>
      <c r="B351" s="17" t="s">
        <v>562</v>
      </c>
      <c r="C351" s="109" t="s">
        <v>27</v>
      </c>
      <c r="D351" s="110" t="s">
        <v>553</v>
      </c>
      <c r="E351" s="17" t="s">
        <v>210</v>
      </c>
      <c r="F351" s="110" t="s">
        <v>30</v>
      </c>
      <c r="G351" s="111">
        <v>36300</v>
      </c>
      <c r="H351" s="111">
        <v>0</v>
      </c>
      <c r="I351" s="112">
        <f t="shared" si="61"/>
        <v>1041.81</v>
      </c>
      <c r="J351" s="112">
        <f t="shared" si="62"/>
        <v>2577.2999999999997</v>
      </c>
      <c r="K351" s="112">
        <v>399.3</v>
      </c>
      <c r="L351" s="112">
        <f t="shared" si="63"/>
        <v>1103.52</v>
      </c>
      <c r="M351" s="112">
        <f t="shared" si="64"/>
        <v>2573.67</v>
      </c>
      <c r="N351" s="112">
        <v>0</v>
      </c>
      <c r="O351" s="112">
        <f t="shared" si="65"/>
        <v>7695.6</v>
      </c>
      <c r="P351" s="112">
        <f t="shared" si="54"/>
        <v>2145.33</v>
      </c>
      <c r="Q351" s="112">
        <f t="shared" si="55"/>
        <v>5550.2699999999995</v>
      </c>
      <c r="R351" s="112">
        <f t="shared" si="56"/>
        <v>34154.67</v>
      </c>
      <c r="Y351" s="114"/>
      <c r="Z351" s="114"/>
    </row>
    <row r="352" spans="1:26" s="16" customFormat="1" x14ac:dyDescent="0.25">
      <c r="A352" s="97">
        <v>340</v>
      </c>
      <c r="B352" s="17" t="s">
        <v>564</v>
      </c>
      <c r="C352" s="109" t="s">
        <v>27</v>
      </c>
      <c r="D352" s="110" t="s">
        <v>553</v>
      </c>
      <c r="E352" s="17" t="s">
        <v>210</v>
      </c>
      <c r="F352" s="110" t="s">
        <v>30</v>
      </c>
      <c r="G352" s="111">
        <v>36300</v>
      </c>
      <c r="H352" s="111">
        <v>0</v>
      </c>
      <c r="I352" s="112">
        <f t="shared" si="61"/>
        <v>1041.81</v>
      </c>
      <c r="J352" s="112">
        <f t="shared" si="62"/>
        <v>2577.2999999999997</v>
      </c>
      <c r="K352" s="112">
        <v>399.3</v>
      </c>
      <c r="L352" s="112">
        <f t="shared" si="63"/>
        <v>1103.52</v>
      </c>
      <c r="M352" s="112">
        <f t="shared" si="64"/>
        <v>2573.67</v>
      </c>
      <c r="N352" s="112">
        <v>0</v>
      </c>
      <c r="O352" s="112">
        <f t="shared" si="65"/>
        <v>7695.6</v>
      </c>
      <c r="P352" s="112">
        <f t="shared" si="54"/>
        <v>2145.33</v>
      </c>
      <c r="Q352" s="112">
        <f t="shared" si="55"/>
        <v>5550.2699999999995</v>
      </c>
      <c r="R352" s="112">
        <f t="shared" si="56"/>
        <v>34154.67</v>
      </c>
      <c r="Y352" s="114"/>
      <c r="Z352" s="114"/>
    </row>
    <row r="353" spans="1:26" s="16" customFormat="1" x14ac:dyDescent="0.25">
      <c r="A353" s="97">
        <v>341</v>
      </c>
      <c r="B353" s="17" t="s">
        <v>565</v>
      </c>
      <c r="C353" s="109" t="s">
        <v>27</v>
      </c>
      <c r="D353" s="110" t="s">
        <v>553</v>
      </c>
      <c r="E353" s="17" t="s">
        <v>210</v>
      </c>
      <c r="F353" s="110" t="s">
        <v>30</v>
      </c>
      <c r="G353" s="111">
        <v>36300</v>
      </c>
      <c r="H353" s="111">
        <v>0</v>
      </c>
      <c r="I353" s="112">
        <f t="shared" si="61"/>
        <v>1041.81</v>
      </c>
      <c r="J353" s="112">
        <f t="shared" si="62"/>
        <v>2577.2999999999997</v>
      </c>
      <c r="K353" s="112">
        <v>399.3</v>
      </c>
      <c r="L353" s="112">
        <f t="shared" si="63"/>
        <v>1103.52</v>
      </c>
      <c r="M353" s="112">
        <f t="shared" si="64"/>
        <v>2573.67</v>
      </c>
      <c r="N353" s="112">
        <v>0</v>
      </c>
      <c r="O353" s="112">
        <f>+M353+L353+K353+J353+I353+N353</f>
        <v>7695.6</v>
      </c>
      <c r="P353" s="112">
        <f t="shared" si="54"/>
        <v>2145.33</v>
      </c>
      <c r="Q353" s="112">
        <f t="shared" si="55"/>
        <v>5550.2699999999995</v>
      </c>
      <c r="R353" s="112">
        <f t="shared" si="56"/>
        <v>34154.67</v>
      </c>
      <c r="Y353" s="114"/>
      <c r="Z353" s="114"/>
    </row>
    <row r="354" spans="1:26" s="16" customFormat="1" x14ac:dyDescent="0.25">
      <c r="A354" s="97">
        <v>342</v>
      </c>
      <c r="B354" s="17" t="s">
        <v>673</v>
      </c>
      <c r="C354" s="109" t="s">
        <v>27</v>
      </c>
      <c r="D354" s="110" t="s">
        <v>553</v>
      </c>
      <c r="E354" s="17" t="s">
        <v>210</v>
      </c>
      <c r="F354" s="110" t="s">
        <v>30</v>
      </c>
      <c r="G354" s="111">
        <v>36300</v>
      </c>
      <c r="H354" s="111">
        <v>0</v>
      </c>
      <c r="I354" s="112">
        <f t="shared" si="61"/>
        <v>1041.81</v>
      </c>
      <c r="J354" s="112">
        <f t="shared" si="62"/>
        <v>2577.2999999999997</v>
      </c>
      <c r="K354" s="112">
        <v>399.3</v>
      </c>
      <c r="L354" s="112">
        <f t="shared" si="63"/>
        <v>1103.52</v>
      </c>
      <c r="M354" s="112">
        <f t="shared" si="64"/>
        <v>2573.67</v>
      </c>
      <c r="N354" s="112">
        <v>0</v>
      </c>
      <c r="O354" s="112">
        <f t="shared" ref="O354:O355" si="66">+M354+L354+K354+J354+I354</f>
        <v>7695.6</v>
      </c>
      <c r="P354" s="112">
        <f t="shared" si="54"/>
        <v>2145.33</v>
      </c>
      <c r="Q354" s="112">
        <f t="shared" si="55"/>
        <v>5550.2699999999995</v>
      </c>
      <c r="R354" s="112">
        <f t="shared" si="56"/>
        <v>34154.67</v>
      </c>
      <c r="Y354" s="114"/>
      <c r="Z354" s="114"/>
    </row>
    <row r="355" spans="1:26" s="16" customFormat="1" x14ac:dyDescent="0.25">
      <c r="A355" s="97">
        <v>343</v>
      </c>
      <c r="B355" s="17" t="s">
        <v>561</v>
      </c>
      <c r="C355" s="109" t="s">
        <v>27</v>
      </c>
      <c r="D355" s="110" t="s">
        <v>553</v>
      </c>
      <c r="E355" s="17" t="s">
        <v>210</v>
      </c>
      <c r="F355" s="110" t="s">
        <v>30</v>
      </c>
      <c r="G355" s="111">
        <v>36300</v>
      </c>
      <c r="H355" s="111">
        <v>0</v>
      </c>
      <c r="I355" s="112">
        <f t="shared" si="61"/>
        <v>1041.81</v>
      </c>
      <c r="J355" s="112">
        <f t="shared" si="62"/>
        <v>2577.2999999999997</v>
      </c>
      <c r="K355" s="112">
        <v>399.3</v>
      </c>
      <c r="L355" s="112">
        <f t="shared" si="63"/>
        <v>1103.52</v>
      </c>
      <c r="M355" s="112">
        <f t="shared" si="64"/>
        <v>2573.67</v>
      </c>
      <c r="N355" s="112">
        <v>0</v>
      </c>
      <c r="O355" s="112">
        <f t="shared" si="66"/>
        <v>7695.6</v>
      </c>
      <c r="P355" s="112">
        <f t="shared" ref="P355:P388" si="67">+I355+L355+N355</f>
        <v>2145.33</v>
      </c>
      <c r="Q355" s="112">
        <f t="shared" ref="Q355:Q386" si="68">+M355+J355+K355</f>
        <v>5550.2699999999995</v>
      </c>
      <c r="R355" s="112">
        <f t="shared" ref="R355:R386" si="69">+G355-P355-H355</f>
        <v>34154.67</v>
      </c>
      <c r="Y355" s="114"/>
      <c r="Z355" s="114"/>
    </row>
    <row r="356" spans="1:26" s="16" customFormat="1" x14ac:dyDescent="0.25">
      <c r="A356" s="97">
        <v>344</v>
      </c>
      <c r="B356" s="17" t="s">
        <v>566</v>
      </c>
      <c r="C356" s="109" t="s">
        <v>27</v>
      </c>
      <c r="D356" s="110" t="s">
        <v>553</v>
      </c>
      <c r="E356" s="17" t="s">
        <v>210</v>
      </c>
      <c r="F356" s="110" t="s">
        <v>30</v>
      </c>
      <c r="G356" s="111">
        <v>36300</v>
      </c>
      <c r="H356" s="111">
        <v>0</v>
      </c>
      <c r="I356" s="112">
        <f t="shared" si="61"/>
        <v>1041.81</v>
      </c>
      <c r="J356" s="112">
        <f t="shared" si="62"/>
        <v>2577.2999999999997</v>
      </c>
      <c r="K356" s="112">
        <v>399.3</v>
      </c>
      <c r="L356" s="112">
        <f t="shared" si="63"/>
        <v>1103.52</v>
      </c>
      <c r="M356" s="112">
        <f t="shared" si="64"/>
        <v>2573.67</v>
      </c>
      <c r="N356" s="112">
        <v>0</v>
      </c>
      <c r="O356" s="112">
        <f>+M356+L356+K356+J356+I356</f>
        <v>7695.6</v>
      </c>
      <c r="P356" s="112">
        <f t="shared" si="67"/>
        <v>2145.33</v>
      </c>
      <c r="Q356" s="112">
        <f t="shared" si="68"/>
        <v>5550.2699999999995</v>
      </c>
      <c r="R356" s="112">
        <f t="shared" si="69"/>
        <v>34154.67</v>
      </c>
      <c r="Y356" s="114"/>
      <c r="Z356" s="114"/>
    </row>
    <row r="357" spans="1:26" s="16" customFormat="1" x14ac:dyDescent="0.25">
      <c r="A357" s="97">
        <v>345</v>
      </c>
      <c r="B357" s="17" t="s">
        <v>569</v>
      </c>
      <c r="C357" s="109" t="s">
        <v>27</v>
      </c>
      <c r="D357" s="110" t="s">
        <v>553</v>
      </c>
      <c r="E357" s="17" t="s">
        <v>210</v>
      </c>
      <c r="F357" s="110" t="s">
        <v>30</v>
      </c>
      <c r="G357" s="111">
        <v>30000</v>
      </c>
      <c r="H357" s="111">
        <v>0</v>
      </c>
      <c r="I357" s="112">
        <f t="shared" si="61"/>
        <v>861</v>
      </c>
      <c r="J357" s="112">
        <f t="shared" si="62"/>
        <v>2130</v>
      </c>
      <c r="K357" s="112">
        <v>330</v>
      </c>
      <c r="L357" s="112">
        <f t="shared" si="63"/>
        <v>912</v>
      </c>
      <c r="M357" s="112">
        <f t="shared" si="64"/>
        <v>2127</v>
      </c>
      <c r="N357" s="112">
        <v>0</v>
      </c>
      <c r="O357" s="112">
        <f>+M357+L357+K357+J357+I357</f>
        <v>6360</v>
      </c>
      <c r="P357" s="112">
        <f t="shared" si="67"/>
        <v>1773</v>
      </c>
      <c r="Q357" s="112">
        <f t="shared" si="68"/>
        <v>4587</v>
      </c>
      <c r="R357" s="112">
        <f t="shared" si="69"/>
        <v>28227</v>
      </c>
      <c r="Y357" s="114"/>
      <c r="Z357" s="114"/>
    </row>
    <row r="358" spans="1:26" s="16" customFormat="1" x14ac:dyDescent="0.25">
      <c r="A358" s="97">
        <v>346</v>
      </c>
      <c r="B358" s="17" t="s">
        <v>568</v>
      </c>
      <c r="C358" s="109" t="s">
        <v>27</v>
      </c>
      <c r="D358" s="110" t="s">
        <v>556</v>
      </c>
      <c r="E358" s="17" t="s">
        <v>567</v>
      </c>
      <c r="F358" s="110" t="s">
        <v>30</v>
      </c>
      <c r="G358" s="111">
        <v>20700</v>
      </c>
      <c r="H358" s="111">
        <v>0</v>
      </c>
      <c r="I358" s="112">
        <f t="shared" si="61"/>
        <v>594.09</v>
      </c>
      <c r="J358" s="112">
        <f t="shared" si="62"/>
        <v>1469.6999999999998</v>
      </c>
      <c r="K358" s="112">
        <v>227.7</v>
      </c>
      <c r="L358" s="112">
        <f t="shared" si="63"/>
        <v>629.28</v>
      </c>
      <c r="M358" s="112">
        <f t="shared" si="64"/>
        <v>1467.63</v>
      </c>
      <c r="N358" s="112">
        <v>0</v>
      </c>
      <c r="O358" s="112">
        <f>+M358+L358+K358+J358+I358</f>
        <v>4388.3999999999996</v>
      </c>
      <c r="P358" s="112">
        <f t="shared" si="67"/>
        <v>1223.3699999999999</v>
      </c>
      <c r="Q358" s="112">
        <f t="shared" si="68"/>
        <v>3165.0299999999997</v>
      </c>
      <c r="R358" s="112">
        <f t="shared" si="69"/>
        <v>19476.63</v>
      </c>
      <c r="Y358" s="114"/>
      <c r="Z358" s="114"/>
    </row>
    <row r="359" spans="1:26" s="16" customFormat="1" ht="12.75" customHeight="1" x14ac:dyDescent="0.25">
      <c r="A359" s="97">
        <v>347</v>
      </c>
      <c r="B359" s="17" t="s">
        <v>686</v>
      </c>
      <c r="C359" s="109" t="s">
        <v>27</v>
      </c>
      <c r="D359" s="110" t="s">
        <v>553</v>
      </c>
      <c r="E359" s="17" t="s">
        <v>687</v>
      </c>
      <c r="F359" s="110" t="s">
        <v>30</v>
      </c>
      <c r="G359" s="111">
        <v>9000</v>
      </c>
      <c r="H359" s="111">
        <v>0</v>
      </c>
      <c r="I359" s="112">
        <f t="shared" si="61"/>
        <v>258.3</v>
      </c>
      <c r="J359" s="112">
        <f t="shared" si="62"/>
        <v>638.99999999999989</v>
      </c>
      <c r="K359" s="112">
        <v>99</v>
      </c>
      <c r="L359" s="112">
        <f t="shared" si="63"/>
        <v>273.60000000000002</v>
      </c>
      <c r="M359" s="112">
        <f t="shared" si="64"/>
        <v>638.1</v>
      </c>
      <c r="N359" s="112">
        <v>0</v>
      </c>
      <c r="O359" s="112">
        <f>+M359+L359+K359+J359+I359</f>
        <v>1907.9999999999998</v>
      </c>
      <c r="P359" s="112">
        <f t="shared" si="67"/>
        <v>531.90000000000009</v>
      </c>
      <c r="Q359" s="112">
        <f t="shared" si="68"/>
        <v>1376.1</v>
      </c>
      <c r="R359" s="112">
        <f t="shared" si="69"/>
        <v>8468.1</v>
      </c>
      <c r="Y359" s="114"/>
      <c r="Z359" s="114"/>
    </row>
    <row r="360" spans="1:26" s="16" customFormat="1" x14ac:dyDescent="0.25">
      <c r="A360" s="97">
        <v>348</v>
      </c>
      <c r="B360" s="17" t="s">
        <v>570</v>
      </c>
      <c r="C360" s="109" t="s">
        <v>32</v>
      </c>
      <c r="D360" s="110" t="s">
        <v>571</v>
      </c>
      <c r="E360" s="17" t="s">
        <v>572</v>
      </c>
      <c r="F360" s="110" t="s">
        <v>30</v>
      </c>
      <c r="G360" s="111">
        <v>110000</v>
      </c>
      <c r="H360" s="111">
        <v>14457.69</v>
      </c>
      <c r="I360" s="112">
        <f t="shared" si="61"/>
        <v>3157</v>
      </c>
      <c r="J360" s="112">
        <f t="shared" si="62"/>
        <v>7809.9999999999991</v>
      </c>
      <c r="K360" s="112">
        <v>851.51</v>
      </c>
      <c r="L360" s="112">
        <f t="shared" si="63"/>
        <v>3344</v>
      </c>
      <c r="M360" s="112">
        <f t="shared" si="64"/>
        <v>7799.0000000000009</v>
      </c>
      <c r="N360" s="112">
        <v>0</v>
      </c>
      <c r="O360" s="112">
        <f t="shared" ref="O360:O388" si="70">+M360+L360+K360+J360+I360</f>
        <v>22961.51</v>
      </c>
      <c r="P360" s="112">
        <f t="shared" si="67"/>
        <v>6501</v>
      </c>
      <c r="Q360" s="112">
        <f t="shared" si="68"/>
        <v>16460.509999999998</v>
      </c>
      <c r="R360" s="112">
        <f t="shared" si="69"/>
        <v>89041.31</v>
      </c>
      <c r="Y360" s="114"/>
      <c r="Z360" s="114"/>
    </row>
    <row r="361" spans="1:26" s="16" customFormat="1" x14ac:dyDescent="0.25">
      <c r="A361" s="97">
        <v>349</v>
      </c>
      <c r="B361" s="17" t="s">
        <v>512</v>
      </c>
      <c r="C361" s="109" t="s">
        <v>32</v>
      </c>
      <c r="D361" s="110" t="s">
        <v>571</v>
      </c>
      <c r="E361" s="17" t="s">
        <v>671</v>
      </c>
      <c r="F361" s="110" t="s">
        <v>30</v>
      </c>
      <c r="G361" s="111">
        <v>47000</v>
      </c>
      <c r="H361" s="111">
        <v>1430.59</v>
      </c>
      <c r="I361" s="112">
        <f t="shared" si="61"/>
        <v>1348.9</v>
      </c>
      <c r="J361" s="112">
        <f t="shared" si="62"/>
        <v>3336.9999999999995</v>
      </c>
      <c r="K361" s="112">
        <v>517</v>
      </c>
      <c r="L361" s="112">
        <f t="shared" si="63"/>
        <v>1428.8</v>
      </c>
      <c r="M361" s="112">
        <f t="shared" si="64"/>
        <v>3332.3</v>
      </c>
      <c r="N361" s="112">
        <v>0</v>
      </c>
      <c r="O361" s="112">
        <f t="shared" si="70"/>
        <v>9964</v>
      </c>
      <c r="P361" s="112">
        <f t="shared" si="67"/>
        <v>2777.7</v>
      </c>
      <c r="Q361" s="112">
        <f t="shared" si="68"/>
        <v>7186.2999999999993</v>
      </c>
      <c r="R361" s="112">
        <f t="shared" si="69"/>
        <v>42791.710000000006</v>
      </c>
      <c r="Y361" s="114"/>
      <c r="Z361" s="114"/>
    </row>
    <row r="362" spans="1:26" s="16" customFormat="1" x14ac:dyDescent="0.25">
      <c r="A362" s="97">
        <v>350</v>
      </c>
      <c r="B362" s="17" t="s">
        <v>578</v>
      </c>
      <c r="C362" s="109" t="s">
        <v>27</v>
      </c>
      <c r="D362" s="110" t="s">
        <v>571</v>
      </c>
      <c r="E362" s="17" t="s">
        <v>574</v>
      </c>
      <c r="F362" s="110" t="s">
        <v>30</v>
      </c>
      <c r="G362" s="111">
        <v>46585</v>
      </c>
      <c r="H362" s="111">
        <v>1372.02</v>
      </c>
      <c r="I362" s="112">
        <f t="shared" si="61"/>
        <v>1336.9895000000001</v>
      </c>
      <c r="J362" s="112">
        <f t="shared" si="62"/>
        <v>3307.5349999999999</v>
      </c>
      <c r="K362" s="112">
        <v>512.44000000000005</v>
      </c>
      <c r="L362" s="112">
        <f t="shared" si="63"/>
        <v>1416.184</v>
      </c>
      <c r="M362" s="112">
        <f t="shared" si="64"/>
        <v>3302.8765000000003</v>
      </c>
      <c r="N362" s="112">
        <v>0</v>
      </c>
      <c r="O362" s="112">
        <f t="shared" si="70"/>
        <v>9876.0249999999996</v>
      </c>
      <c r="P362" s="112">
        <f t="shared" si="67"/>
        <v>2753.1734999999999</v>
      </c>
      <c r="Q362" s="112">
        <f t="shared" si="68"/>
        <v>7122.8515000000007</v>
      </c>
      <c r="R362" s="112">
        <f t="shared" si="69"/>
        <v>42459.806500000006</v>
      </c>
      <c r="Y362" s="114"/>
      <c r="Z362" s="114"/>
    </row>
    <row r="363" spans="1:26" s="16" customFormat="1" ht="12.75" customHeight="1" x14ac:dyDescent="0.25">
      <c r="A363" s="97">
        <v>351</v>
      </c>
      <c r="B363" s="17" t="s">
        <v>580</v>
      </c>
      <c r="C363" s="109" t="s">
        <v>32</v>
      </c>
      <c r="D363" s="110" t="s">
        <v>571</v>
      </c>
      <c r="E363" s="17" t="s">
        <v>208</v>
      </c>
      <c r="F363" s="110" t="s">
        <v>30</v>
      </c>
      <c r="G363" s="111">
        <v>38500</v>
      </c>
      <c r="H363" s="111">
        <v>230.95</v>
      </c>
      <c r="I363" s="112">
        <f t="shared" ref="I363:I376" si="71">IF(G363&gt;374040,374040*2.87/100,G363*2.87/100)</f>
        <v>1104.95</v>
      </c>
      <c r="J363" s="112">
        <f t="shared" ref="J363:J376" si="72">IF(G363&gt;374040,374040*7.1%,G363*7.1%)</f>
        <v>2733.4999999999995</v>
      </c>
      <c r="K363" s="112">
        <v>423.5</v>
      </c>
      <c r="L363" s="112">
        <f t="shared" ref="L363:L376" si="73">IF(G363&gt;187020,187020*3.04/100,G363*3.04/100)</f>
        <v>1170.4000000000001</v>
      </c>
      <c r="M363" s="112">
        <f t="shared" ref="M363:M376" si="74">IF(G363&gt;187020,187020*7.09%,G363*7.09%)</f>
        <v>2729.65</v>
      </c>
      <c r="N363" s="112">
        <v>0</v>
      </c>
      <c r="O363" s="112">
        <f t="shared" ref="O363:O376" si="75">+M363+L363+K363+J363+I363</f>
        <v>8161.9999999999991</v>
      </c>
      <c r="P363" s="112">
        <f t="shared" ref="P363:P376" si="76">+I363+L363+N363</f>
        <v>2275.3500000000004</v>
      </c>
      <c r="Q363" s="112">
        <f t="shared" ref="Q363:Q376" si="77">+M363+J363+K363</f>
        <v>5886.65</v>
      </c>
      <c r="R363" s="112">
        <f t="shared" ref="R363:R376" si="78">+G363-P363-H363</f>
        <v>35993.700000000004</v>
      </c>
      <c r="Y363" s="114"/>
      <c r="Z363" s="114"/>
    </row>
    <row r="364" spans="1:26" s="16" customFormat="1" x14ac:dyDescent="0.25">
      <c r="A364" s="97">
        <v>352</v>
      </c>
      <c r="B364" s="17" t="s">
        <v>576</v>
      </c>
      <c r="C364" s="109" t="s">
        <v>32</v>
      </c>
      <c r="D364" s="110" t="s">
        <v>571</v>
      </c>
      <c r="E364" s="17" t="s">
        <v>208</v>
      </c>
      <c r="F364" s="110" t="s">
        <v>30</v>
      </c>
      <c r="G364" s="111">
        <v>38500</v>
      </c>
      <c r="H364" s="111">
        <v>230.95</v>
      </c>
      <c r="I364" s="112">
        <f t="shared" si="71"/>
        <v>1104.95</v>
      </c>
      <c r="J364" s="112">
        <f t="shared" si="72"/>
        <v>2733.4999999999995</v>
      </c>
      <c r="K364" s="112">
        <v>423.5</v>
      </c>
      <c r="L364" s="112">
        <f t="shared" si="73"/>
        <v>1170.4000000000001</v>
      </c>
      <c r="M364" s="112">
        <f t="shared" si="74"/>
        <v>2729.65</v>
      </c>
      <c r="N364" s="112">
        <v>0</v>
      </c>
      <c r="O364" s="112">
        <f t="shared" si="75"/>
        <v>8161.9999999999991</v>
      </c>
      <c r="P364" s="112">
        <f t="shared" si="76"/>
        <v>2275.3500000000004</v>
      </c>
      <c r="Q364" s="112">
        <f t="shared" si="77"/>
        <v>5886.65</v>
      </c>
      <c r="R364" s="112">
        <f t="shared" si="78"/>
        <v>35993.700000000004</v>
      </c>
      <c r="Y364" s="114"/>
      <c r="Z364" s="114"/>
    </row>
    <row r="365" spans="1:26" s="16" customFormat="1" x14ac:dyDescent="0.25">
      <c r="A365" s="97">
        <v>353</v>
      </c>
      <c r="B365" s="17" t="s">
        <v>573</v>
      </c>
      <c r="C365" s="109" t="s">
        <v>32</v>
      </c>
      <c r="D365" s="110" t="s">
        <v>571</v>
      </c>
      <c r="E365" s="17" t="s">
        <v>574</v>
      </c>
      <c r="F365" s="110" t="s">
        <v>30</v>
      </c>
      <c r="G365" s="111">
        <v>38500</v>
      </c>
      <c r="H365" s="111">
        <v>230.95</v>
      </c>
      <c r="I365" s="112">
        <f t="shared" si="71"/>
        <v>1104.95</v>
      </c>
      <c r="J365" s="112">
        <f t="shared" si="72"/>
        <v>2733.4999999999995</v>
      </c>
      <c r="K365" s="112">
        <v>423.5</v>
      </c>
      <c r="L365" s="112">
        <f t="shared" si="73"/>
        <v>1170.4000000000001</v>
      </c>
      <c r="M365" s="112">
        <f t="shared" si="74"/>
        <v>2729.65</v>
      </c>
      <c r="N365" s="112">
        <v>0</v>
      </c>
      <c r="O365" s="112">
        <f t="shared" si="75"/>
        <v>8161.9999999999991</v>
      </c>
      <c r="P365" s="112">
        <f t="shared" si="76"/>
        <v>2275.3500000000004</v>
      </c>
      <c r="Q365" s="112">
        <f t="shared" si="77"/>
        <v>5886.65</v>
      </c>
      <c r="R365" s="112">
        <f t="shared" si="78"/>
        <v>35993.700000000004</v>
      </c>
      <c r="Y365" s="114"/>
      <c r="Z365" s="114"/>
    </row>
    <row r="366" spans="1:26" s="16" customFormat="1" x14ac:dyDescent="0.25">
      <c r="A366" s="97">
        <v>354</v>
      </c>
      <c r="B366" s="17" t="s">
        <v>575</v>
      </c>
      <c r="C366" s="109" t="s">
        <v>32</v>
      </c>
      <c r="D366" s="110" t="s">
        <v>571</v>
      </c>
      <c r="E366" s="17" t="s">
        <v>574</v>
      </c>
      <c r="F366" s="110" t="s">
        <v>30</v>
      </c>
      <c r="G366" s="111">
        <v>38500</v>
      </c>
      <c r="H366" s="111">
        <v>230.95</v>
      </c>
      <c r="I366" s="112">
        <f t="shared" si="71"/>
        <v>1104.95</v>
      </c>
      <c r="J366" s="112">
        <f t="shared" si="72"/>
        <v>2733.4999999999995</v>
      </c>
      <c r="K366" s="112">
        <v>423.5</v>
      </c>
      <c r="L366" s="112">
        <f t="shared" si="73"/>
        <v>1170.4000000000001</v>
      </c>
      <c r="M366" s="112">
        <f t="shared" si="74"/>
        <v>2729.65</v>
      </c>
      <c r="N366" s="112">
        <v>0</v>
      </c>
      <c r="O366" s="112">
        <f t="shared" si="75"/>
        <v>8161.9999999999991</v>
      </c>
      <c r="P366" s="112">
        <f t="shared" si="76"/>
        <v>2275.3500000000004</v>
      </c>
      <c r="Q366" s="112">
        <f t="shared" si="77"/>
        <v>5886.65</v>
      </c>
      <c r="R366" s="112">
        <f t="shared" si="78"/>
        <v>35993.700000000004</v>
      </c>
      <c r="Y366" s="114"/>
      <c r="Z366" s="114"/>
    </row>
    <row r="367" spans="1:26" s="16" customFormat="1" x14ac:dyDescent="0.25">
      <c r="A367" s="97">
        <v>355</v>
      </c>
      <c r="B367" s="17" t="s">
        <v>579</v>
      </c>
      <c r="C367" s="109" t="s">
        <v>32</v>
      </c>
      <c r="D367" s="110" t="s">
        <v>571</v>
      </c>
      <c r="E367" s="17" t="s">
        <v>574</v>
      </c>
      <c r="F367" s="110" t="s">
        <v>30</v>
      </c>
      <c r="G367" s="111">
        <v>38500</v>
      </c>
      <c r="H367" s="111">
        <v>230.95</v>
      </c>
      <c r="I367" s="112">
        <f t="shared" si="71"/>
        <v>1104.95</v>
      </c>
      <c r="J367" s="112">
        <f t="shared" si="72"/>
        <v>2733.4999999999995</v>
      </c>
      <c r="K367" s="112">
        <v>423.5</v>
      </c>
      <c r="L367" s="112">
        <f t="shared" si="73"/>
        <v>1170.4000000000001</v>
      </c>
      <c r="M367" s="112">
        <f t="shared" si="74"/>
        <v>2729.65</v>
      </c>
      <c r="N367" s="112">
        <v>0</v>
      </c>
      <c r="O367" s="112">
        <f t="shared" si="75"/>
        <v>8161.9999999999991</v>
      </c>
      <c r="P367" s="112">
        <f t="shared" si="76"/>
        <v>2275.3500000000004</v>
      </c>
      <c r="Q367" s="112">
        <f t="shared" si="77"/>
        <v>5886.65</v>
      </c>
      <c r="R367" s="112">
        <f t="shared" si="78"/>
        <v>35993.700000000004</v>
      </c>
      <c r="Y367" s="114"/>
      <c r="Z367" s="114"/>
    </row>
    <row r="368" spans="1:26" s="16" customFormat="1" x14ac:dyDescent="0.25">
      <c r="A368" s="97">
        <v>356</v>
      </c>
      <c r="B368" s="17" t="s">
        <v>577</v>
      </c>
      <c r="C368" s="109" t="s">
        <v>32</v>
      </c>
      <c r="D368" s="110" t="s">
        <v>571</v>
      </c>
      <c r="E368" s="17" t="s">
        <v>574</v>
      </c>
      <c r="F368" s="110" t="s">
        <v>30</v>
      </c>
      <c r="G368" s="111">
        <v>38500</v>
      </c>
      <c r="H368" s="111">
        <v>230.95</v>
      </c>
      <c r="I368" s="112">
        <f t="shared" si="71"/>
        <v>1104.95</v>
      </c>
      <c r="J368" s="112">
        <f t="shared" si="72"/>
        <v>2733.4999999999995</v>
      </c>
      <c r="K368" s="112">
        <v>423.5</v>
      </c>
      <c r="L368" s="112">
        <f t="shared" si="73"/>
        <v>1170.4000000000001</v>
      </c>
      <c r="M368" s="112">
        <f t="shared" si="74"/>
        <v>2729.65</v>
      </c>
      <c r="N368" s="112">
        <v>0</v>
      </c>
      <c r="O368" s="112">
        <f t="shared" si="75"/>
        <v>8161.9999999999991</v>
      </c>
      <c r="P368" s="112">
        <f t="shared" si="76"/>
        <v>2275.3500000000004</v>
      </c>
      <c r="Q368" s="112">
        <f t="shared" si="77"/>
        <v>5886.65</v>
      </c>
      <c r="R368" s="112">
        <f t="shared" si="78"/>
        <v>35993.700000000004</v>
      </c>
      <c r="Y368" s="114"/>
      <c r="Z368" s="114"/>
    </row>
    <row r="369" spans="1:26" s="16" customFormat="1" x14ac:dyDescent="0.25">
      <c r="A369" s="97">
        <v>357</v>
      </c>
      <c r="B369" s="17" t="s">
        <v>581</v>
      </c>
      <c r="C369" s="109" t="s">
        <v>32</v>
      </c>
      <c r="D369" s="110" t="s">
        <v>571</v>
      </c>
      <c r="E369" s="17" t="s">
        <v>574</v>
      </c>
      <c r="F369" s="110" t="s">
        <v>30</v>
      </c>
      <c r="G369" s="111">
        <v>38500</v>
      </c>
      <c r="H369" s="111">
        <v>230.95</v>
      </c>
      <c r="I369" s="112">
        <f t="shared" si="71"/>
        <v>1104.95</v>
      </c>
      <c r="J369" s="112">
        <f t="shared" si="72"/>
        <v>2733.4999999999995</v>
      </c>
      <c r="K369" s="112">
        <v>423.5</v>
      </c>
      <c r="L369" s="112">
        <f t="shared" si="73"/>
        <v>1170.4000000000001</v>
      </c>
      <c r="M369" s="112">
        <f t="shared" si="74"/>
        <v>2729.65</v>
      </c>
      <c r="N369" s="112">
        <v>0</v>
      </c>
      <c r="O369" s="112">
        <f t="shared" si="75"/>
        <v>8161.9999999999991</v>
      </c>
      <c r="P369" s="112">
        <f t="shared" si="76"/>
        <v>2275.3500000000004</v>
      </c>
      <c r="Q369" s="112">
        <f t="shared" si="77"/>
        <v>5886.65</v>
      </c>
      <c r="R369" s="112">
        <f t="shared" si="78"/>
        <v>35993.700000000004</v>
      </c>
      <c r="Y369" s="114"/>
      <c r="Z369" s="114"/>
    </row>
    <row r="370" spans="1:26" s="16" customFormat="1" x14ac:dyDescent="0.25">
      <c r="A370" s="97">
        <v>358</v>
      </c>
      <c r="B370" s="17" t="s">
        <v>585</v>
      </c>
      <c r="C370" s="109" t="s">
        <v>27</v>
      </c>
      <c r="D370" s="110" t="s">
        <v>571</v>
      </c>
      <c r="E370" s="17" t="s">
        <v>583</v>
      </c>
      <c r="F370" s="110" t="s">
        <v>30</v>
      </c>
      <c r="G370" s="111">
        <v>36300</v>
      </c>
      <c r="H370" s="111">
        <v>0</v>
      </c>
      <c r="I370" s="112">
        <f t="shared" si="71"/>
        <v>1041.81</v>
      </c>
      <c r="J370" s="112">
        <f t="shared" si="72"/>
        <v>2577.2999999999997</v>
      </c>
      <c r="K370" s="112">
        <v>399.3</v>
      </c>
      <c r="L370" s="112">
        <f t="shared" si="73"/>
        <v>1103.52</v>
      </c>
      <c r="M370" s="112">
        <f t="shared" si="74"/>
        <v>2573.67</v>
      </c>
      <c r="N370" s="112">
        <v>0</v>
      </c>
      <c r="O370" s="112">
        <f t="shared" si="75"/>
        <v>7695.6</v>
      </c>
      <c r="P370" s="112">
        <f t="shared" si="76"/>
        <v>2145.33</v>
      </c>
      <c r="Q370" s="112">
        <f t="shared" si="77"/>
        <v>5550.2699999999995</v>
      </c>
      <c r="R370" s="112">
        <f t="shared" si="78"/>
        <v>34154.67</v>
      </c>
      <c r="Y370" s="114"/>
      <c r="Z370" s="114"/>
    </row>
    <row r="371" spans="1:26" s="16" customFormat="1" x14ac:dyDescent="0.25">
      <c r="A371" s="97">
        <v>359</v>
      </c>
      <c r="B371" s="17" t="s">
        <v>584</v>
      </c>
      <c r="C371" s="109" t="s">
        <v>27</v>
      </c>
      <c r="D371" s="110" t="s">
        <v>571</v>
      </c>
      <c r="E371" s="17" t="s">
        <v>583</v>
      </c>
      <c r="F371" s="110" t="s">
        <v>30</v>
      </c>
      <c r="G371" s="111">
        <v>36300</v>
      </c>
      <c r="H371" s="111">
        <v>0</v>
      </c>
      <c r="I371" s="112">
        <f t="shared" si="71"/>
        <v>1041.81</v>
      </c>
      <c r="J371" s="112">
        <f t="shared" si="72"/>
        <v>2577.2999999999997</v>
      </c>
      <c r="K371" s="112">
        <v>399.3</v>
      </c>
      <c r="L371" s="112">
        <f t="shared" si="73"/>
        <v>1103.52</v>
      </c>
      <c r="M371" s="112">
        <f t="shared" si="74"/>
        <v>2573.67</v>
      </c>
      <c r="N371" s="112">
        <v>0</v>
      </c>
      <c r="O371" s="112">
        <f t="shared" si="75"/>
        <v>7695.6</v>
      </c>
      <c r="P371" s="112">
        <f t="shared" si="76"/>
        <v>2145.33</v>
      </c>
      <c r="Q371" s="112">
        <f t="shared" si="77"/>
        <v>5550.2699999999995</v>
      </c>
      <c r="R371" s="112">
        <f t="shared" si="78"/>
        <v>34154.67</v>
      </c>
      <c r="Y371" s="114"/>
      <c r="Z371" s="114"/>
    </row>
    <row r="372" spans="1:26" s="16" customFormat="1" x14ac:dyDescent="0.25">
      <c r="A372" s="97">
        <v>360</v>
      </c>
      <c r="B372" s="17" t="s">
        <v>582</v>
      </c>
      <c r="C372" s="109" t="s">
        <v>27</v>
      </c>
      <c r="D372" s="110" t="s">
        <v>571</v>
      </c>
      <c r="E372" s="17" t="s">
        <v>583</v>
      </c>
      <c r="F372" s="110" t="s">
        <v>30</v>
      </c>
      <c r="G372" s="111">
        <v>36300</v>
      </c>
      <c r="H372" s="111">
        <v>0</v>
      </c>
      <c r="I372" s="112">
        <f t="shared" si="71"/>
        <v>1041.81</v>
      </c>
      <c r="J372" s="112">
        <f t="shared" si="72"/>
        <v>2577.2999999999997</v>
      </c>
      <c r="K372" s="112">
        <v>399.3</v>
      </c>
      <c r="L372" s="112">
        <f t="shared" si="73"/>
        <v>1103.52</v>
      </c>
      <c r="M372" s="112">
        <f t="shared" si="74"/>
        <v>2573.67</v>
      </c>
      <c r="N372" s="112">
        <v>0</v>
      </c>
      <c r="O372" s="112">
        <f t="shared" si="75"/>
        <v>7695.6</v>
      </c>
      <c r="P372" s="112">
        <f t="shared" si="76"/>
        <v>2145.33</v>
      </c>
      <c r="Q372" s="112">
        <f t="shared" si="77"/>
        <v>5550.2699999999995</v>
      </c>
      <c r="R372" s="112">
        <f t="shared" si="78"/>
        <v>34154.67</v>
      </c>
      <c r="Y372" s="114"/>
      <c r="Z372" s="114"/>
    </row>
    <row r="373" spans="1:26" s="16" customFormat="1" x14ac:dyDescent="0.25">
      <c r="A373" s="97">
        <v>361</v>
      </c>
      <c r="B373" s="17" t="s">
        <v>586</v>
      </c>
      <c r="C373" s="109" t="s">
        <v>27</v>
      </c>
      <c r="D373" s="110" t="s">
        <v>571</v>
      </c>
      <c r="E373" s="17" t="s">
        <v>583</v>
      </c>
      <c r="F373" s="110" t="s">
        <v>30</v>
      </c>
      <c r="G373" s="111">
        <v>36300</v>
      </c>
      <c r="H373" s="111">
        <v>0</v>
      </c>
      <c r="I373" s="112">
        <f t="shared" si="71"/>
        <v>1041.81</v>
      </c>
      <c r="J373" s="112">
        <f t="shared" si="72"/>
        <v>2577.2999999999997</v>
      </c>
      <c r="K373" s="112">
        <v>399.3</v>
      </c>
      <c r="L373" s="112">
        <f t="shared" si="73"/>
        <v>1103.52</v>
      </c>
      <c r="M373" s="112">
        <f t="shared" si="74"/>
        <v>2573.67</v>
      </c>
      <c r="N373" s="112">
        <v>3430.92</v>
      </c>
      <c r="O373" s="112">
        <f t="shared" si="75"/>
        <v>7695.6</v>
      </c>
      <c r="P373" s="112">
        <f t="shared" si="76"/>
        <v>5576.25</v>
      </c>
      <c r="Q373" s="112">
        <f t="shared" si="77"/>
        <v>5550.2699999999995</v>
      </c>
      <c r="R373" s="112">
        <f t="shared" si="78"/>
        <v>30723.75</v>
      </c>
      <c r="Y373" s="114"/>
      <c r="Z373" s="114"/>
    </row>
    <row r="374" spans="1:26" s="16" customFormat="1" ht="12.75" customHeight="1" x14ac:dyDescent="0.25">
      <c r="A374" s="97">
        <v>362</v>
      </c>
      <c r="B374" s="17" t="s">
        <v>587</v>
      </c>
      <c r="C374" s="109" t="s">
        <v>27</v>
      </c>
      <c r="D374" s="110" t="s">
        <v>571</v>
      </c>
      <c r="E374" s="17" t="s">
        <v>583</v>
      </c>
      <c r="F374" s="110" t="s">
        <v>30</v>
      </c>
      <c r="G374" s="111">
        <v>30000</v>
      </c>
      <c r="H374" s="111">
        <v>0</v>
      </c>
      <c r="I374" s="112">
        <f t="shared" si="71"/>
        <v>861</v>
      </c>
      <c r="J374" s="112">
        <f t="shared" si="72"/>
        <v>2130</v>
      </c>
      <c r="K374" s="112">
        <v>330</v>
      </c>
      <c r="L374" s="112">
        <f t="shared" si="73"/>
        <v>912</v>
      </c>
      <c r="M374" s="112">
        <f t="shared" si="74"/>
        <v>2127</v>
      </c>
      <c r="N374" s="112">
        <v>0</v>
      </c>
      <c r="O374" s="112">
        <f t="shared" si="75"/>
        <v>6360</v>
      </c>
      <c r="P374" s="112">
        <f t="shared" si="76"/>
        <v>1773</v>
      </c>
      <c r="Q374" s="112">
        <f t="shared" si="77"/>
        <v>4587</v>
      </c>
      <c r="R374" s="112">
        <f t="shared" si="78"/>
        <v>28227</v>
      </c>
      <c r="Y374" s="114"/>
      <c r="Z374" s="114"/>
    </row>
    <row r="375" spans="1:26" s="16" customFormat="1" ht="12.75" customHeight="1" x14ac:dyDescent="0.25">
      <c r="A375" s="97">
        <v>363</v>
      </c>
      <c r="B375" s="17" t="s">
        <v>588</v>
      </c>
      <c r="C375" s="109" t="s">
        <v>32</v>
      </c>
      <c r="D375" s="110" t="s">
        <v>571</v>
      </c>
      <c r="E375" s="17" t="s">
        <v>589</v>
      </c>
      <c r="F375" s="110" t="s">
        <v>30</v>
      </c>
      <c r="G375" s="111">
        <v>24840</v>
      </c>
      <c r="H375" s="111">
        <v>0</v>
      </c>
      <c r="I375" s="112">
        <f t="shared" si="71"/>
        <v>712.90800000000002</v>
      </c>
      <c r="J375" s="112">
        <f t="shared" si="72"/>
        <v>1763.6399999999999</v>
      </c>
      <c r="K375" s="112">
        <v>273.24</v>
      </c>
      <c r="L375" s="112">
        <f t="shared" si="73"/>
        <v>755.13600000000008</v>
      </c>
      <c r="M375" s="112">
        <f t="shared" si="74"/>
        <v>1761.1560000000002</v>
      </c>
      <c r="N375" s="112">
        <v>0</v>
      </c>
      <c r="O375" s="112">
        <f t="shared" si="75"/>
        <v>5266.0800000000008</v>
      </c>
      <c r="P375" s="112">
        <f t="shared" si="76"/>
        <v>1468.0440000000001</v>
      </c>
      <c r="Q375" s="112">
        <f t="shared" si="77"/>
        <v>3798.0360000000001</v>
      </c>
      <c r="R375" s="112">
        <f t="shared" si="78"/>
        <v>23371.955999999998</v>
      </c>
      <c r="Y375" s="114"/>
      <c r="Z375" s="114"/>
    </row>
    <row r="376" spans="1:26" s="16" customFormat="1" ht="12.75" customHeight="1" x14ac:dyDescent="0.25">
      <c r="A376" s="97">
        <v>364</v>
      </c>
      <c r="B376" s="17" t="s">
        <v>590</v>
      </c>
      <c r="C376" s="109" t="s">
        <v>27</v>
      </c>
      <c r="D376" s="110" t="s">
        <v>571</v>
      </c>
      <c r="E376" s="17" t="s">
        <v>589</v>
      </c>
      <c r="F376" s="110" t="s">
        <v>30</v>
      </c>
      <c r="G376" s="111">
        <v>24840</v>
      </c>
      <c r="H376" s="111">
        <v>0</v>
      </c>
      <c r="I376" s="112">
        <f t="shared" si="71"/>
        <v>712.90800000000002</v>
      </c>
      <c r="J376" s="112">
        <f t="shared" si="72"/>
        <v>1763.6399999999999</v>
      </c>
      <c r="K376" s="112">
        <v>273.24</v>
      </c>
      <c r="L376" s="112">
        <f t="shared" si="73"/>
        <v>755.13600000000008</v>
      </c>
      <c r="M376" s="112">
        <f t="shared" si="74"/>
        <v>1761.1560000000002</v>
      </c>
      <c r="N376" s="112">
        <v>0</v>
      </c>
      <c r="O376" s="112">
        <f t="shared" si="75"/>
        <v>5266.0800000000008</v>
      </c>
      <c r="P376" s="112">
        <f t="shared" si="76"/>
        <v>1468.0440000000001</v>
      </c>
      <c r="Q376" s="112">
        <f t="shared" si="77"/>
        <v>3798.0360000000001</v>
      </c>
      <c r="R376" s="112">
        <f t="shared" si="78"/>
        <v>23371.955999999998</v>
      </c>
      <c r="Y376" s="114"/>
      <c r="Z376" s="114"/>
    </row>
    <row r="377" spans="1:26" s="16" customFormat="1" ht="12.75" customHeight="1" x14ac:dyDescent="0.25">
      <c r="A377" s="97">
        <v>365</v>
      </c>
      <c r="B377" s="17" t="s">
        <v>591</v>
      </c>
      <c r="C377" s="109" t="s">
        <v>27</v>
      </c>
      <c r="D377" s="110" t="s">
        <v>571</v>
      </c>
      <c r="E377" s="17" t="s">
        <v>589</v>
      </c>
      <c r="F377" s="110" t="s">
        <v>30</v>
      </c>
      <c r="G377" s="111">
        <v>20700</v>
      </c>
      <c r="H377" s="111">
        <v>0</v>
      </c>
      <c r="I377" s="112">
        <f t="shared" si="61"/>
        <v>594.09</v>
      </c>
      <c r="J377" s="112">
        <f t="shared" si="62"/>
        <v>1469.6999999999998</v>
      </c>
      <c r="K377" s="112">
        <v>227.7</v>
      </c>
      <c r="L377" s="112">
        <f t="shared" si="63"/>
        <v>629.28</v>
      </c>
      <c r="M377" s="112">
        <f t="shared" si="64"/>
        <v>1467.63</v>
      </c>
      <c r="N377" s="112">
        <v>0</v>
      </c>
      <c r="O377" s="112">
        <f t="shared" si="70"/>
        <v>4388.3999999999996</v>
      </c>
      <c r="P377" s="112">
        <f t="shared" si="67"/>
        <v>1223.3699999999999</v>
      </c>
      <c r="Q377" s="112">
        <f t="shared" si="68"/>
        <v>3165.0299999999997</v>
      </c>
      <c r="R377" s="112">
        <f t="shared" si="69"/>
        <v>19476.63</v>
      </c>
      <c r="Y377" s="114"/>
      <c r="Z377" s="114"/>
    </row>
    <row r="378" spans="1:26" s="16" customFormat="1" ht="12.75" customHeight="1" x14ac:dyDescent="0.25">
      <c r="A378" s="97">
        <v>366</v>
      </c>
      <c r="B378" s="17" t="s">
        <v>592</v>
      </c>
      <c r="C378" s="109" t="s">
        <v>27</v>
      </c>
      <c r="D378" s="110" t="s">
        <v>593</v>
      </c>
      <c r="E378" s="17" t="s">
        <v>594</v>
      </c>
      <c r="F378" s="110" t="s">
        <v>30</v>
      </c>
      <c r="G378" s="111">
        <v>379500</v>
      </c>
      <c r="H378" s="111">
        <v>79352.850000000006</v>
      </c>
      <c r="I378" s="112">
        <f t="shared" si="61"/>
        <v>10734.948</v>
      </c>
      <c r="J378" s="112">
        <f t="shared" si="62"/>
        <v>26556.839999999997</v>
      </c>
      <c r="K378" s="112">
        <v>851.51</v>
      </c>
      <c r="L378" s="112">
        <f t="shared" si="63"/>
        <v>5685.4080000000004</v>
      </c>
      <c r="M378" s="112">
        <f t="shared" si="64"/>
        <v>13259.718000000001</v>
      </c>
      <c r="N378" s="112">
        <v>0</v>
      </c>
      <c r="O378" s="112">
        <f t="shared" si="70"/>
        <v>57088.423999999999</v>
      </c>
      <c r="P378" s="112">
        <f t="shared" si="67"/>
        <v>16420.356</v>
      </c>
      <c r="Q378" s="112">
        <f>+M378+J378+K378</f>
        <v>40668.067999999999</v>
      </c>
      <c r="R378" s="112">
        <f t="shared" si="69"/>
        <v>283726.79399999999</v>
      </c>
      <c r="Y378" s="114"/>
      <c r="Z378" s="114"/>
    </row>
    <row r="379" spans="1:26" s="16" customFormat="1" ht="12.75" customHeight="1" x14ac:dyDescent="0.25">
      <c r="A379" s="97">
        <v>367</v>
      </c>
      <c r="B379" s="17" t="s">
        <v>596</v>
      </c>
      <c r="C379" s="109" t="s">
        <v>32</v>
      </c>
      <c r="D379" s="110" t="s">
        <v>630</v>
      </c>
      <c r="E379" s="17" t="s">
        <v>688</v>
      </c>
      <c r="F379" s="110" t="s">
        <v>30</v>
      </c>
      <c r="G379" s="111">
        <v>174059</v>
      </c>
      <c r="H379" s="111">
        <v>28239.37</v>
      </c>
      <c r="I379" s="112">
        <f t="shared" si="61"/>
        <v>4995.4933000000001</v>
      </c>
      <c r="J379" s="112">
        <f t="shared" si="62"/>
        <v>12358.188999999998</v>
      </c>
      <c r="K379" s="112">
        <v>851.51</v>
      </c>
      <c r="L379" s="112">
        <f t="shared" si="63"/>
        <v>5291.3935999999994</v>
      </c>
      <c r="M379" s="112">
        <f t="shared" si="64"/>
        <v>12340.783100000001</v>
      </c>
      <c r="N379" s="112">
        <v>5146.38</v>
      </c>
      <c r="O379" s="112">
        <f t="shared" si="70"/>
        <v>35837.368999999999</v>
      </c>
      <c r="P379" s="112">
        <f t="shared" si="67"/>
        <v>15433.266899999999</v>
      </c>
      <c r="Q379" s="112">
        <f t="shared" ref="Q379:Q382" si="79">+M379+J379+K379</f>
        <v>25550.482099999997</v>
      </c>
      <c r="R379" s="112">
        <f t="shared" si="69"/>
        <v>130386.36310000002</v>
      </c>
      <c r="Y379" s="114"/>
      <c r="Z379" s="114"/>
    </row>
    <row r="380" spans="1:26" s="16" customFormat="1" ht="12.75" customHeight="1" x14ac:dyDescent="0.25">
      <c r="A380" s="97">
        <v>368</v>
      </c>
      <c r="B380" s="17" t="s">
        <v>629</v>
      </c>
      <c r="C380" s="109" t="s">
        <v>32</v>
      </c>
      <c r="D380" s="110" t="s">
        <v>630</v>
      </c>
      <c r="E380" s="17" t="s">
        <v>599</v>
      </c>
      <c r="F380" s="110" t="s">
        <v>30</v>
      </c>
      <c r="G380" s="111">
        <v>60000</v>
      </c>
      <c r="H380" s="111">
        <v>3486.65</v>
      </c>
      <c r="I380" s="112">
        <f t="shared" si="61"/>
        <v>1722</v>
      </c>
      <c r="J380" s="112">
        <f t="shared" si="62"/>
        <v>4260</v>
      </c>
      <c r="K380" s="112">
        <v>660</v>
      </c>
      <c r="L380" s="112">
        <f t="shared" si="63"/>
        <v>1824</v>
      </c>
      <c r="M380" s="112">
        <f t="shared" si="64"/>
        <v>4254</v>
      </c>
      <c r="N380" s="112">
        <v>0</v>
      </c>
      <c r="O380" s="112">
        <f t="shared" si="70"/>
        <v>12720</v>
      </c>
      <c r="P380" s="112">
        <f t="shared" si="67"/>
        <v>3546</v>
      </c>
      <c r="Q380" s="112">
        <f t="shared" si="79"/>
        <v>9174</v>
      </c>
      <c r="R380" s="112">
        <f t="shared" si="69"/>
        <v>52967.35</v>
      </c>
      <c r="Y380" s="114"/>
      <c r="Z380" s="114"/>
    </row>
    <row r="381" spans="1:26" s="16" customFormat="1" ht="12.75" customHeight="1" x14ac:dyDescent="0.25">
      <c r="A381" s="97">
        <v>369</v>
      </c>
      <c r="B381" s="17" t="s">
        <v>598</v>
      </c>
      <c r="C381" s="109" t="s">
        <v>32</v>
      </c>
      <c r="D381" s="110" t="s">
        <v>630</v>
      </c>
      <c r="E381" s="17" t="s">
        <v>599</v>
      </c>
      <c r="F381" s="110" t="s">
        <v>30</v>
      </c>
      <c r="G381" s="111">
        <v>60000</v>
      </c>
      <c r="H381" s="111">
        <v>3486.65</v>
      </c>
      <c r="I381" s="112">
        <f t="shared" si="61"/>
        <v>1722</v>
      </c>
      <c r="J381" s="112">
        <f t="shared" si="62"/>
        <v>4260</v>
      </c>
      <c r="K381" s="112">
        <v>660</v>
      </c>
      <c r="L381" s="112">
        <f t="shared" si="63"/>
        <v>1824</v>
      </c>
      <c r="M381" s="112">
        <f t="shared" si="64"/>
        <v>4254</v>
      </c>
      <c r="N381" s="112">
        <v>0</v>
      </c>
      <c r="O381" s="112">
        <f t="shared" si="70"/>
        <v>12720</v>
      </c>
      <c r="P381" s="112">
        <f t="shared" si="67"/>
        <v>3546</v>
      </c>
      <c r="Q381" s="112">
        <f t="shared" si="79"/>
        <v>9174</v>
      </c>
      <c r="R381" s="112">
        <f t="shared" si="69"/>
        <v>52967.35</v>
      </c>
      <c r="Y381" s="114"/>
      <c r="Z381" s="114"/>
    </row>
    <row r="382" spans="1:26" s="16" customFormat="1" ht="12.75" customHeight="1" x14ac:dyDescent="0.25">
      <c r="A382" s="97">
        <v>370</v>
      </c>
      <c r="B382" s="17" t="s">
        <v>595</v>
      </c>
      <c r="C382" s="109" t="s">
        <v>32</v>
      </c>
      <c r="D382" s="110" t="s">
        <v>689</v>
      </c>
      <c r="E382" s="17" t="s">
        <v>690</v>
      </c>
      <c r="F382" s="110" t="s">
        <v>30</v>
      </c>
      <c r="G382" s="111">
        <v>158235</v>
      </c>
      <c r="H382" s="111">
        <v>25374.9</v>
      </c>
      <c r="I382" s="112">
        <f t="shared" si="61"/>
        <v>4541.3445000000002</v>
      </c>
      <c r="J382" s="112">
        <f t="shared" si="62"/>
        <v>11234.684999999999</v>
      </c>
      <c r="K382" s="112">
        <v>851.51</v>
      </c>
      <c r="L382" s="112">
        <f t="shared" si="63"/>
        <v>4810.3440000000001</v>
      </c>
      <c r="M382" s="112">
        <f t="shared" si="64"/>
        <v>11218.861500000001</v>
      </c>
      <c r="N382" s="112">
        <v>1715.46</v>
      </c>
      <c r="O382" s="112">
        <f t="shared" si="70"/>
        <v>32656.744999999995</v>
      </c>
      <c r="P382" s="112">
        <f t="shared" si="67"/>
        <v>11067.148499999999</v>
      </c>
      <c r="Q382" s="112">
        <f t="shared" si="79"/>
        <v>23305.056499999999</v>
      </c>
      <c r="R382" s="112">
        <f t="shared" si="69"/>
        <v>121792.9515</v>
      </c>
      <c r="Y382" s="114"/>
      <c r="Z382" s="114"/>
    </row>
    <row r="383" spans="1:26" s="16" customFormat="1" ht="12.75" customHeight="1" x14ac:dyDescent="0.25">
      <c r="A383" s="97">
        <v>371</v>
      </c>
      <c r="B383" s="17" t="s">
        <v>600</v>
      </c>
      <c r="C383" s="109" t="s">
        <v>32</v>
      </c>
      <c r="D383" s="110" t="s">
        <v>601</v>
      </c>
      <c r="E383" s="17" t="s">
        <v>602</v>
      </c>
      <c r="F383" s="110" t="s">
        <v>30</v>
      </c>
      <c r="G383" s="111">
        <v>158235</v>
      </c>
      <c r="H383" s="111">
        <v>25803.77</v>
      </c>
      <c r="I383" s="112">
        <f t="shared" ref="I383:I385" si="80">IF(G383&gt;374040,374040*2.87/100,G383*2.87/100)</f>
        <v>4541.3445000000002</v>
      </c>
      <c r="J383" s="112">
        <f t="shared" ref="J383:J385" si="81">IF(G383&gt;374040,374040*7.1%,G383*7.1%)</f>
        <v>11234.684999999999</v>
      </c>
      <c r="K383" s="112">
        <v>851.51</v>
      </c>
      <c r="L383" s="112">
        <f t="shared" ref="L383:L385" si="82">IF(G383&gt;187020,187020*3.04/100,G383*3.04/100)</f>
        <v>4810.3440000000001</v>
      </c>
      <c r="M383" s="112">
        <f t="shared" ref="M383:M385" si="83">IF(G383&gt;187020,187020*7.09%,G383*7.09%)</f>
        <v>11218.861500000001</v>
      </c>
      <c r="N383" s="112">
        <v>0</v>
      </c>
      <c r="O383" s="112">
        <f t="shared" ref="O383:O385" si="84">+M383+L383+K383+J383+I383</f>
        <v>32656.744999999995</v>
      </c>
      <c r="P383" s="112">
        <f t="shared" ref="P383:P385" si="85">+I383+L383+N383</f>
        <v>9351.6885000000002</v>
      </c>
      <c r="Q383" s="112">
        <f t="shared" ref="Q383:Q385" si="86">+M383+J383+K383</f>
        <v>23305.056499999999</v>
      </c>
      <c r="R383" s="112">
        <f t="shared" ref="R383:R385" si="87">+G383-P383-H383</f>
        <v>123079.54150000001</v>
      </c>
      <c r="Y383" s="114"/>
      <c r="Z383" s="114"/>
    </row>
    <row r="384" spans="1:26" s="16" customFormat="1" x14ac:dyDescent="0.25">
      <c r="A384" s="97">
        <v>372</v>
      </c>
      <c r="B384" s="17" t="s">
        <v>603</v>
      </c>
      <c r="C384" s="109" t="s">
        <v>27</v>
      </c>
      <c r="D384" s="110" t="s">
        <v>604</v>
      </c>
      <c r="E384" s="17" t="s">
        <v>605</v>
      </c>
      <c r="F384" s="110" t="s">
        <v>30</v>
      </c>
      <c r="G384" s="111">
        <v>158235</v>
      </c>
      <c r="H384" s="111">
        <v>25803.77</v>
      </c>
      <c r="I384" s="112">
        <f t="shared" si="80"/>
        <v>4541.3445000000002</v>
      </c>
      <c r="J384" s="112">
        <f t="shared" si="81"/>
        <v>11234.684999999999</v>
      </c>
      <c r="K384" s="112">
        <v>851.51</v>
      </c>
      <c r="L384" s="112">
        <f t="shared" si="82"/>
        <v>4810.3440000000001</v>
      </c>
      <c r="M384" s="112">
        <f t="shared" si="83"/>
        <v>11218.861500000001</v>
      </c>
      <c r="N384" s="112">
        <v>0</v>
      </c>
      <c r="O384" s="112">
        <f t="shared" si="84"/>
        <v>32656.744999999995</v>
      </c>
      <c r="P384" s="112">
        <f t="shared" si="85"/>
        <v>9351.6885000000002</v>
      </c>
      <c r="Q384" s="112">
        <f t="shared" si="86"/>
        <v>23305.056499999999</v>
      </c>
      <c r="R384" s="112">
        <f t="shared" si="87"/>
        <v>123079.54150000001</v>
      </c>
      <c r="Y384" s="114"/>
      <c r="Z384" s="114"/>
    </row>
    <row r="385" spans="1:26" s="16" customFormat="1" ht="12.75" customHeight="1" x14ac:dyDescent="0.25">
      <c r="A385" s="97">
        <v>373</v>
      </c>
      <c r="B385" s="17" t="s">
        <v>607</v>
      </c>
      <c r="C385" s="109" t="s">
        <v>32</v>
      </c>
      <c r="D385" s="110" t="s">
        <v>601</v>
      </c>
      <c r="E385" s="17" t="s">
        <v>599</v>
      </c>
      <c r="F385" s="110" t="s">
        <v>30</v>
      </c>
      <c r="G385" s="111">
        <v>60000</v>
      </c>
      <c r="H385" s="111">
        <v>3486.65</v>
      </c>
      <c r="I385" s="112">
        <f t="shared" si="80"/>
        <v>1722</v>
      </c>
      <c r="J385" s="112">
        <f t="shared" si="81"/>
        <v>4260</v>
      </c>
      <c r="K385" s="112">
        <v>660</v>
      </c>
      <c r="L385" s="112">
        <f t="shared" si="82"/>
        <v>1824</v>
      </c>
      <c r="M385" s="112">
        <f t="shared" si="83"/>
        <v>4254</v>
      </c>
      <c r="N385" s="112">
        <v>0</v>
      </c>
      <c r="O385" s="112">
        <f t="shared" si="84"/>
        <v>12720</v>
      </c>
      <c r="P385" s="112">
        <f t="shared" si="85"/>
        <v>3546</v>
      </c>
      <c r="Q385" s="112">
        <f t="shared" si="86"/>
        <v>9174</v>
      </c>
      <c r="R385" s="112">
        <f t="shared" si="87"/>
        <v>52967.35</v>
      </c>
      <c r="Y385" s="114"/>
      <c r="Z385" s="114"/>
    </row>
    <row r="386" spans="1:26" s="16" customFormat="1" ht="12.75" customHeight="1" x14ac:dyDescent="0.25">
      <c r="A386" s="97">
        <v>374</v>
      </c>
      <c r="B386" s="17" t="s">
        <v>609</v>
      </c>
      <c r="C386" s="109" t="s">
        <v>32</v>
      </c>
      <c r="D386" s="110" t="s">
        <v>601</v>
      </c>
      <c r="E386" s="17" t="s">
        <v>599</v>
      </c>
      <c r="F386" s="110" t="s">
        <v>30</v>
      </c>
      <c r="G386" s="111">
        <v>60000</v>
      </c>
      <c r="H386" s="111">
        <v>3486.65</v>
      </c>
      <c r="I386" s="112">
        <f t="shared" si="61"/>
        <v>1722</v>
      </c>
      <c r="J386" s="112">
        <f t="shared" si="62"/>
        <v>4260</v>
      </c>
      <c r="K386" s="112">
        <v>660</v>
      </c>
      <c r="L386" s="112">
        <f t="shared" si="63"/>
        <v>1824</v>
      </c>
      <c r="M386" s="112">
        <f t="shared" si="64"/>
        <v>4254</v>
      </c>
      <c r="N386" s="112">
        <v>0</v>
      </c>
      <c r="O386" s="112">
        <f t="shared" si="70"/>
        <v>12720</v>
      </c>
      <c r="P386" s="112">
        <f t="shared" si="67"/>
        <v>3546</v>
      </c>
      <c r="Q386" s="112">
        <f t="shared" si="68"/>
        <v>9174</v>
      </c>
      <c r="R386" s="112">
        <f t="shared" si="69"/>
        <v>52967.35</v>
      </c>
      <c r="Y386" s="114"/>
      <c r="Z386" s="114"/>
    </row>
    <row r="387" spans="1:26" s="16" customFormat="1" ht="12.75" customHeight="1" x14ac:dyDescent="0.25">
      <c r="A387" s="97">
        <v>375</v>
      </c>
      <c r="B387" s="17" t="s">
        <v>597</v>
      </c>
      <c r="C387" s="109" t="s">
        <v>27</v>
      </c>
      <c r="D387" s="110" t="s">
        <v>604</v>
      </c>
      <c r="E387" s="17" t="s">
        <v>599</v>
      </c>
      <c r="F387" s="110" t="s">
        <v>30</v>
      </c>
      <c r="G387" s="111">
        <v>60000</v>
      </c>
      <c r="H387" s="111">
        <v>3486.65</v>
      </c>
      <c r="I387" s="112">
        <f t="shared" si="61"/>
        <v>1722</v>
      </c>
      <c r="J387" s="112">
        <f t="shared" si="62"/>
        <v>4260</v>
      </c>
      <c r="K387" s="112">
        <v>660</v>
      </c>
      <c r="L387" s="112">
        <f t="shared" si="63"/>
        <v>1824</v>
      </c>
      <c r="M387" s="112">
        <f t="shared" si="64"/>
        <v>4254</v>
      </c>
      <c r="N387" s="112">
        <v>0</v>
      </c>
      <c r="O387" s="112">
        <f t="shared" si="70"/>
        <v>12720</v>
      </c>
      <c r="P387" s="112">
        <f t="shared" si="67"/>
        <v>3546</v>
      </c>
      <c r="Q387" s="112">
        <f>+M387+J387+K387</f>
        <v>9174</v>
      </c>
      <c r="R387" s="112">
        <f>+G387-P387-H387</f>
        <v>52967.35</v>
      </c>
      <c r="Y387" s="114"/>
      <c r="Z387" s="114"/>
    </row>
    <row r="388" spans="1:26" s="16" customFormat="1" ht="12.75" customHeight="1" x14ac:dyDescent="0.25">
      <c r="A388" s="97">
        <v>376</v>
      </c>
      <c r="B388" s="17" t="s">
        <v>606</v>
      </c>
      <c r="C388" s="109" t="s">
        <v>32</v>
      </c>
      <c r="D388" s="110" t="s">
        <v>601</v>
      </c>
      <c r="E388" s="17" t="s">
        <v>599</v>
      </c>
      <c r="F388" s="110" t="s">
        <v>30</v>
      </c>
      <c r="G388" s="111">
        <v>60000</v>
      </c>
      <c r="H388" s="111">
        <v>3486.65</v>
      </c>
      <c r="I388" s="112">
        <f t="shared" si="61"/>
        <v>1722</v>
      </c>
      <c r="J388" s="112">
        <f t="shared" si="62"/>
        <v>4260</v>
      </c>
      <c r="K388" s="112">
        <v>660</v>
      </c>
      <c r="L388" s="112">
        <f t="shared" si="63"/>
        <v>1824</v>
      </c>
      <c r="M388" s="112">
        <f t="shared" si="64"/>
        <v>4254</v>
      </c>
      <c r="N388" s="112">
        <v>0</v>
      </c>
      <c r="O388" s="112">
        <f t="shared" si="70"/>
        <v>12720</v>
      </c>
      <c r="P388" s="112">
        <f t="shared" si="67"/>
        <v>3546</v>
      </c>
      <c r="Q388" s="112">
        <f t="shared" ref="Q388" si="88">+M388+J388+K388</f>
        <v>9174</v>
      </c>
      <c r="R388" s="112">
        <f t="shared" ref="R388" si="89">+G388-P388-H388</f>
        <v>52967.35</v>
      </c>
      <c r="Y388" s="114"/>
      <c r="Z388" s="114"/>
    </row>
    <row r="389" spans="1:26" s="21" customFormat="1" ht="17.25" customHeight="1" x14ac:dyDescent="0.25">
      <c r="A389" s="14"/>
      <c r="B389" s="83"/>
      <c r="C389" s="84"/>
      <c r="D389" s="19"/>
      <c r="E389" s="18"/>
      <c r="F389" s="19"/>
      <c r="G389" s="20">
        <f t="shared" ref="G389:P389" si="90">SUM(G13:G388)</f>
        <v>30299974.300000001</v>
      </c>
      <c r="H389" s="20">
        <f t="shared" si="90"/>
        <v>3360982.699999996</v>
      </c>
      <c r="I389" s="20">
        <f t="shared" si="90"/>
        <v>862967.50841000164</v>
      </c>
      <c r="J389" s="20">
        <f t="shared" si="90"/>
        <v>2134867.3553000009</v>
      </c>
      <c r="K389" s="20">
        <f t="shared" si="90"/>
        <v>233682.62000000005</v>
      </c>
      <c r="L389" s="20">
        <f t="shared" si="90"/>
        <v>826511.98672000109</v>
      </c>
      <c r="M389" s="20">
        <f t="shared" si="90"/>
        <v>1927621.7058700016</v>
      </c>
      <c r="N389" s="20">
        <f t="shared" si="90"/>
        <v>214432.50000000006</v>
      </c>
      <c r="O389" s="20">
        <f t="shared" si="90"/>
        <v>6069708.716299993</v>
      </c>
      <c r="P389" s="20">
        <f t="shared" si="90"/>
        <v>1903911.9951300002</v>
      </c>
      <c r="Q389" s="20">
        <f>SUM(Q103:Q388)</f>
        <v>3142715.7908499935</v>
      </c>
      <c r="R389" s="20">
        <f>SUM(R13:R388)</f>
        <v>25035079.60487007</v>
      </c>
      <c r="Y389" s="22"/>
      <c r="Z389" s="22"/>
    </row>
    <row r="390" spans="1:26" s="16" customFormat="1" x14ac:dyDescent="0.25">
      <c r="A390" s="23"/>
      <c r="B390" s="85"/>
      <c r="C390" s="82"/>
      <c r="D390" s="23"/>
      <c r="E390" s="25"/>
      <c r="F390" s="24"/>
      <c r="G390" s="1"/>
      <c r="H390" s="26"/>
      <c r="I390" s="26"/>
      <c r="J390" s="27"/>
      <c r="K390" s="26"/>
      <c r="L390" s="26"/>
      <c r="M390" s="28"/>
      <c r="N390" s="26"/>
      <c r="O390" s="28"/>
      <c r="P390" s="28"/>
      <c r="Q390" s="28"/>
      <c r="R390" s="28"/>
    </row>
    <row r="391" spans="1:26" s="16" customFormat="1" ht="13.2" x14ac:dyDescent="0.3">
      <c r="A391" s="23" t="s">
        <v>610</v>
      </c>
      <c r="B391" s="86"/>
      <c r="C391" s="86"/>
      <c r="D391" s="35"/>
      <c r="E391" s="29"/>
      <c r="F391" s="30"/>
      <c r="G391" s="31"/>
      <c r="H391" s="31"/>
      <c r="I391" s="31"/>
      <c r="J391" s="31"/>
      <c r="K391" s="31"/>
      <c r="L391" s="32"/>
      <c r="M391" s="33"/>
      <c r="N391" s="31"/>
      <c r="O391" s="33"/>
      <c r="P391" s="33"/>
      <c r="Q391" s="33"/>
      <c r="R391" s="34"/>
    </row>
    <row r="392" spans="1:26" s="16" customFormat="1" ht="13.2" x14ac:dyDescent="0.3">
      <c r="A392" s="35" t="s">
        <v>611</v>
      </c>
      <c r="B392" s="86"/>
      <c r="C392" s="86"/>
      <c r="D392" s="35"/>
      <c r="E392" s="29"/>
      <c r="F392" s="30"/>
      <c r="G392" s="36"/>
      <c r="H392" s="33"/>
      <c r="I392" s="33"/>
      <c r="K392" s="37"/>
      <c r="L392" s="38"/>
      <c r="M392" s="33"/>
      <c r="N392" s="31"/>
      <c r="O392" s="33"/>
      <c r="P392" s="33"/>
      <c r="Q392" s="33"/>
      <c r="R392" s="34"/>
    </row>
    <row r="393" spans="1:26" s="16" customFormat="1" ht="13.2" x14ac:dyDescent="0.3">
      <c r="A393" s="35" t="s">
        <v>612</v>
      </c>
      <c r="B393" s="86"/>
      <c r="C393" s="86"/>
      <c r="D393" s="35"/>
      <c r="E393" s="29"/>
      <c r="F393" s="39"/>
      <c r="G393" s="31"/>
      <c r="H393" s="31"/>
      <c r="I393" s="31"/>
      <c r="J393" s="33"/>
      <c r="K393" s="33"/>
      <c r="L393" s="31"/>
      <c r="M393" s="33"/>
      <c r="N393" s="40"/>
      <c r="O393" s="40"/>
      <c r="P393" s="41"/>
      <c r="Q393" s="41"/>
      <c r="R393" s="41"/>
    </row>
    <row r="394" spans="1:26" s="16" customFormat="1" ht="13.2" x14ac:dyDescent="0.3">
      <c r="A394" s="35" t="s">
        <v>613</v>
      </c>
      <c r="B394" s="86"/>
      <c r="C394" s="86"/>
      <c r="D394" s="35"/>
      <c r="E394" s="29"/>
      <c r="F394" s="39"/>
      <c r="G394" s="31"/>
      <c r="H394" s="40"/>
      <c r="I394" s="42"/>
      <c r="J394" s="42"/>
      <c r="K394" s="40"/>
      <c r="L394" s="40"/>
      <c r="M394" s="40"/>
      <c r="N394" s="40"/>
      <c r="O394" s="40"/>
      <c r="P394" s="41"/>
      <c r="Q394" s="41"/>
      <c r="R394" s="43"/>
    </row>
    <row r="395" spans="1:26" s="16" customFormat="1" ht="13.2" x14ac:dyDescent="0.3">
      <c r="A395" s="35" t="s">
        <v>674</v>
      </c>
      <c r="B395" s="86"/>
      <c r="C395" s="86"/>
      <c r="D395" s="35"/>
      <c r="E395" s="29"/>
      <c r="F395" s="39"/>
      <c r="G395" s="31"/>
      <c r="H395" s="40"/>
      <c r="I395" s="44"/>
      <c r="J395" s="44"/>
      <c r="K395" s="40"/>
      <c r="L395" s="40"/>
      <c r="M395" s="40"/>
      <c r="N395" s="40"/>
      <c r="O395" s="40"/>
      <c r="P395" s="41"/>
      <c r="Q395" s="41"/>
      <c r="R395" s="41"/>
    </row>
    <row r="396" spans="1:26" s="46" customFormat="1" ht="13.2" x14ac:dyDescent="0.3">
      <c r="A396" s="129" t="s">
        <v>614</v>
      </c>
      <c r="B396" s="129"/>
      <c r="C396" s="129"/>
      <c r="D396" s="129"/>
      <c r="E396" s="129"/>
      <c r="F396" s="129"/>
      <c r="G396" s="129"/>
      <c r="H396" s="129"/>
      <c r="I396" s="129"/>
      <c r="J396" s="129"/>
      <c r="K396" s="45"/>
      <c r="L396" s="45"/>
      <c r="M396" s="45"/>
      <c r="N396" s="45"/>
      <c r="O396" s="45"/>
      <c r="P396" s="45"/>
      <c r="Q396" s="45"/>
      <c r="R396" s="45"/>
    </row>
    <row r="397" spans="1:26" s="15" customFormat="1" x14ac:dyDescent="0.3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41"/>
      <c r="L397" s="41"/>
      <c r="M397" s="41"/>
      <c r="N397" s="41"/>
      <c r="O397" s="41"/>
      <c r="P397" s="41"/>
      <c r="Q397" s="41"/>
      <c r="R397" s="41"/>
    </row>
    <row r="398" spans="1:26" s="15" customFormat="1" x14ac:dyDescent="0.3">
      <c r="A398" s="47"/>
      <c r="B398" s="87"/>
      <c r="C398" s="86"/>
      <c r="D398" s="47"/>
      <c r="E398" s="49"/>
      <c r="F398" s="48"/>
      <c r="G398" s="50"/>
      <c r="H398" s="50"/>
      <c r="I398" s="50"/>
      <c r="J398" s="50"/>
      <c r="K398" s="41"/>
      <c r="L398" s="41"/>
      <c r="M398" s="41"/>
      <c r="N398" s="41"/>
      <c r="O398" s="41"/>
      <c r="P398" s="41"/>
      <c r="Q398" s="41"/>
      <c r="R398" s="41"/>
    </row>
    <row r="399" spans="1:26" s="15" customFormat="1" x14ac:dyDescent="0.3">
      <c r="A399" s="47"/>
      <c r="B399" s="87"/>
      <c r="C399" s="86"/>
      <c r="D399" s="47"/>
      <c r="E399" s="49"/>
      <c r="F399" s="48"/>
      <c r="G399" s="50"/>
      <c r="H399" s="50"/>
      <c r="I399" s="50"/>
      <c r="J399" s="50"/>
      <c r="K399" s="41"/>
      <c r="L399" s="41"/>
      <c r="M399" s="41"/>
      <c r="N399" s="41"/>
      <c r="O399" s="41"/>
      <c r="P399" s="41"/>
      <c r="Q399" s="41"/>
      <c r="R399" s="41"/>
    </row>
    <row r="400" spans="1:26" s="15" customFormat="1" x14ac:dyDescent="0.3">
      <c r="A400" s="47"/>
      <c r="B400" s="87"/>
      <c r="C400" s="86"/>
      <c r="D400" s="47"/>
      <c r="E400" s="49"/>
      <c r="F400" s="48"/>
      <c r="G400" s="50"/>
      <c r="H400" s="50"/>
      <c r="I400" s="50"/>
      <c r="J400" s="50"/>
      <c r="K400" s="41"/>
      <c r="L400" s="41"/>
      <c r="M400" s="41"/>
      <c r="N400" s="41"/>
      <c r="O400" s="41"/>
      <c r="P400" s="41"/>
      <c r="Q400" s="41"/>
      <c r="R400" s="41"/>
    </row>
    <row r="401" spans="1:18" s="56" customFormat="1" ht="13.2" x14ac:dyDescent="0.3">
      <c r="A401" s="51"/>
      <c r="B401" s="88"/>
      <c r="C401" s="89"/>
      <c r="D401" s="51"/>
      <c r="E401" s="53"/>
      <c r="F401" s="52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5"/>
    </row>
    <row r="402" spans="1:18" x14ac:dyDescent="0.3">
      <c r="A402" s="57"/>
      <c r="B402" s="90"/>
      <c r="C402" s="91"/>
      <c r="D402" s="57"/>
      <c r="E402" s="59"/>
      <c r="F402" s="60"/>
      <c r="G402" s="54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2"/>
    </row>
    <row r="403" spans="1:18" x14ac:dyDescent="0.25">
      <c r="A403" s="57"/>
      <c r="B403" s="92" t="s">
        <v>615</v>
      </c>
      <c r="D403" s="119" t="s">
        <v>616</v>
      </c>
      <c r="E403" s="65" t="s">
        <v>617</v>
      </c>
      <c r="F403" s="66"/>
      <c r="H403" s="68" t="s">
        <v>618</v>
      </c>
      <c r="I403" s="61"/>
      <c r="J403" s="61"/>
      <c r="K403" s="61"/>
      <c r="L403" s="61"/>
      <c r="M403" s="61"/>
      <c r="N403" s="61"/>
      <c r="O403" s="61"/>
      <c r="P403" s="61"/>
      <c r="Q403" s="61"/>
      <c r="R403" s="62"/>
    </row>
    <row r="404" spans="1:18" x14ac:dyDescent="0.25">
      <c r="A404" s="57"/>
      <c r="B404" s="92"/>
      <c r="C404" s="94"/>
      <c r="D404" s="121"/>
      <c r="E404" s="69"/>
      <c r="F404" s="70"/>
      <c r="H404" s="71"/>
      <c r="I404" s="61"/>
      <c r="J404" s="61"/>
      <c r="K404" s="61"/>
      <c r="L404" s="61"/>
      <c r="M404" s="61"/>
      <c r="N404" s="61"/>
      <c r="O404" s="61"/>
      <c r="P404" s="61"/>
      <c r="Q404" s="61"/>
      <c r="R404" s="62"/>
    </row>
    <row r="405" spans="1:18" x14ac:dyDescent="0.25">
      <c r="A405" s="57"/>
      <c r="B405" s="92"/>
      <c r="C405" s="94"/>
      <c r="D405" s="121"/>
      <c r="E405" s="69"/>
      <c r="F405" s="72"/>
      <c r="H405" s="73"/>
      <c r="I405" s="61"/>
      <c r="J405" s="61"/>
      <c r="K405" s="61"/>
      <c r="L405" s="61"/>
      <c r="M405" s="61"/>
      <c r="N405" s="61"/>
      <c r="O405" s="61"/>
      <c r="P405" s="61"/>
      <c r="Q405" s="61"/>
      <c r="R405" s="62"/>
    </row>
    <row r="406" spans="1:18" x14ac:dyDescent="0.25">
      <c r="A406" s="57"/>
      <c r="B406" s="95" t="s">
        <v>619</v>
      </c>
      <c r="D406" s="122" t="s">
        <v>619</v>
      </c>
      <c r="E406" s="74" t="s">
        <v>620</v>
      </c>
      <c r="F406" s="72"/>
      <c r="H406" s="75" t="s">
        <v>619</v>
      </c>
      <c r="I406" s="61"/>
      <c r="J406" s="61"/>
      <c r="K406" s="61"/>
      <c r="L406" s="61"/>
      <c r="M406" s="61"/>
      <c r="N406" s="61"/>
      <c r="O406" s="61"/>
      <c r="P406" s="61"/>
      <c r="Q406" s="61"/>
      <c r="R406" s="62"/>
    </row>
    <row r="407" spans="1:18" x14ac:dyDescent="0.25">
      <c r="A407" s="57"/>
      <c r="B407" s="92" t="s">
        <v>621</v>
      </c>
      <c r="D407" s="123" t="s">
        <v>622</v>
      </c>
      <c r="E407" s="96" t="s">
        <v>423</v>
      </c>
      <c r="F407" s="64"/>
      <c r="H407" s="68" t="s">
        <v>623</v>
      </c>
      <c r="I407" s="61"/>
      <c r="J407" s="61"/>
      <c r="K407" s="61"/>
      <c r="L407" s="61"/>
      <c r="M407" s="61"/>
      <c r="N407" s="61"/>
      <c r="O407" s="61"/>
      <c r="P407" s="61"/>
      <c r="Q407" s="61"/>
      <c r="R407" s="62"/>
    </row>
    <row r="408" spans="1:18" x14ac:dyDescent="0.25">
      <c r="A408" s="57"/>
      <c r="B408" s="92"/>
      <c r="C408" s="92"/>
      <c r="D408" s="131"/>
      <c r="E408" s="131"/>
      <c r="F408" s="58"/>
      <c r="G408" s="68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2"/>
    </row>
    <row r="409" spans="1:18" x14ac:dyDescent="0.3">
      <c r="D409" s="63"/>
      <c r="E409" s="76"/>
    </row>
    <row r="410" spans="1:18" x14ac:dyDescent="0.3">
      <c r="D410" s="63"/>
      <c r="E410" s="76"/>
    </row>
    <row r="411" spans="1:18" x14ac:dyDescent="0.3">
      <c r="D411" s="63"/>
      <c r="E411" s="76"/>
    </row>
    <row r="412" spans="1:18" x14ac:dyDescent="0.3">
      <c r="D412" s="63"/>
      <c r="E412" s="76"/>
    </row>
    <row r="413" spans="1:18" x14ac:dyDescent="0.3">
      <c r="D413" s="63"/>
      <c r="E413" s="76"/>
    </row>
    <row r="414" spans="1:18" x14ac:dyDescent="0.3">
      <c r="D414" s="63"/>
      <c r="E414" s="76"/>
    </row>
    <row r="415" spans="1:18" x14ac:dyDescent="0.3">
      <c r="D415" s="63"/>
      <c r="E415" s="76"/>
    </row>
  </sheetData>
  <mergeCells count="23">
    <mergeCell ref="A396:J396"/>
    <mergeCell ref="A397:J397"/>
    <mergeCell ref="D408:E408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  <mergeCell ref="P10:Q10"/>
    <mergeCell ref="A2:R2"/>
    <mergeCell ref="A3:R3"/>
    <mergeCell ref="A4:R4"/>
    <mergeCell ref="A5:R5"/>
    <mergeCell ref="A7:R7"/>
    <mergeCell ref="A8:R8"/>
  </mergeCells>
  <pageMargins left="0.7" right="0.7" top="0.75" bottom="0.75" header="0.3" footer="0.3"/>
  <pageSetup paperSize="5" scale="44" orientation="landscape" r:id="rId1"/>
  <rowBreaks count="4" manualBreakCount="4">
    <brk id="73" max="21" man="1"/>
    <brk id="158" max="21" man="1"/>
    <brk id="245" max="21" man="1"/>
    <brk id="33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2024-03-07T15:05:13Z</cp:lastPrinted>
  <dcterms:created xsi:type="dcterms:W3CDTF">2023-11-03T13:54:14Z</dcterms:created>
  <dcterms:modified xsi:type="dcterms:W3CDTF">2024-03-07T15:14:29Z</dcterms:modified>
</cp:coreProperties>
</file>