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R64" i="1"/>
  <c r="R63" i="1"/>
  <c r="E63" i="1"/>
  <c r="D63" i="1"/>
  <c r="R62" i="1"/>
  <c r="R61" i="1"/>
  <c r="R60" i="1"/>
  <c r="R59" i="1"/>
  <c r="R58" i="1"/>
  <c r="R57" i="1"/>
  <c r="R56" i="1"/>
  <c r="R55" i="1"/>
  <c r="P53" i="1"/>
  <c r="J53" i="1"/>
  <c r="O53" i="1"/>
  <c r="O84" i="1" s="1"/>
  <c r="N53" i="1"/>
  <c r="N84" i="1" s="1"/>
  <c r="M53" i="1"/>
  <c r="L53" i="1"/>
  <c r="K53" i="1"/>
  <c r="K84" i="1" s="1"/>
  <c r="K10" i="1" s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H38" i="1"/>
  <c r="H37" i="1" s="1"/>
  <c r="G38" i="1"/>
  <c r="Q37" i="1"/>
  <c r="P37" i="1"/>
  <c r="O37" i="1"/>
  <c r="N37" i="1"/>
  <c r="M37" i="1"/>
  <c r="L37" i="1"/>
  <c r="K37" i="1"/>
  <c r="J37" i="1"/>
  <c r="I37" i="1"/>
  <c r="G37" i="1"/>
  <c r="G84" i="1" s="1"/>
  <c r="G10" i="1" s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84" i="1" l="1"/>
  <c r="I84" i="1"/>
  <c r="I10" i="1" s="1"/>
  <c r="R17" i="1"/>
  <c r="F84" i="1"/>
  <c r="F10" i="1" s="1"/>
  <c r="R11" i="1"/>
  <c r="L84" i="1"/>
  <c r="L10" i="1" s="1"/>
  <c r="J84" i="1"/>
  <c r="J10" i="1" s="1"/>
  <c r="E84" i="1"/>
  <c r="E10" i="1" s="1"/>
  <c r="R37" i="1"/>
  <c r="R38" i="1"/>
  <c r="D84" i="1"/>
  <c r="D10" i="1" s="1"/>
  <c r="H84" i="1"/>
  <c r="H10" i="1" s="1"/>
  <c r="M84" i="1"/>
  <c r="M10" i="1" s="1"/>
  <c r="P10" i="1"/>
  <c r="O10" i="1"/>
  <c r="N10" i="1"/>
  <c r="Q53" i="1"/>
  <c r="R54" i="1"/>
  <c r="Q84" i="1" l="1"/>
  <c r="Q10" i="1" s="1"/>
  <c r="R10" i="1" s="1"/>
  <c r="R53" i="1"/>
  <c r="R84" i="1" s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<sst xmlns="http://schemas.openxmlformats.org/spreadsheetml/2006/main" count="95" uniqueCount="95">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</sst>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164" fontId="0" fillId="0" borderId="0" xfId="1" applyFont="1"/>
    <xf numFmtId="3" fontId="4" fillId="0" borderId="9" xfId="1" applyNumberFormat="1" applyFont="1" applyBorder="1"/>
    <xf numFmtId="43" fontId="0" fillId="0" borderId="0" xfId="0" applyNumberFormat="1"/>
    <xf numFmtId="164" fontId="4" fillId="0" borderId="10" xfId="1" applyFont="1" applyFill="1" applyBorder="1"/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S86"/>
  <sheetViews>
    <sheetView showGridLines="0" tabSelected="1" zoomScale="80" zoomScaleNormal="80" workbookViewId="0">
      <pane xSplit="3" ySplit="10" topLeftCell="M11" activePane="bottomRight" state="frozen"/>
      <selection pane="topRight" activeCell="D1" sqref="D1"/>
      <selection pane="bottomLeft" activeCell="A11" sqref="A11"/>
      <selection pane="bottomRight" activeCell="S85" sqref="S85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7" width="17" style="16" customWidth="1"/>
    <col min="8" max="8" width="14.28515625" style="16" customWidth="1"/>
    <col min="9" max="9" width="16.140625" style="16" customWidth="1"/>
    <col min="10" max="10" width="15.140625" style="16" customWidth="1"/>
    <col min="11" max="11" width="16.140625" style="16" customWidth="1"/>
    <col min="12" max="12" width="15.7109375" style="16" customWidth="1"/>
    <col min="13" max="13" width="15.42578125" style="16" customWidth="1"/>
    <col min="14" max="14" width="16.7109375" customWidth="1"/>
    <col min="15" max="15" width="16.85546875" customWidth="1"/>
    <col min="16" max="16" width="17" customWidth="1"/>
    <col min="17" max="17" width="17.85546875" customWidth="1"/>
    <col min="18" max="18" width="18.85546875" customWidth="1"/>
    <col min="19" max="19" width="17.7109375" customWidth="1"/>
  </cols>
  <sheetData>
    <row r="3" spans="3:18" ht="28.5" customHeight="1" x14ac:dyDescent="0.25">
      <c r="C3" s="20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3:18" ht="15.75" x14ac:dyDescent="0.25">
      <c r="C4" s="22">
        <v>2023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3:18" ht="15.75" customHeight="1" x14ac:dyDescent="0.25">
      <c r="C5" s="24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3:18" ht="15.75" customHeight="1" x14ac:dyDescent="0.25">
      <c r="C6" s="25" t="s">
        <v>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8" spans="3:18" ht="25.5" customHeight="1" x14ac:dyDescent="0.25">
      <c r="C8" s="26" t="s">
        <v>3</v>
      </c>
      <c r="D8" s="28" t="s">
        <v>4</v>
      </c>
      <c r="E8" s="28" t="s">
        <v>5</v>
      </c>
      <c r="F8" s="30" t="s">
        <v>6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3:18" ht="15.75" x14ac:dyDescent="0.25">
      <c r="C9" s="27"/>
      <c r="D9" s="29"/>
      <c r="E9" s="29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77226444.230000004</v>
      </c>
      <c r="I10" s="6">
        <f t="shared" si="0"/>
        <v>94443128.469999999</v>
      </c>
      <c r="J10" s="6">
        <f t="shared" si="0"/>
        <v>84756025.300000012</v>
      </c>
      <c r="K10" s="6">
        <f t="shared" si="0"/>
        <v>80262780.719999999</v>
      </c>
      <c r="L10" s="6">
        <f t="shared" si="0"/>
        <v>74549403.069999993</v>
      </c>
      <c r="M10" s="6">
        <f t="shared" si="0"/>
        <v>86836545.929999992</v>
      </c>
      <c r="N10" s="6">
        <f t="shared" si="0"/>
        <v>58669967.700000003</v>
      </c>
      <c r="O10" s="6">
        <f t="shared" si="0"/>
        <v>100421611.14</v>
      </c>
      <c r="P10" s="6">
        <f t="shared" si="0"/>
        <v>81365818.310000002</v>
      </c>
      <c r="Q10" s="6">
        <f t="shared" si="0"/>
        <v>131427741.72</v>
      </c>
      <c r="R10" s="6">
        <f>SUM(F10:Q10)</f>
        <v>1014844180.6499999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52327976.859999999</v>
      </c>
      <c r="L11" s="7">
        <f t="shared" si="2"/>
        <v>55776209.18</v>
      </c>
      <c r="M11" s="7">
        <f t="shared" si="2"/>
        <v>71499283.209999993</v>
      </c>
      <c r="N11" s="7">
        <f t="shared" si="2"/>
        <v>44398969.960000001</v>
      </c>
      <c r="O11" s="7">
        <f t="shared" si="2"/>
        <v>67331124.769999996</v>
      </c>
      <c r="P11" s="7">
        <f t="shared" si="2"/>
        <v>52294882.100000001</v>
      </c>
      <c r="Q11" s="7">
        <f t="shared" si="2"/>
        <v>74337668.5</v>
      </c>
      <c r="R11" s="7">
        <f>SUM(F11:Q11)</f>
        <v>722459253.13999999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29198921.039999999</v>
      </c>
      <c r="L12" s="7">
        <v>29322266.949999999</v>
      </c>
      <c r="M12" s="7">
        <v>29372928.829999998</v>
      </c>
      <c r="N12" s="7">
        <v>29305218.800000001</v>
      </c>
      <c r="O12" s="7">
        <v>29616179.609999999</v>
      </c>
      <c r="P12" s="7">
        <v>30294977.800000001</v>
      </c>
      <c r="Q12" s="7">
        <v>30410260.260000002</v>
      </c>
      <c r="R12" s="7">
        <f>SUM(F12:Q12)</f>
        <v>352504979.24000001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5215476.5600000005</v>
      </c>
      <c r="L13" s="7">
        <v>7096104.1500000004</v>
      </c>
      <c r="M13" s="7">
        <v>5688704.75</v>
      </c>
      <c r="N13" s="7">
        <v>3488181.63</v>
      </c>
      <c r="O13" s="7">
        <v>4341553.07</v>
      </c>
      <c r="P13" s="7">
        <v>4254718.76</v>
      </c>
      <c r="Q13" s="7">
        <v>3786365.24</v>
      </c>
      <c r="R13" s="7">
        <f t="shared" ref="R13:R16" si="3">SUM(F13:Q13)</f>
        <v>65753286.339999996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45000</v>
      </c>
      <c r="L14" s="7">
        <v>33000</v>
      </c>
      <c r="M14" s="7">
        <v>69000</v>
      </c>
      <c r="N14" s="7">
        <v>0</v>
      </c>
      <c r="O14" s="7">
        <v>42000</v>
      </c>
      <c r="P14" s="7">
        <v>51000</v>
      </c>
      <c r="Q14" s="7">
        <v>51000</v>
      </c>
      <c r="R14" s="7">
        <f t="shared" si="3"/>
        <v>453400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13740508.799999999</v>
      </c>
      <c r="L15" s="7">
        <v>15200381.689999999</v>
      </c>
      <c r="M15" s="7">
        <v>32218299.800000001</v>
      </c>
      <c r="N15" s="7">
        <v>7463378.5300000003</v>
      </c>
      <c r="O15" s="7">
        <v>29163541.379999999</v>
      </c>
      <c r="P15" s="7">
        <v>13409276.939999999</v>
      </c>
      <c r="Q15" s="7">
        <v>35794985.780000001</v>
      </c>
      <c r="R15" s="7">
        <f>SUM(F15:Q15)</f>
        <v>254090530.68000001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4128070.46</v>
      </c>
      <c r="L16" s="7">
        <v>4124456.39</v>
      </c>
      <c r="M16" s="7">
        <v>4150349.8299999996</v>
      </c>
      <c r="N16" s="7">
        <v>4142191</v>
      </c>
      <c r="O16" s="7">
        <v>4167850.7099999995</v>
      </c>
      <c r="P16" s="7">
        <v>4284908.6000000006</v>
      </c>
      <c r="Q16" s="7">
        <v>4295057.22</v>
      </c>
      <c r="R16" s="7">
        <f t="shared" si="3"/>
        <v>49657056.880000003</v>
      </c>
    </row>
    <row r="17" spans="3:18" ht="15.75" x14ac:dyDescent="0.25">
      <c r="C17" s="8" t="s">
        <v>27</v>
      </c>
      <c r="D17" s="10">
        <f>SUM(D18:D26)</f>
        <v>200756000</v>
      </c>
      <c r="E17" s="11">
        <f>SUM(E18:E26)</f>
        <v>0</v>
      </c>
      <c r="F17" s="10">
        <f t="shared" ref="F17:Q17" si="4">SUM(F18:F26)</f>
        <v>7479202.3399999999</v>
      </c>
      <c r="G17" s="10">
        <f t="shared" si="4"/>
        <v>14969022.41</v>
      </c>
      <c r="H17" s="10">
        <f t="shared" si="4"/>
        <v>9981696.6500000004</v>
      </c>
      <c r="I17" s="10">
        <f t="shared" si="4"/>
        <v>8736567.9699999988</v>
      </c>
      <c r="J17" s="10">
        <f t="shared" si="4"/>
        <v>13517358.750000002</v>
      </c>
      <c r="K17" s="10">
        <f t="shared" si="4"/>
        <v>22886789.02</v>
      </c>
      <c r="L17" s="10">
        <f t="shared" si="4"/>
        <v>15023951.01</v>
      </c>
      <c r="M17" s="10">
        <f t="shared" si="4"/>
        <v>12122324.629999999</v>
      </c>
      <c r="N17" s="10">
        <f t="shared" si="4"/>
        <v>9624139.6100000013</v>
      </c>
      <c r="O17" s="10">
        <f t="shared" si="4"/>
        <v>11718905.300000001</v>
      </c>
      <c r="P17" s="10">
        <f t="shared" si="4"/>
        <v>11275510.34</v>
      </c>
      <c r="Q17" s="10">
        <f t="shared" si="4"/>
        <v>17680443.23</v>
      </c>
      <c r="R17" s="10">
        <f>SUM(F17:Q17)</f>
        <v>155015911.25999999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1393790.56</v>
      </c>
      <c r="L18" s="7">
        <v>2239610.0100000002</v>
      </c>
      <c r="M18" s="7">
        <v>2488130.2199999997</v>
      </c>
      <c r="N18" s="7">
        <v>1618314.4100000001</v>
      </c>
      <c r="O18" s="7">
        <v>1891497.72</v>
      </c>
      <c r="P18" s="7">
        <v>2285906.5099999998</v>
      </c>
      <c r="Q18" s="7">
        <v>3002198.0700000003</v>
      </c>
      <c r="R18" s="7">
        <f>SUM(F18:Q18)</f>
        <v>22455748.219999999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15968430.01</v>
      </c>
      <c r="L19" s="7">
        <v>3645602.0500000003</v>
      </c>
      <c r="M19" s="7">
        <v>3332800.69</v>
      </c>
      <c r="N19" s="7">
        <v>85933.06</v>
      </c>
      <c r="O19" s="7">
        <v>114683.91</v>
      </c>
      <c r="P19" s="7">
        <v>391606.6</v>
      </c>
      <c r="Q19" s="7">
        <v>4816891.5999999996</v>
      </c>
      <c r="R19" s="7">
        <f t="shared" ref="R19:R36" si="5">SUM(F19:Q19)</f>
        <v>40365005.380000003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145857.5</v>
      </c>
      <c r="L20" s="7">
        <v>407722.5</v>
      </c>
      <c r="M20" s="7">
        <v>156188.85</v>
      </c>
      <c r="N20" s="7">
        <v>355825</v>
      </c>
      <c r="O20" s="7">
        <v>1205551.6000000001</v>
      </c>
      <c r="P20" s="7">
        <v>666196.89999999991</v>
      </c>
      <c r="Q20" s="7">
        <v>5050</v>
      </c>
      <c r="R20" s="7">
        <f t="shared" si="5"/>
        <v>3554498.44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2400</v>
      </c>
      <c r="L21" s="7">
        <v>1677100</v>
      </c>
      <c r="M21" s="7">
        <v>840275</v>
      </c>
      <c r="N21" s="7">
        <v>832775</v>
      </c>
      <c r="O21" s="7">
        <v>846040</v>
      </c>
      <c r="P21" s="7">
        <v>525</v>
      </c>
      <c r="Q21" s="7">
        <v>1024754</v>
      </c>
      <c r="R21" s="7">
        <f t="shared" si="5"/>
        <v>8755719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1449239.24</v>
      </c>
      <c r="L22" s="7">
        <v>1193342.03</v>
      </c>
      <c r="M22" s="7">
        <v>1425625.72</v>
      </c>
      <c r="N22" s="7">
        <v>1221891.6200000001</v>
      </c>
      <c r="O22" s="7">
        <v>1488919.62</v>
      </c>
      <c r="P22" s="7">
        <v>1365365.2200000002</v>
      </c>
      <c r="Q22" s="7">
        <v>1244276.42</v>
      </c>
      <c r="R22" s="7">
        <f t="shared" si="5"/>
        <v>15146865.700000003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1564695.7000000002</v>
      </c>
      <c r="L23" s="7">
        <v>1655827.6</v>
      </c>
      <c r="M23" s="7">
        <v>1719974.73</v>
      </c>
      <c r="N23" s="7">
        <v>1671611.51</v>
      </c>
      <c r="O23" s="7">
        <v>1734614.73</v>
      </c>
      <c r="P23" s="7">
        <v>1833748.62</v>
      </c>
      <c r="Q23" s="7">
        <v>1977573.32</v>
      </c>
      <c r="R23" s="7">
        <f t="shared" si="5"/>
        <v>19860367.040000003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91248.459999999992</v>
      </c>
      <c r="L24" s="7">
        <v>606497.85</v>
      </c>
      <c r="M24" s="7">
        <v>159400</v>
      </c>
      <c r="N24" s="7">
        <v>156445.16</v>
      </c>
      <c r="O24" s="7">
        <v>798923.53</v>
      </c>
      <c r="P24" s="7">
        <v>673066.49</v>
      </c>
      <c r="Q24" s="7">
        <v>301086.39</v>
      </c>
      <c r="R24" s="7">
        <f t="shared" si="5"/>
        <v>6012576.1600000001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2271127.5499999998</v>
      </c>
      <c r="L25" s="7">
        <v>3598248.97</v>
      </c>
      <c r="M25" s="7">
        <v>1999929.42</v>
      </c>
      <c r="N25" s="7">
        <v>3681343.85</v>
      </c>
      <c r="O25" s="7">
        <v>3638674.19</v>
      </c>
      <c r="P25" s="7">
        <v>4059095</v>
      </c>
      <c r="Q25" s="7">
        <v>5308613.43</v>
      </c>
      <c r="R25" s="7">
        <f t="shared" si="5"/>
        <v>38865131.32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10">
        <f>SUM(D28:D36)</f>
        <v>42407227.399999999</v>
      </c>
      <c r="E27" s="11">
        <f>SUM(E28:E36)</f>
        <v>0</v>
      </c>
      <c r="F27" s="10">
        <f t="shared" ref="F27:Q27" si="6">SUM(F28:F36)</f>
        <v>2407715</v>
      </c>
      <c r="G27" s="10">
        <f t="shared" si="6"/>
        <v>2248254.46</v>
      </c>
      <c r="H27" s="10">
        <f t="shared" si="6"/>
        <v>4246225.62</v>
      </c>
      <c r="I27" s="10">
        <f t="shared" si="6"/>
        <v>3293831.01</v>
      </c>
      <c r="J27" s="10">
        <f t="shared" si="6"/>
        <v>3503354.09</v>
      </c>
      <c r="K27" s="10">
        <f t="shared" si="6"/>
        <v>4310359.16</v>
      </c>
      <c r="L27" s="10">
        <f t="shared" si="6"/>
        <v>3630190.7</v>
      </c>
      <c r="M27" s="10">
        <f t="shared" si="6"/>
        <v>2366784.12</v>
      </c>
      <c r="N27" s="10">
        <f t="shared" si="6"/>
        <v>4182241.39</v>
      </c>
      <c r="O27" s="10">
        <f t="shared" si="6"/>
        <v>3568798.83</v>
      </c>
      <c r="P27" s="10">
        <f t="shared" si="6"/>
        <v>5406812.9299999997</v>
      </c>
      <c r="Q27" s="10">
        <f t="shared" si="6"/>
        <v>1869938.73</v>
      </c>
      <c r="R27" s="10">
        <f t="shared" si="5"/>
        <v>41034506.039999999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507021.85</v>
      </c>
      <c r="L28" s="7">
        <v>837188.18</v>
      </c>
      <c r="M28" s="7">
        <v>668402.01</v>
      </c>
      <c r="N28" s="7">
        <v>791813.03</v>
      </c>
      <c r="O28" s="7">
        <v>1013790.64</v>
      </c>
      <c r="P28" s="7">
        <v>355887.99</v>
      </c>
      <c r="Q28" s="7">
        <v>296570.34000000003</v>
      </c>
      <c r="R28" s="7">
        <f t="shared" si="5"/>
        <v>7356247.29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254772.1</v>
      </c>
      <c r="L29" s="7">
        <v>0</v>
      </c>
      <c r="M29" s="7">
        <v>950</v>
      </c>
      <c r="N29" s="7">
        <v>0</v>
      </c>
      <c r="O29" s="7">
        <v>0</v>
      </c>
      <c r="P29" s="7">
        <v>0</v>
      </c>
      <c r="Q29" s="7">
        <v>0</v>
      </c>
      <c r="R29" s="7">
        <f t="shared" si="5"/>
        <v>509740.6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315925</v>
      </c>
      <c r="M30" s="7">
        <v>18818</v>
      </c>
      <c r="N30" s="7">
        <v>25896</v>
      </c>
      <c r="O30" s="7">
        <v>55423</v>
      </c>
      <c r="P30" s="7">
        <v>119740</v>
      </c>
      <c r="Q30" s="7">
        <v>109395</v>
      </c>
      <c r="R30" s="7">
        <f t="shared" si="5"/>
        <v>733876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5"/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5"/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5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1483837.97</v>
      </c>
      <c r="L34" s="7">
        <v>1389734.57</v>
      </c>
      <c r="M34" s="7">
        <v>5179.3999999999996</v>
      </c>
      <c r="N34" s="7">
        <v>2926600</v>
      </c>
      <c r="O34" s="7">
        <v>1488499.43</v>
      </c>
      <c r="P34" s="7">
        <v>1079400</v>
      </c>
      <c r="Q34" s="7">
        <v>1377300</v>
      </c>
      <c r="R34" s="7">
        <f t="shared" si="5"/>
        <v>17173138.969999999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5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2064727.2400000002</v>
      </c>
      <c r="L36" s="7">
        <v>1087342.95</v>
      </c>
      <c r="M36" s="7">
        <v>1673434.71</v>
      </c>
      <c r="N36" s="7">
        <v>437932.36</v>
      </c>
      <c r="O36" s="7">
        <v>1011085.76</v>
      </c>
      <c r="P36" s="7">
        <v>3851784.94</v>
      </c>
      <c r="Q36" s="7">
        <v>86673.389999999898</v>
      </c>
      <c r="R36" s="7">
        <f t="shared" si="5"/>
        <v>15261503.18</v>
      </c>
    </row>
    <row r="37" spans="3:18" ht="15.75" x14ac:dyDescent="0.25">
      <c r="C37" s="8" t="s">
        <v>47</v>
      </c>
      <c r="D37" s="10">
        <f>SUM(D38:D45)</f>
        <v>7280000</v>
      </c>
      <c r="E37" s="10">
        <f>SUM(E38:E45)</f>
        <v>0</v>
      </c>
      <c r="F37" s="10">
        <f t="shared" ref="F37:Q37" si="7">SUM(F38:F45)</f>
        <v>210000</v>
      </c>
      <c r="G37" s="10">
        <f t="shared" si="7"/>
        <v>350795</v>
      </c>
      <c r="H37" s="10">
        <f t="shared" si="7"/>
        <v>1078100</v>
      </c>
      <c r="I37" s="10">
        <f t="shared" si="7"/>
        <v>98449.23</v>
      </c>
      <c r="J37" s="10">
        <f t="shared" si="7"/>
        <v>385016.75</v>
      </c>
      <c r="K37" s="10">
        <f t="shared" si="7"/>
        <v>20000</v>
      </c>
      <c r="L37" s="10">
        <f t="shared" si="7"/>
        <v>56732</v>
      </c>
      <c r="M37" s="10">
        <f t="shared" si="7"/>
        <v>196706.05</v>
      </c>
      <c r="N37" s="10">
        <f t="shared" si="7"/>
        <v>241000</v>
      </c>
      <c r="O37" s="10">
        <f t="shared" si="7"/>
        <v>922127.21</v>
      </c>
      <c r="P37" s="10">
        <f t="shared" si="7"/>
        <v>204612.5</v>
      </c>
      <c r="Q37" s="10">
        <f t="shared" si="7"/>
        <v>11474.62</v>
      </c>
      <c r="R37" s="10">
        <f>SUM(F37:Q37)</f>
        <v>3775013.36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20000</v>
      </c>
      <c r="L38" s="7">
        <v>56732</v>
      </c>
      <c r="M38" s="7">
        <v>196706.05</v>
      </c>
      <c r="N38" s="7">
        <v>241000</v>
      </c>
      <c r="O38" s="7">
        <v>298925.01</v>
      </c>
      <c r="P38" s="7">
        <v>204612.5</v>
      </c>
      <c r="Q38" s="7">
        <v>11474.62</v>
      </c>
      <c r="R38" s="7">
        <f>SUM(F38:Q38)</f>
        <v>2925011.16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52" si="8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8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8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8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8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623202.19999999995</v>
      </c>
      <c r="P44" s="7">
        <v>0</v>
      </c>
      <c r="Q44" s="7">
        <v>0</v>
      </c>
      <c r="R44" s="7">
        <f t="shared" si="8"/>
        <v>850002.2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8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8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8"/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8"/>
        <v>0</v>
      </c>
    </row>
    <row r="49" spans="3:19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8"/>
        <v>0</v>
      </c>
    </row>
    <row r="50" spans="3:19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8"/>
        <v>0</v>
      </c>
    </row>
    <row r="51" spans="3:19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8"/>
        <v>0</v>
      </c>
    </row>
    <row r="52" spans="3:19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8"/>
        <v>0</v>
      </c>
    </row>
    <row r="53" spans="3:19" ht="15.75" x14ac:dyDescent="0.25">
      <c r="C53" s="8" t="s">
        <v>63</v>
      </c>
      <c r="D53" s="10">
        <f>SUM(D54:D62)</f>
        <v>47500000</v>
      </c>
      <c r="E53" s="11">
        <f>SUM(E54:E62)</f>
        <v>0</v>
      </c>
      <c r="F53" s="10">
        <f>SUM(F54:F62)</f>
        <v>1585136.43</v>
      </c>
      <c r="G53" s="10">
        <f t="shared" ref="G53:Q53" si="9">SUM(G54:G62)</f>
        <v>224451.96</v>
      </c>
      <c r="H53" s="10">
        <f t="shared" si="9"/>
        <v>220099.68</v>
      </c>
      <c r="I53" s="10">
        <f t="shared" si="9"/>
        <v>18781808.649999999</v>
      </c>
      <c r="J53" s="10">
        <f t="shared" si="9"/>
        <v>3500087.5</v>
      </c>
      <c r="K53" s="10">
        <f t="shared" si="9"/>
        <v>717655.67999999993</v>
      </c>
      <c r="L53" s="10">
        <f t="shared" si="9"/>
        <v>62320.18</v>
      </c>
      <c r="M53" s="10">
        <f t="shared" si="9"/>
        <v>651447.91999999993</v>
      </c>
      <c r="N53" s="10">
        <f t="shared" si="9"/>
        <v>223616.74000000002</v>
      </c>
      <c r="O53" s="10">
        <f t="shared" si="9"/>
        <v>16880655.030000001</v>
      </c>
      <c r="P53" s="10">
        <f t="shared" si="9"/>
        <v>12184000.439999999</v>
      </c>
      <c r="Q53" s="10">
        <f t="shared" si="9"/>
        <v>37528216.640000001</v>
      </c>
      <c r="R53" s="10">
        <f>SUM(F53:Q53)</f>
        <v>92559496.849999994</v>
      </c>
      <c r="S53" s="12"/>
    </row>
    <row r="54" spans="3:19" ht="15.75" x14ac:dyDescent="0.25">
      <c r="C54" s="9" t="s">
        <v>64</v>
      </c>
      <c r="D54" s="13">
        <v>12000000</v>
      </c>
      <c r="E54" s="13">
        <v>0</v>
      </c>
      <c r="F54" s="13">
        <v>58000</v>
      </c>
      <c r="G54" s="13">
        <v>224451.96</v>
      </c>
      <c r="H54" s="13">
        <v>220099.68</v>
      </c>
      <c r="I54" s="13">
        <v>183095.01999999955</v>
      </c>
      <c r="J54" s="13">
        <v>2419797.5</v>
      </c>
      <c r="K54" s="13">
        <v>314316.59999999998</v>
      </c>
      <c r="L54" s="13">
        <v>29752.18</v>
      </c>
      <c r="M54" s="13">
        <v>60257.45</v>
      </c>
      <c r="N54" s="13">
        <v>223616.74000000002</v>
      </c>
      <c r="O54" s="13">
        <v>489025.02999999997</v>
      </c>
      <c r="P54" s="13">
        <v>409643.44</v>
      </c>
      <c r="Q54" s="13">
        <v>30759.14</v>
      </c>
      <c r="R54" s="13">
        <f>SUM(F54:Q54)</f>
        <v>4662814.74</v>
      </c>
      <c r="S54" s="19"/>
    </row>
    <row r="55" spans="3:19" ht="15.75" x14ac:dyDescent="0.25">
      <c r="C55" s="9" t="s">
        <v>65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1080290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520342</v>
      </c>
      <c r="Q55" s="13">
        <v>0</v>
      </c>
      <c r="R55" s="13">
        <f t="shared" ref="R55:R64" si="10">SUM(F55:Q55)</f>
        <v>1600632</v>
      </c>
    </row>
    <row r="56" spans="3:19" ht="15.75" x14ac:dyDescent="0.25">
      <c r="C56" s="9" t="s">
        <v>66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f t="shared" si="10"/>
        <v>0</v>
      </c>
      <c r="S56" s="14"/>
    </row>
    <row r="57" spans="3:19" ht="15.75" x14ac:dyDescent="0.25">
      <c r="C57" s="9" t="s">
        <v>67</v>
      </c>
      <c r="D57" s="13">
        <v>12000000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11181249.99</v>
      </c>
      <c r="R57" s="13">
        <f t="shared" si="10"/>
        <v>11181249.99</v>
      </c>
    </row>
    <row r="58" spans="3:19" ht="15.75" x14ac:dyDescent="0.25">
      <c r="C58" s="9" t="s">
        <v>68</v>
      </c>
      <c r="D58" s="13">
        <v>4500000</v>
      </c>
      <c r="E58" s="13">
        <v>0</v>
      </c>
      <c r="F58" s="13">
        <v>0</v>
      </c>
      <c r="G58" s="13">
        <v>0</v>
      </c>
      <c r="H58" s="13">
        <v>0</v>
      </c>
      <c r="I58" s="13">
        <v>194300.83</v>
      </c>
      <c r="J58" s="13">
        <v>0</v>
      </c>
      <c r="K58" s="13">
        <v>0</v>
      </c>
      <c r="L58" s="13">
        <v>32568</v>
      </c>
      <c r="M58" s="13">
        <v>591190.47</v>
      </c>
      <c r="N58" s="13">
        <v>0</v>
      </c>
      <c r="O58" s="13">
        <v>0</v>
      </c>
      <c r="P58" s="13">
        <v>0</v>
      </c>
      <c r="Q58" s="13">
        <v>4486447.08</v>
      </c>
      <c r="R58" s="13">
        <f t="shared" si="10"/>
        <v>5304506.38</v>
      </c>
      <c r="S58" s="12"/>
    </row>
    <row r="59" spans="3:19" ht="15.75" x14ac:dyDescent="0.25">
      <c r="C59" s="9" t="s">
        <v>69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f t="shared" si="10"/>
        <v>0</v>
      </c>
      <c r="S59" s="12"/>
    </row>
    <row r="60" spans="3:19" ht="15.75" x14ac:dyDescent="0.25">
      <c r="C60" s="9" t="s">
        <v>70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f t="shared" si="10"/>
        <v>0</v>
      </c>
      <c r="S60" s="12"/>
    </row>
    <row r="61" spans="3:19" ht="15.75" x14ac:dyDescent="0.25">
      <c r="C61" s="9" t="s">
        <v>71</v>
      </c>
      <c r="D61" s="13">
        <v>18000000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13866931.300000001</v>
      </c>
      <c r="R61" s="13">
        <f t="shared" si="10"/>
        <v>13866931.300000001</v>
      </c>
      <c r="S61" s="12"/>
    </row>
    <row r="62" spans="3:19" ht="15.75" x14ac:dyDescent="0.25">
      <c r="C62" s="9" t="s">
        <v>72</v>
      </c>
      <c r="D62" s="13">
        <v>1000000</v>
      </c>
      <c r="E62" s="13">
        <v>0</v>
      </c>
      <c r="F62" s="13">
        <v>1527136.43</v>
      </c>
      <c r="G62" s="13">
        <v>0</v>
      </c>
      <c r="H62" s="13">
        <v>0</v>
      </c>
      <c r="I62" s="13">
        <v>18404412.800000001</v>
      </c>
      <c r="J62" s="13">
        <v>0</v>
      </c>
      <c r="K62" s="13">
        <v>403339.08</v>
      </c>
      <c r="L62" s="13">
        <v>0</v>
      </c>
      <c r="M62" s="13">
        <v>0</v>
      </c>
      <c r="N62" s="13">
        <v>0</v>
      </c>
      <c r="O62" s="13">
        <v>16391630</v>
      </c>
      <c r="P62" s="13">
        <v>11254015</v>
      </c>
      <c r="Q62" s="13">
        <v>7962829.1299999999</v>
      </c>
      <c r="R62" s="13">
        <f t="shared" si="10"/>
        <v>55943362.440000005</v>
      </c>
      <c r="S62" s="15"/>
    </row>
    <row r="63" spans="3:19" ht="15.75" x14ac:dyDescent="0.25">
      <c r="C63" s="8" t="s">
        <v>73</v>
      </c>
      <c r="D63" s="13">
        <f>SUM(D64:D67)</f>
        <v>0</v>
      </c>
      <c r="E63" s="13">
        <f>SUM(E64:E67)</f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f t="shared" si="10"/>
        <v>0</v>
      </c>
      <c r="S63" s="16"/>
    </row>
    <row r="64" spans="3:19" ht="15.75" x14ac:dyDescent="0.25">
      <c r="C64" s="9" t="s">
        <v>74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f t="shared" si="10"/>
        <v>0</v>
      </c>
    </row>
    <row r="65" spans="3:19" ht="15.75" x14ac:dyDescent="0.25">
      <c r="C65" s="9" t="s">
        <v>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/>
    </row>
    <row r="66" spans="3:19" ht="15.75" x14ac:dyDescent="0.25">
      <c r="C66" s="9" t="s">
        <v>76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/>
    </row>
    <row r="67" spans="3:19" ht="15.75" x14ac:dyDescent="0.25">
      <c r="C67" s="9" t="s">
        <v>77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/>
    </row>
    <row r="68" spans="3:19" ht="15.75" x14ac:dyDescent="0.25">
      <c r="C68" s="8" t="s">
        <v>78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/>
    </row>
    <row r="69" spans="3:19" ht="15.75" x14ac:dyDescent="0.25">
      <c r="C69" s="9" t="s">
        <v>79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/>
    </row>
    <row r="70" spans="3:19" ht="15.75" x14ac:dyDescent="0.25">
      <c r="C70" s="9" t="s">
        <v>80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/>
    </row>
    <row r="71" spans="3:19" ht="15.75" x14ac:dyDescent="0.25">
      <c r="C71" s="8" t="s">
        <v>81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2"/>
    </row>
    <row r="72" spans="3:19" ht="15.75" x14ac:dyDescent="0.25">
      <c r="C72" s="9" t="s">
        <v>82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3:19" ht="15.75" x14ac:dyDescent="0.25">
      <c r="C73" s="9" t="s">
        <v>83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3:19" ht="15.75" x14ac:dyDescent="0.25">
      <c r="C74" s="9" t="s">
        <v>84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3:19" ht="15.75" x14ac:dyDescent="0.25">
      <c r="C75" s="5" t="s">
        <v>85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3:19" ht="15.75" x14ac:dyDescent="0.25">
      <c r="C76" s="8" t="s">
        <v>86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3:19" ht="15.75" x14ac:dyDescent="0.25">
      <c r="C77" s="9" t="s">
        <v>87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</row>
    <row r="78" spans="3:19" ht="15.75" x14ac:dyDescent="0.25">
      <c r="C78" s="9" t="s">
        <v>88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</row>
    <row r="79" spans="3:19" ht="15.75" x14ac:dyDescent="0.25">
      <c r="C79" s="8" t="s">
        <v>89</v>
      </c>
      <c r="D79" s="13">
        <v>0</v>
      </c>
      <c r="E79" s="13">
        <f>SUM(E80:E81)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</row>
    <row r="80" spans="3:19" ht="15.75" x14ac:dyDescent="0.25">
      <c r="C80" s="9" t="s">
        <v>90</v>
      </c>
      <c r="D80" s="13">
        <v>10227302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3:18" ht="15.75" x14ac:dyDescent="0.25">
      <c r="C81" s="9" t="s">
        <v>91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3:18" ht="15.75" x14ac:dyDescent="0.25">
      <c r="C82" s="8" t="s">
        <v>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3:18" ht="15.75" x14ac:dyDescent="0.25">
      <c r="C83" s="9" t="s">
        <v>93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3:18" ht="15.75" x14ac:dyDescent="0.25">
      <c r="C84" s="17" t="s">
        <v>94</v>
      </c>
      <c r="D84" s="18">
        <f>+D53+D46+D37+D27+D17+D11+D63+D68+D71+D75+D80</f>
        <v>1004393499.883678</v>
      </c>
      <c r="E84" s="18">
        <f>+E53+E46+E37+E27+E17+E11+E79+E63</f>
        <v>0</v>
      </c>
      <c r="F84" s="18">
        <f>+F53+F46+F37+F27+F17+F11+F80</f>
        <v>69596336.340000004</v>
      </c>
      <c r="G84" s="18">
        <f t="shared" ref="G84:R84" si="11">+G53+G46+G37+G27+G17+G11</f>
        <v>75288377.719999999</v>
      </c>
      <c r="H84" s="18">
        <f t="shared" si="11"/>
        <v>77226444.230000004</v>
      </c>
      <c r="I84" s="18">
        <f t="shared" si="11"/>
        <v>94443128.469999999</v>
      </c>
      <c r="J84" s="18">
        <f t="shared" si="11"/>
        <v>84756025.300000012</v>
      </c>
      <c r="K84" s="18">
        <f t="shared" si="11"/>
        <v>80262780.719999999</v>
      </c>
      <c r="L84" s="18">
        <f t="shared" si="11"/>
        <v>74549403.069999993</v>
      </c>
      <c r="M84" s="18">
        <f t="shared" si="11"/>
        <v>86836545.929999992</v>
      </c>
      <c r="N84" s="18">
        <f t="shared" si="11"/>
        <v>58669967.700000003</v>
      </c>
      <c r="O84" s="18">
        <f t="shared" si="11"/>
        <v>100421611.14</v>
      </c>
      <c r="P84" s="18">
        <f t="shared" si="11"/>
        <v>81365818.310000002</v>
      </c>
      <c r="Q84" s="18">
        <f t="shared" si="11"/>
        <v>131427741.72</v>
      </c>
      <c r="R84" s="18">
        <f t="shared" si="11"/>
        <v>1014844180.65</v>
      </c>
    </row>
    <row r="86" spans="3:18" x14ac:dyDescent="0.25">
      <c r="N86" s="12"/>
      <c r="O86" s="12"/>
      <c r="P86" s="12"/>
      <c r="Q86" s="12"/>
      <c r="R86" s="12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37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2024-01-18T21:15:03Z</cp:lastPrinted>
  <dcterms:created xsi:type="dcterms:W3CDTF">2024-01-16T15:25:20Z</dcterms:created>
  <dcterms:modified xsi:type="dcterms:W3CDTF">2024-01-18T21:31:43Z</dcterms:modified>
</cp:coreProperties>
</file>