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R54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38" i="1" l="1"/>
  <c r="F84" i="1"/>
  <c r="F10" i="1" s="1"/>
  <c r="N84" i="1"/>
  <c r="N10" i="1" s="1"/>
  <c r="K84" i="1"/>
  <c r="K10" i="1" s="1"/>
  <c r="O84" i="1"/>
  <c r="O10" i="1" s="1"/>
  <c r="J84" i="1"/>
  <c r="J10" i="1" s="1"/>
  <c r="R27" i="1"/>
  <c r="G37" i="1"/>
  <c r="G84" i="1" s="1"/>
  <c r="G10" i="1" s="1"/>
  <c r="L84" i="1"/>
  <c r="L10" i="1" s="1"/>
  <c r="P84" i="1"/>
  <c r="P10" i="1" s="1"/>
  <c r="R17" i="1"/>
  <c r="E84" i="1"/>
  <c r="E10" i="1" s="1"/>
  <c r="I84" i="1"/>
  <c r="I10" i="1" s="1"/>
  <c r="M84" i="1"/>
  <c r="M10" i="1" s="1"/>
  <c r="Q84" i="1"/>
  <c r="Q10" i="1" s="1"/>
  <c r="R37" i="1"/>
  <c r="H84" i="1"/>
  <c r="H10" i="1" s="1"/>
  <c r="D84" i="1"/>
  <c r="R53" i="1"/>
  <c r="R10" i="1" l="1"/>
  <c r="R84" i="1"/>
  <c r="D10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<sst xmlns="http://schemas.openxmlformats.org/spreadsheetml/2006/main" count="95" uniqueCount="95">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</sst>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84"/>
  <sheetViews>
    <sheetView showGridLines="0" tabSelected="1" topLeftCell="B1" zoomScaleNormal="100" workbookViewId="0">
      <pane xSplit="2" ySplit="11" topLeftCell="D73" activePane="bottomRight" state="frozen"/>
      <selection activeCell="B1" sqref="B1"/>
      <selection pane="topRight" activeCell="D1" sqref="D1"/>
      <selection pane="bottomLeft" activeCell="B12" sqref="B12"/>
      <selection pane="bottomRight" activeCell="C78" sqref="C78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0" customWidth="1"/>
    <col min="5" max="5" width="16.7109375" style="10" hidden="1" customWidth="1"/>
    <col min="6" max="6" width="15.28515625" style="10" customWidth="1"/>
    <col min="7" max="10" width="14.28515625" style="10" customWidth="1"/>
    <col min="11" max="13" width="14.28515625" style="10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</cols>
  <sheetData>
    <row r="3" spans="3:18" ht="28.5" customHeight="1" x14ac:dyDescent="0.25">
      <c r="C3" s="14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ht="15.75" x14ac:dyDescent="0.25">
      <c r="C4" s="16">
        <v>2023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3:18" ht="15.75" customHeight="1" x14ac:dyDescent="0.25">
      <c r="C5" s="18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3:18" ht="15.75" customHeight="1" x14ac:dyDescent="0.25">
      <c r="C6" s="19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8" spans="3:18" ht="25.5" customHeight="1" x14ac:dyDescent="0.25">
      <c r="C8" s="20" t="s">
        <v>3</v>
      </c>
      <c r="D8" s="22" t="s">
        <v>4</v>
      </c>
      <c r="E8" s="22" t="s">
        <v>5</v>
      </c>
      <c r="F8" s="24" t="s">
        <v>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3:18" ht="15.75" x14ac:dyDescent="0.25">
      <c r="C9" s="21"/>
      <c r="D9" s="23"/>
      <c r="E9" s="23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77206444.230000004</v>
      </c>
      <c r="I10" s="6">
        <f t="shared" si="0"/>
        <v>94260033.449999988</v>
      </c>
      <c r="J10" s="6">
        <f t="shared" si="0"/>
        <v>84756025.300000012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>SUM(F10:Q10)</f>
        <v>401107217.04000002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>SUM(F11:Q11)</f>
        <v>304493138.56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>SUM(F12:Q12)</f>
        <v>144984225.94999999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ref="R13:R16" si="3">SUM(F13:Q13)</f>
        <v>31882182.179999996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3"/>
        <v>162400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3"/>
        <v>107100157.75999999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3"/>
        <v>20364172.670000002</v>
      </c>
    </row>
    <row r="17" spans="3:18" ht="15.75" x14ac:dyDescent="0.25">
      <c r="C17" s="8" t="s">
        <v>27</v>
      </c>
      <c r="D17" s="6">
        <f>SUM(D18:D26)</f>
        <v>200756000</v>
      </c>
      <c r="E17" s="7">
        <f>SUM(E18:E26)</f>
        <v>0</v>
      </c>
      <c r="F17" s="6">
        <f t="shared" ref="F17:Q17" si="4">SUM(F18:F26)</f>
        <v>7479202.3399999999</v>
      </c>
      <c r="G17" s="6">
        <f t="shared" si="4"/>
        <v>14969022.41</v>
      </c>
      <c r="H17" s="6">
        <f t="shared" si="4"/>
        <v>9981696.6500000004</v>
      </c>
      <c r="I17" s="6">
        <f t="shared" si="4"/>
        <v>8736567.9699999988</v>
      </c>
      <c r="J17" s="6">
        <f t="shared" si="4"/>
        <v>13517358.750000002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6">
        <f t="shared" si="4"/>
        <v>0</v>
      </c>
      <c r="O17" s="6">
        <f t="shared" si="4"/>
        <v>0</v>
      </c>
      <c r="P17" s="6">
        <f t="shared" si="4"/>
        <v>0</v>
      </c>
      <c r="Q17" s="6">
        <f t="shared" si="4"/>
        <v>0</v>
      </c>
      <c r="R17" s="6">
        <f>SUM(F17:Q17)</f>
        <v>54683848.119999997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SUM(F18:Q18)</f>
        <v>7536300.7199999997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ref="R19:R26" si="5">SUM(F19:Q19)</f>
        <v>12009057.460000001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5"/>
        <v>612106.09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5"/>
        <v>3531850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SUM(F22:Q22)</f>
        <v>5758205.8300000001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SUM(F23:Q23)</f>
        <v>7702320.8300000001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>SUM(F24:Q24)</f>
        <v>3225908.28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SUM(F25:Q25)</f>
        <v>14308098.910000002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6">
        <f>SUM(D28:D36)</f>
        <v>42407227.399999999</v>
      </c>
      <c r="E27" s="7">
        <f>SUM(E28:E36)</f>
        <v>0</v>
      </c>
      <c r="F27" s="6">
        <f t="shared" ref="F27:Q27" si="6">SUM(F28:F36)</f>
        <v>2407715</v>
      </c>
      <c r="G27" s="6">
        <f t="shared" si="6"/>
        <v>2248254.46</v>
      </c>
      <c r="H27" s="6">
        <f t="shared" si="6"/>
        <v>4246225.62</v>
      </c>
      <c r="I27" s="6">
        <f t="shared" si="6"/>
        <v>3293831.01</v>
      </c>
      <c r="J27" s="6">
        <f t="shared" si="6"/>
        <v>3503354.09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6">
        <f t="shared" si="6"/>
        <v>0</v>
      </c>
      <c r="Q27" s="6">
        <f t="shared" si="6"/>
        <v>0</v>
      </c>
      <c r="R27" s="6">
        <f>SUM(F27:Q27)</f>
        <v>15699380.18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>SUM(F28:Q28)</f>
        <v>2885573.25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>SUM(F29:Q29)</f>
        <v>254018.5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>SUM(F30:Q30)</f>
        <v>88679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>SUM(F31:Q31)</f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R36" si="7">SUM(F32:Q32)</f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7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7"/>
        <v>7422587.5999999996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7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7"/>
        <v>5048521.83</v>
      </c>
    </row>
    <row r="37" spans="3:18" ht="15.75" x14ac:dyDescent="0.25">
      <c r="C37" s="8" t="s">
        <v>47</v>
      </c>
      <c r="D37" s="6">
        <f>SUM(D38:D45)</f>
        <v>7280000</v>
      </c>
      <c r="E37" s="6">
        <f>SUM(E38:E45)</f>
        <v>0</v>
      </c>
      <c r="F37" s="6">
        <f t="shared" ref="F37:Q37" si="8">SUM(F38:F45)</f>
        <v>210000</v>
      </c>
      <c r="G37" s="6">
        <f t="shared" si="8"/>
        <v>350795</v>
      </c>
      <c r="H37" s="6">
        <f t="shared" si="8"/>
        <v>1078100</v>
      </c>
      <c r="I37" s="6">
        <f t="shared" si="8"/>
        <v>98449.23</v>
      </c>
      <c r="J37" s="6">
        <f t="shared" si="8"/>
        <v>385016.75</v>
      </c>
      <c r="K37" s="6">
        <f t="shared" si="8"/>
        <v>0</v>
      </c>
      <c r="L37" s="6">
        <f t="shared" si="8"/>
        <v>0</v>
      </c>
      <c r="M37" s="6">
        <f t="shared" si="8"/>
        <v>0</v>
      </c>
      <c r="N37" s="6">
        <f t="shared" si="8"/>
        <v>0</v>
      </c>
      <c r="O37" s="6">
        <f t="shared" si="8"/>
        <v>0</v>
      </c>
      <c r="P37" s="6">
        <f t="shared" si="8"/>
        <v>0</v>
      </c>
      <c r="Q37" s="6">
        <f t="shared" si="8"/>
        <v>0</v>
      </c>
      <c r="R37" s="6">
        <f>SUM(F37:Q37)</f>
        <v>2122360.98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>SUM(F38:Q38)</f>
        <v>1895560.98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46" si="9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9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9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9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9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9"/>
        <v>226800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9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9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3:18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3:18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3:18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</row>
    <row r="52" spans="3:18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3:18" ht="15.75" x14ac:dyDescent="0.25">
      <c r="C53" s="8" t="s">
        <v>63</v>
      </c>
      <c r="D53" s="6">
        <f>SUM(D54:D62)</f>
        <v>47500000</v>
      </c>
      <c r="E53" s="7">
        <f>SUM(E54:E62)</f>
        <v>0</v>
      </c>
      <c r="F53" s="6">
        <f>SUM(F54:F62)</f>
        <v>1585136.43</v>
      </c>
      <c r="G53" s="6">
        <f t="shared" ref="G53:Q53" si="10">SUM(G54:G62)</f>
        <v>224451.96</v>
      </c>
      <c r="H53" s="6">
        <f t="shared" si="10"/>
        <v>200099.68</v>
      </c>
      <c r="I53" s="6">
        <f t="shared" si="10"/>
        <v>18598713.629999999</v>
      </c>
      <c r="J53" s="6">
        <f t="shared" si="10"/>
        <v>3500087.5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  <c r="P53" s="6">
        <f t="shared" si="10"/>
        <v>0</v>
      </c>
      <c r="Q53" s="6">
        <f t="shared" si="10"/>
        <v>0</v>
      </c>
      <c r="R53" s="6">
        <f>SUM(F53:Q53)</f>
        <v>24108489.199999999</v>
      </c>
    </row>
    <row r="54" spans="3:18" ht="15.75" x14ac:dyDescent="0.25">
      <c r="C54" s="9" t="s">
        <v>64</v>
      </c>
      <c r="D54" s="7">
        <v>12000000</v>
      </c>
      <c r="E54" s="7">
        <v>0</v>
      </c>
      <c r="F54" s="7">
        <v>58000</v>
      </c>
      <c r="G54" s="7">
        <v>224451.96</v>
      </c>
      <c r="H54" s="7">
        <v>200099.68</v>
      </c>
      <c r="I54" s="7">
        <v>0</v>
      </c>
      <c r="J54" s="7">
        <f>2329240.87+90556.63</f>
        <v>2419797.5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>SUM(F54:Q54)</f>
        <v>2902349.14</v>
      </c>
    </row>
    <row r="55" spans="3:18" ht="15.75" x14ac:dyDescent="0.25">
      <c r="C55" s="9" t="s">
        <v>65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1080290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ref="R55:R60" si="11">SUM(F55:Q55)</f>
        <v>1080290</v>
      </c>
    </row>
    <row r="56" spans="3:18" ht="15.75" x14ac:dyDescent="0.25">
      <c r="C56" s="9" t="s">
        <v>66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11"/>
        <v>0</v>
      </c>
    </row>
    <row r="57" spans="3:18" ht="15.75" x14ac:dyDescent="0.25">
      <c r="C57" s="9" t="s">
        <v>67</v>
      </c>
      <c r="D57" s="7">
        <v>12000000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 t="shared" si="11"/>
        <v>0</v>
      </c>
    </row>
    <row r="58" spans="3:18" ht="15.75" x14ac:dyDescent="0.25">
      <c r="C58" s="9" t="s">
        <v>68</v>
      </c>
      <c r="D58" s="7">
        <v>4500000</v>
      </c>
      <c r="E58" s="7">
        <v>0</v>
      </c>
      <c r="F58" s="7">
        <v>0</v>
      </c>
      <c r="G58" s="7">
        <v>0</v>
      </c>
      <c r="H58" s="7">
        <v>0</v>
      </c>
      <c r="I58" s="7">
        <v>194300.83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11"/>
        <v>194300.83</v>
      </c>
    </row>
    <row r="59" spans="3:18" ht="15.75" x14ac:dyDescent="0.25">
      <c r="C59" s="9" t="s">
        <v>69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11"/>
        <v>0</v>
      </c>
    </row>
    <row r="60" spans="3:18" ht="15.75" x14ac:dyDescent="0.25">
      <c r="C60" s="9" t="s">
        <v>70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11"/>
        <v>0</v>
      </c>
    </row>
    <row r="61" spans="3:18" ht="15.75" x14ac:dyDescent="0.25">
      <c r="C61" s="9" t="s">
        <v>71</v>
      </c>
      <c r="D61" s="7">
        <v>18000000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3:18" ht="15.75" x14ac:dyDescent="0.25">
      <c r="C62" s="9" t="s">
        <v>72</v>
      </c>
      <c r="D62" s="7">
        <v>1000000</v>
      </c>
      <c r="E62" s="7">
        <v>0</v>
      </c>
      <c r="F62" s="7">
        <v>1527136.43</v>
      </c>
      <c r="G62" s="7">
        <v>0</v>
      </c>
      <c r="H62" s="7">
        <v>0</v>
      </c>
      <c r="I62" s="7">
        <v>18404412.800000001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>SUM(F62:J62)</f>
        <v>19931549.23</v>
      </c>
    </row>
    <row r="63" spans="3:18" ht="15.75" x14ac:dyDescent="0.25">
      <c r="C63" s="8" t="s">
        <v>73</v>
      </c>
      <c r="D63" s="7">
        <f>SUM(D64:D67)</f>
        <v>0</v>
      </c>
      <c r="E63" s="7">
        <f>SUM(E64:E67)</f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3:18" ht="15.75" x14ac:dyDescent="0.25">
      <c r="C64" s="9" t="s">
        <v>74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3:18" ht="15.75" x14ac:dyDescent="0.25">
      <c r="C65" s="9" t="s">
        <v>75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3:18" ht="15.75" x14ac:dyDescent="0.25">
      <c r="C66" s="9" t="s">
        <v>76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3:18" ht="15.75" x14ac:dyDescent="0.25">
      <c r="C67" s="9" t="s">
        <v>77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3:18" ht="15.75" x14ac:dyDescent="0.25">
      <c r="C68" s="8" t="s">
        <v>78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3:18" ht="15.75" x14ac:dyDescent="0.25">
      <c r="C69" s="9" t="s">
        <v>79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3:18" ht="15.75" x14ac:dyDescent="0.25">
      <c r="C70" s="9" t="s">
        <v>80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3:18" ht="15.75" x14ac:dyDescent="0.25">
      <c r="C71" s="8" t="s">
        <v>81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3:18" ht="15.75" x14ac:dyDescent="0.25">
      <c r="C72" s="9" t="s">
        <v>82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3:18" ht="15.75" x14ac:dyDescent="0.25">
      <c r="C73" s="9" t="s">
        <v>83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3:18" ht="15.75" x14ac:dyDescent="0.25">
      <c r="C74" s="9" t="s">
        <v>84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3:18" ht="15.75" x14ac:dyDescent="0.25">
      <c r="C75" s="5" t="s">
        <v>85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3:18" ht="15.75" x14ac:dyDescent="0.25">
      <c r="C76" s="8" t="s">
        <v>86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3:18" ht="15.75" x14ac:dyDescent="0.25">
      <c r="C77" s="9" t="s">
        <v>87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</row>
    <row r="78" spans="3:18" ht="15.75" x14ac:dyDescent="0.25">
      <c r="C78" s="9" t="s">
        <v>88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3:18" ht="15.75" x14ac:dyDescent="0.25">
      <c r="C79" s="8" t="s">
        <v>89</v>
      </c>
      <c r="D79" s="7">
        <v>0</v>
      </c>
      <c r="E79" s="7">
        <f>SUM(E80:E81)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3:18" ht="15.75" x14ac:dyDescent="0.25">
      <c r="C80" s="9" t="s">
        <v>90</v>
      </c>
      <c r="D80" s="7">
        <v>10227302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3:18" ht="15.75" x14ac:dyDescent="0.25">
      <c r="C81" s="9" t="s">
        <v>91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3:18" ht="15.75" x14ac:dyDescent="0.25">
      <c r="C82" s="8" t="s">
        <v>92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3:18" ht="15.75" x14ac:dyDescent="0.25">
      <c r="C83" s="9" t="s">
        <v>93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3:18" ht="15.75" x14ac:dyDescent="0.25">
      <c r="C84" s="11" t="s">
        <v>94</v>
      </c>
      <c r="D84" s="12">
        <f>+D53+D46+D37+D27+D17+D11+D63+D68+D71+D75+D80</f>
        <v>1004393499.883678</v>
      </c>
      <c r="E84" s="12">
        <f>+E53+E46+E37+E27+E17+E11+E79+E63</f>
        <v>0</v>
      </c>
      <c r="F84" s="12">
        <f>+F53+F46+F37+F27+F17+F11+F80</f>
        <v>69596336.340000004</v>
      </c>
      <c r="G84" s="12">
        <f t="shared" ref="G84:R84" si="12">+G53+G46+G37+G27+G17+G11</f>
        <v>75288377.719999999</v>
      </c>
      <c r="H84" s="12">
        <f t="shared" si="12"/>
        <v>77206444.230000004</v>
      </c>
      <c r="I84" s="12">
        <f t="shared" si="12"/>
        <v>94260033.449999988</v>
      </c>
      <c r="J84" s="12">
        <f t="shared" si="12"/>
        <v>84756025.300000012</v>
      </c>
      <c r="K84" s="12">
        <f t="shared" si="12"/>
        <v>0</v>
      </c>
      <c r="L84" s="12">
        <f t="shared" si="12"/>
        <v>0</v>
      </c>
      <c r="M84" s="12">
        <f t="shared" si="12"/>
        <v>0</v>
      </c>
      <c r="N84" s="13">
        <f t="shared" si="12"/>
        <v>0</v>
      </c>
      <c r="O84" s="13">
        <f t="shared" si="12"/>
        <v>0</v>
      </c>
      <c r="P84" s="13">
        <f t="shared" si="12"/>
        <v>0</v>
      </c>
      <c r="Q84" s="13">
        <f t="shared" si="12"/>
        <v>0</v>
      </c>
      <c r="R84" s="12">
        <f t="shared" si="12"/>
        <v>401107217.03999996</v>
      </c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2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2023-06-14T13:26:19Z</cp:lastPrinted>
  <dcterms:created xsi:type="dcterms:W3CDTF">2023-06-13T18:49:31Z</dcterms:created>
  <dcterms:modified xsi:type="dcterms:W3CDTF">2023-06-14T14:00:58Z</dcterms:modified>
</cp:coreProperties>
</file>