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G38" i="1"/>
  <c r="R3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H84" i="1" l="1"/>
  <c r="H10" i="1" s="1"/>
  <c r="L84" i="1"/>
  <c r="L10" i="1" s="1"/>
  <c r="P84" i="1"/>
  <c r="P10" i="1" s="1"/>
  <c r="R17" i="1"/>
  <c r="R84" i="1" s="1"/>
  <c r="E84" i="1"/>
  <c r="E10" i="1" s="1"/>
  <c r="I84" i="1"/>
  <c r="I10" i="1" s="1"/>
  <c r="M84" i="1"/>
  <c r="M10" i="1" s="1"/>
  <c r="Q84" i="1"/>
  <c r="Q10" i="1" s="1"/>
  <c r="R11" i="1"/>
  <c r="R53" i="1"/>
  <c r="J84" i="1"/>
  <c r="J10" i="1" s="1"/>
  <c r="N84" i="1"/>
  <c r="N10" i="1" s="1"/>
  <c r="R37" i="1"/>
  <c r="G84" i="1"/>
  <c r="G10" i="1" s="1"/>
  <c r="K84" i="1"/>
  <c r="K10" i="1" s="1"/>
  <c r="O84" i="1"/>
  <c r="O10" i="1" s="1"/>
  <c r="D84" i="1"/>
  <c r="F84" i="1"/>
  <c r="F10" i="1" s="1"/>
  <c r="R10" i="1" l="1"/>
  <c r="D10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<sst xmlns="http://schemas.openxmlformats.org/spreadsheetml/2006/main" count="101" uniqueCount="101">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</sst>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G17" sqref="G17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4" customWidth="1"/>
    <col min="5" max="5" width="16.7109375" style="24" hidden="1" customWidth="1"/>
    <col min="6" max="6" width="15.28515625" style="24" customWidth="1"/>
    <col min="7" max="7" width="14.28515625" style="24" customWidth="1"/>
    <col min="8" max="13" width="14.28515625" style="24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8" t="s">
        <v>3</v>
      </c>
      <c r="D8" s="9" t="s">
        <v>4</v>
      </c>
      <c r="E8" s="9" t="s">
        <v>5</v>
      </c>
      <c r="F8" s="10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3:18" ht="15.75" x14ac:dyDescent="0.25">
      <c r="C9" s="13"/>
      <c r="D9" s="14"/>
      <c r="E9" s="14"/>
      <c r="F9" s="15" t="s">
        <v>7</v>
      </c>
      <c r="G9" s="15" t="s">
        <v>8</v>
      </c>
      <c r="H9" s="15" t="s">
        <v>9</v>
      </c>
      <c r="I9" s="15" t="s">
        <v>10</v>
      </c>
      <c r="J9" s="16" t="s">
        <v>11</v>
      </c>
      <c r="K9" s="15" t="s">
        <v>12</v>
      </c>
      <c r="L9" s="16" t="s">
        <v>13</v>
      </c>
      <c r="M9" s="15" t="s">
        <v>14</v>
      </c>
      <c r="N9" s="17" t="s">
        <v>15</v>
      </c>
      <c r="O9" s="17" t="s">
        <v>16</v>
      </c>
      <c r="P9" s="17" t="s">
        <v>17</v>
      </c>
      <c r="Q9" s="18" t="s">
        <v>18</v>
      </c>
      <c r="R9" s="17" t="s">
        <v>19</v>
      </c>
    </row>
    <row r="10" spans="3:18" ht="15.75" x14ac:dyDescent="0.25">
      <c r="C10" s="19" t="s">
        <v>20</v>
      </c>
      <c r="D10" s="20">
        <f>+D84</f>
        <v>1004393499.883678</v>
      </c>
      <c r="E10" s="21">
        <f>+E84</f>
        <v>0</v>
      </c>
      <c r="F10" s="20">
        <f t="shared" ref="F10:Q10" si="0">+F84</f>
        <v>69596336.340000004</v>
      </c>
      <c r="G10" s="20">
        <f t="shared" si="0"/>
        <v>75288377.719999999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>SUM(F10:Q10)</f>
        <v>144884714.06</v>
      </c>
    </row>
    <row r="11" spans="3:18" ht="15.75" x14ac:dyDescent="0.25">
      <c r="C11" s="22" t="s">
        <v>21</v>
      </c>
      <c r="D11" s="21">
        <f t="shared" ref="D11" si="1">SUM(D12:D16)</f>
        <v>696222970.48367798</v>
      </c>
      <c r="E11" s="21">
        <f>SUM(E12:E16)</f>
        <v>0</v>
      </c>
      <c r="F11" s="21">
        <f>SUM(F12:F16)</f>
        <v>57914282.57</v>
      </c>
      <c r="G11" s="21">
        <f>SUM(G12:G16)</f>
        <v>57495853.890000001</v>
      </c>
      <c r="H11" s="21">
        <f t="shared" ref="H11:Q11" si="2">SUM(H12:H16)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>SUM(F11:Q11)</f>
        <v>115410136.46000001</v>
      </c>
    </row>
    <row r="12" spans="3:18" ht="15.75" x14ac:dyDescent="0.25">
      <c r="C12" s="23" t="s">
        <v>22</v>
      </c>
      <c r="D12" s="21">
        <v>474265032</v>
      </c>
      <c r="E12" s="21">
        <v>0</v>
      </c>
      <c r="F12" s="21">
        <v>29368306.780000001</v>
      </c>
      <c r="G12" s="21">
        <v>28436823.190000001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>SUM(F12:Q12)</f>
        <v>57805129.969999999</v>
      </c>
    </row>
    <row r="13" spans="3:18" ht="15.75" x14ac:dyDescent="0.25">
      <c r="C13" s="23" t="s">
        <v>23</v>
      </c>
      <c r="D13" s="21">
        <v>58973384.799999997</v>
      </c>
      <c r="E13" s="21">
        <v>0</v>
      </c>
      <c r="F13" s="21">
        <v>6452328.2799999993</v>
      </c>
      <c r="G13" s="21">
        <v>6112805.3799999999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ref="R13:R16" si="3">SUM(F13:Q13)</f>
        <v>12565133.66</v>
      </c>
    </row>
    <row r="14" spans="3:18" ht="15.75" x14ac:dyDescent="0.25">
      <c r="C14" s="23" t="s">
        <v>24</v>
      </c>
      <c r="D14" s="21">
        <v>3500000.0000000005</v>
      </c>
      <c r="E14" s="21">
        <v>0</v>
      </c>
      <c r="F14" s="21">
        <v>48000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3"/>
        <v>48000</v>
      </c>
    </row>
    <row r="15" spans="3:18" ht="15.75" x14ac:dyDescent="0.25">
      <c r="C15" s="23" t="s">
        <v>25</v>
      </c>
      <c r="D15" s="21">
        <v>107162376.30000001</v>
      </c>
      <c r="E15" s="21">
        <v>0</v>
      </c>
      <c r="F15" s="21">
        <v>17937220.619999997</v>
      </c>
      <c r="G15" s="21">
        <v>18927529.48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3"/>
        <v>36864750.099999994</v>
      </c>
    </row>
    <row r="16" spans="3:18" ht="15.75" x14ac:dyDescent="0.25">
      <c r="C16" s="23" t="s">
        <v>26</v>
      </c>
      <c r="D16" s="21">
        <v>52322177.383677945</v>
      </c>
      <c r="E16" s="21">
        <v>0</v>
      </c>
      <c r="F16" s="21">
        <v>4108426.89</v>
      </c>
      <c r="G16" s="21">
        <v>4018695.84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f t="shared" si="3"/>
        <v>8127122.7300000004</v>
      </c>
    </row>
    <row r="17" spans="3:18" ht="15.75" x14ac:dyDescent="0.25">
      <c r="C17" s="22" t="s">
        <v>27</v>
      </c>
      <c r="D17" s="20">
        <f>SUM(D18:D26)</f>
        <v>200756000</v>
      </c>
      <c r="E17" s="21">
        <f>SUM(E18:E26)</f>
        <v>0</v>
      </c>
      <c r="F17" s="20">
        <f t="shared" ref="F17:Q17" si="4">SUM(F18:F26)</f>
        <v>7479202.3399999999</v>
      </c>
      <c r="G17" s="20">
        <f t="shared" si="4"/>
        <v>14969022.41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>SUM(F17:Q17)</f>
        <v>22448224.75</v>
      </c>
    </row>
    <row r="18" spans="3:18" ht="15.75" x14ac:dyDescent="0.25">
      <c r="C18" s="23" t="s">
        <v>28</v>
      </c>
      <c r="D18" s="21">
        <v>22954000</v>
      </c>
      <c r="E18" s="21">
        <v>0</v>
      </c>
      <c r="F18" s="21">
        <v>1297010.05</v>
      </c>
      <c r="G18" s="21">
        <v>1880935.98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>SUM(F18:Q18)</f>
        <v>3177946.0300000003</v>
      </c>
    </row>
    <row r="19" spans="3:18" ht="15.75" x14ac:dyDescent="0.25">
      <c r="C19" s="23" t="s">
        <v>29</v>
      </c>
      <c r="D19" s="21">
        <v>60600000</v>
      </c>
      <c r="E19" s="21">
        <v>0</v>
      </c>
      <c r="F19" s="21">
        <v>428080.4</v>
      </c>
      <c r="G19" s="21">
        <v>5056981.57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ref="R19:R26" si="5">SUM(F19:Q19)</f>
        <v>5485061.9700000007</v>
      </c>
    </row>
    <row r="20" spans="3:18" ht="15.75" x14ac:dyDescent="0.25">
      <c r="C20" s="23" t="s">
        <v>30</v>
      </c>
      <c r="D20" s="21">
        <v>5220000</v>
      </c>
      <c r="E20" s="21">
        <v>0</v>
      </c>
      <c r="F20" s="21">
        <v>30886</v>
      </c>
      <c r="G20" s="21">
        <v>61006.5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5"/>
        <v>91892.5</v>
      </c>
    </row>
    <row r="21" spans="3:18" ht="15.75" x14ac:dyDescent="0.25">
      <c r="C21" s="23" t="s">
        <v>31</v>
      </c>
      <c r="D21" s="21">
        <v>10075000</v>
      </c>
      <c r="E21" s="21">
        <v>0</v>
      </c>
      <c r="F21" s="21">
        <v>810000</v>
      </c>
      <c r="G21" s="21">
        <v>1206525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5"/>
        <v>2016525</v>
      </c>
    </row>
    <row r="22" spans="3:18" ht="15.75" x14ac:dyDescent="0.25">
      <c r="C22" s="23" t="s">
        <v>32</v>
      </c>
      <c r="D22" s="21">
        <v>6560000</v>
      </c>
      <c r="E22" s="21">
        <v>0</v>
      </c>
      <c r="F22" s="21">
        <v>945574.37</v>
      </c>
      <c r="G22" s="21">
        <v>1136008.5699999998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5"/>
        <v>2081582.94</v>
      </c>
    </row>
    <row r="23" spans="3:18" ht="15.75" x14ac:dyDescent="0.25">
      <c r="C23" s="23" t="s">
        <v>33</v>
      </c>
      <c r="D23" s="21">
        <v>14800000</v>
      </c>
      <c r="E23" s="21">
        <v>0</v>
      </c>
      <c r="F23" s="21">
        <v>1176405.8</v>
      </c>
      <c r="G23" s="21">
        <v>1972973.92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5"/>
        <v>3149379.7199999997</v>
      </c>
    </row>
    <row r="24" spans="3:18" ht="15.75" x14ac:dyDescent="0.25">
      <c r="C24" s="23" t="s">
        <v>34</v>
      </c>
      <c r="D24" s="21">
        <v>80547000</v>
      </c>
      <c r="E24" s="21">
        <v>0</v>
      </c>
      <c r="F24" s="21">
        <v>0</v>
      </c>
      <c r="G24" s="21">
        <v>347958.77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5"/>
        <v>347958.77</v>
      </c>
    </row>
    <row r="25" spans="3:18" ht="15.75" x14ac:dyDescent="0.25">
      <c r="C25" s="23" t="s">
        <v>35</v>
      </c>
      <c r="D25" s="21">
        <v>0</v>
      </c>
      <c r="E25" s="21">
        <v>0</v>
      </c>
      <c r="F25" s="21">
        <v>2791245.72</v>
      </c>
      <c r="G25" s="21">
        <v>3306632.1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5"/>
        <v>6097877.8200000003</v>
      </c>
    </row>
    <row r="26" spans="3:18" ht="15.75" x14ac:dyDescent="0.25">
      <c r="C26" s="23" t="s">
        <v>36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5"/>
        <v>0</v>
      </c>
    </row>
    <row r="27" spans="3:18" ht="15.75" x14ac:dyDescent="0.25">
      <c r="C27" s="22" t="s">
        <v>37</v>
      </c>
      <c r="D27" s="20">
        <f>SUM(D28:D36)</f>
        <v>42407227.399999999</v>
      </c>
      <c r="E27" s="21">
        <f>SUM(E28:E36)</f>
        <v>0</v>
      </c>
      <c r="F27" s="20">
        <f t="shared" ref="F27:Q27" si="6">SUM(F28:F36)</f>
        <v>2407715</v>
      </c>
      <c r="G27" s="20">
        <f t="shared" si="6"/>
        <v>2248254.46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>SUM(F27:Q27)</f>
        <v>4655969.46</v>
      </c>
    </row>
    <row r="28" spans="3:18" ht="15.75" x14ac:dyDescent="0.25">
      <c r="C28" s="23" t="s">
        <v>38</v>
      </c>
      <c r="D28" s="21">
        <v>4896000</v>
      </c>
      <c r="E28" s="21">
        <v>0</v>
      </c>
      <c r="F28" s="21">
        <v>438692.8</v>
      </c>
      <c r="G28" s="21">
        <v>340514.72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>SUM(F28:Q28)</f>
        <v>779207.52</v>
      </c>
    </row>
    <row r="29" spans="3:18" ht="15.75" x14ac:dyDescent="0.25">
      <c r="C29" s="23" t="s">
        <v>39</v>
      </c>
      <c r="D29" s="21">
        <v>2405227.4</v>
      </c>
      <c r="E29" s="21">
        <v>0</v>
      </c>
      <c r="F29" s="21">
        <v>204671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ref="R29:R36" si="7">SUM(F29:Q29)</f>
        <v>204671</v>
      </c>
    </row>
    <row r="30" spans="3:18" ht="15.75" x14ac:dyDescent="0.25">
      <c r="C30" s="23" t="s">
        <v>40</v>
      </c>
      <c r="D30" s="21">
        <v>2210000</v>
      </c>
      <c r="E30" s="21">
        <v>0</v>
      </c>
      <c r="F30" s="21">
        <v>0</v>
      </c>
      <c r="G30" s="21">
        <v>13085.01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7"/>
        <v>13085.01</v>
      </c>
    </row>
    <row r="31" spans="3:18" ht="15.75" x14ac:dyDescent="0.25">
      <c r="C31" s="23" t="s">
        <v>41</v>
      </c>
      <c r="D31" s="21">
        <v>1000000.0000000001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7"/>
        <v>0</v>
      </c>
    </row>
    <row r="32" spans="3:18" ht="15.75" x14ac:dyDescent="0.25">
      <c r="C32" s="23" t="s">
        <v>42</v>
      </c>
      <c r="D32" s="21">
        <v>1024000.0000000001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7"/>
        <v>0</v>
      </c>
    </row>
    <row r="33" spans="3:18" ht="15.75" x14ac:dyDescent="0.25">
      <c r="C33" s="23" t="s">
        <v>43</v>
      </c>
      <c r="D33" s="21">
        <v>24000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0</v>
      </c>
    </row>
    <row r="34" spans="3:18" ht="15.75" x14ac:dyDescent="0.25">
      <c r="C34" s="23" t="s">
        <v>44</v>
      </c>
      <c r="D34" s="21">
        <v>20848000</v>
      </c>
      <c r="E34" s="21">
        <v>0</v>
      </c>
      <c r="F34" s="21">
        <v>1336301.1000000001</v>
      </c>
      <c r="G34" s="21">
        <v>1339140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7"/>
        <v>2675441.1</v>
      </c>
    </row>
    <row r="35" spans="3:18" ht="15.75" x14ac:dyDescent="0.25">
      <c r="C35" s="23" t="s">
        <v>45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0</v>
      </c>
    </row>
    <row r="36" spans="3:18" ht="15.75" x14ac:dyDescent="0.25">
      <c r="C36" s="23" t="s">
        <v>46</v>
      </c>
      <c r="D36" s="21">
        <v>10000000</v>
      </c>
      <c r="E36" s="21">
        <v>0</v>
      </c>
      <c r="F36" s="21">
        <v>428050.1</v>
      </c>
      <c r="G36" s="21">
        <v>555514.73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f t="shared" si="7"/>
        <v>983564.83</v>
      </c>
    </row>
    <row r="37" spans="3:18" ht="15.75" x14ac:dyDescent="0.25">
      <c r="C37" s="22" t="s">
        <v>47</v>
      </c>
      <c r="D37" s="20">
        <f>SUM(D38:D45)</f>
        <v>7280000</v>
      </c>
      <c r="E37" s="20">
        <f>SUM(E38:E45)</f>
        <v>0</v>
      </c>
      <c r="F37" s="20">
        <f t="shared" ref="F37:Q37" si="8">SUM(F38:F45)</f>
        <v>210000</v>
      </c>
      <c r="G37" s="20">
        <f t="shared" si="8"/>
        <v>350795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20">
        <f t="shared" si="8"/>
        <v>0</v>
      </c>
      <c r="O37" s="20">
        <f t="shared" si="8"/>
        <v>0</v>
      </c>
      <c r="P37" s="20">
        <f t="shared" si="8"/>
        <v>0</v>
      </c>
      <c r="Q37" s="20">
        <f t="shared" si="8"/>
        <v>0</v>
      </c>
      <c r="R37" s="20">
        <f>SUM(F37:Q37)</f>
        <v>560795</v>
      </c>
    </row>
    <row r="38" spans="3:18" ht="15.75" x14ac:dyDescent="0.25">
      <c r="C38" s="23" t="s">
        <v>48</v>
      </c>
      <c r="D38" s="21">
        <v>6580000</v>
      </c>
      <c r="E38" s="21">
        <v>0</v>
      </c>
      <c r="F38" s="21">
        <v>210000</v>
      </c>
      <c r="G38" s="21">
        <f>122495+1500</f>
        <v>123995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>SUM(F38:Q38)</f>
        <v>333995</v>
      </c>
    </row>
    <row r="39" spans="3:18" ht="15.75" x14ac:dyDescent="0.25">
      <c r="C39" s="23" t="s">
        <v>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f t="shared" ref="R39:R46" si="9">SUM(F39:Q39)</f>
        <v>0</v>
      </c>
    </row>
    <row r="40" spans="3:18" ht="15.75" x14ac:dyDescent="0.25">
      <c r="C40" s="23" t="s">
        <v>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9"/>
        <v>0</v>
      </c>
    </row>
    <row r="41" spans="3:18" ht="15.75" x14ac:dyDescent="0.25">
      <c r="C41" s="23" t="s">
        <v>51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9"/>
        <v>0</v>
      </c>
    </row>
    <row r="42" spans="3:18" ht="15.75" x14ac:dyDescent="0.25">
      <c r="C42" s="23" t="s">
        <v>52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9"/>
        <v>0</v>
      </c>
    </row>
    <row r="43" spans="3:18" ht="15.75" x14ac:dyDescent="0.25">
      <c r="C43" s="23" t="s">
        <v>53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9"/>
        <v>0</v>
      </c>
    </row>
    <row r="44" spans="3:18" ht="15.75" x14ac:dyDescent="0.25">
      <c r="C44" s="23" t="s">
        <v>54</v>
      </c>
      <c r="D44" s="21">
        <v>700000.00000000012</v>
      </c>
      <c r="E44" s="21">
        <v>0</v>
      </c>
      <c r="F44" s="21">
        <v>0</v>
      </c>
      <c r="G44" s="21">
        <v>226800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9"/>
        <v>226800</v>
      </c>
    </row>
    <row r="45" spans="3:18" ht="15.75" x14ac:dyDescent="0.25">
      <c r="C45" s="23" t="s">
        <v>55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9"/>
        <v>0</v>
      </c>
    </row>
    <row r="46" spans="3:18" ht="15.75" x14ac:dyDescent="0.25">
      <c r="C46" s="22" t="s">
        <v>56</v>
      </c>
      <c r="D46" s="21">
        <v>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9"/>
        <v>0</v>
      </c>
    </row>
    <row r="47" spans="3:18" ht="15.75" x14ac:dyDescent="0.25">
      <c r="C47" s="23" t="s">
        <v>57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ht="15.75" x14ac:dyDescent="0.25">
      <c r="C48" s="23" t="s">
        <v>58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ht="15.75" x14ac:dyDescent="0.25">
      <c r="C49" s="23" t="s">
        <v>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ht="15.75" x14ac:dyDescent="0.25">
      <c r="C50" s="23" t="s">
        <v>60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ht="15.75" x14ac:dyDescent="0.25">
      <c r="C51" s="23" t="s">
        <v>61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ht="15.75" x14ac:dyDescent="0.25">
      <c r="C52" s="23" t="s">
        <v>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ht="15.75" x14ac:dyDescent="0.25">
      <c r="C53" s="22" t="s">
        <v>63</v>
      </c>
      <c r="D53" s="20">
        <f>SUM(D54:D62)</f>
        <v>47500000</v>
      </c>
      <c r="E53" s="21">
        <f>SUM(E54:E62)</f>
        <v>0</v>
      </c>
      <c r="F53" s="20">
        <f>SUM(F54:F62)</f>
        <v>1585136.43</v>
      </c>
      <c r="G53" s="20">
        <f t="shared" ref="G53:Q53" si="10">SUM(G54:G62)</f>
        <v>224451.96</v>
      </c>
      <c r="H53" s="20">
        <f t="shared" si="10"/>
        <v>0</v>
      </c>
      <c r="I53" s="20">
        <f t="shared" si="10"/>
        <v>0</v>
      </c>
      <c r="J53" s="20">
        <f t="shared" si="10"/>
        <v>0</v>
      </c>
      <c r="K53" s="20">
        <f t="shared" si="10"/>
        <v>0</v>
      </c>
      <c r="L53" s="20">
        <f t="shared" si="10"/>
        <v>0</v>
      </c>
      <c r="M53" s="20">
        <f t="shared" si="10"/>
        <v>0</v>
      </c>
      <c r="N53" s="20">
        <f t="shared" si="10"/>
        <v>0</v>
      </c>
      <c r="O53" s="20">
        <f t="shared" si="10"/>
        <v>0</v>
      </c>
      <c r="P53" s="20">
        <f t="shared" si="10"/>
        <v>0</v>
      </c>
      <c r="Q53" s="20">
        <f t="shared" si="10"/>
        <v>0</v>
      </c>
      <c r="R53" s="20">
        <f>SUM(F53:Q53)</f>
        <v>1809588.39</v>
      </c>
    </row>
    <row r="54" spans="3:18" ht="15.75" x14ac:dyDescent="0.25">
      <c r="C54" s="23" t="s">
        <v>64</v>
      </c>
      <c r="D54" s="21">
        <v>12000000</v>
      </c>
      <c r="E54" s="21">
        <v>0</v>
      </c>
      <c r="F54" s="21">
        <v>58000</v>
      </c>
      <c r="G54" s="21">
        <v>224451.96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>SUM(F54:Q54)</f>
        <v>282451.95999999996</v>
      </c>
    </row>
    <row r="55" spans="3:18" ht="15.75" x14ac:dyDescent="0.25">
      <c r="C55" s="23" t="s">
        <v>65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ref="R55:R60" si="11">SUM(F55:Q55)</f>
        <v>0</v>
      </c>
    </row>
    <row r="56" spans="3:18" ht="15.75" x14ac:dyDescent="0.25">
      <c r="C56" s="23" t="s">
        <v>66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11"/>
        <v>0</v>
      </c>
    </row>
    <row r="57" spans="3:18" ht="15.75" x14ac:dyDescent="0.25">
      <c r="C57" s="23" t="s">
        <v>67</v>
      </c>
      <c r="D57" s="21">
        <v>12000000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11"/>
        <v>0</v>
      </c>
    </row>
    <row r="58" spans="3:18" ht="15.75" x14ac:dyDescent="0.25">
      <c r="C58" s="23" t="s">
        <v>68</v>
      </c>
      <c r="D58" s="21">
        <v>4500000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11"/>
        <v>0</v>
      </c>
    </row>
    <row r="59" spans="3:18" ht="15.75" x14ac:dyDescent="0.25">
      <c r="C59" s="23" t="s">
        <v>69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f t="shared" si="11"/>
        <v>0</v>
      </c>
    </row>
    <row r="60" spans="3:18" ht="15.75" x14ac:dyDescent="0.25">
      <c r="C60" s="23" t="s">
        <v>70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f t="shared" si="11"/>
        <v>0</v>
      </c>
    </row>
    <row r="61" spans="3:18" ht="15.75" x14ac:dyDescent="0.25">
      <c r="C61" s="23" t="s">
        <v>71</v>
      </c>
      <c r="D61" s="21">
        <v>18000000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3:18" ht="15.75" x14ac:dyDescent="0.25">
      <c r="C62" s="23" t="s">
        <v>72</v>
      </c>
      <c r="D62" s="21">
        <v>1000000</v>
      </c>
      <c r="E62" s="21">
        <v>0</v>
      </c>
      <c r="F62" s="21">
        <v>1527136.43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f>+F62</f>
        <v>1527136.43</v>
      </c>
    </row>
    <row r="63" spans="3:18" ht="15.75" x14ac:dyDescent="0.25">
      <c r="C63" s="22" t="s">
        <v>73</v>
      </c>
      <c r="D63" s="21">
        <f>SUM(D64:D67)</f>
        <v>0</v>
      </c>
      <c r="E63" s="21">
        <f>SUM(E64:E67)</f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3:18" ht="15.75" x14ac:dyDescent="0.25">
      <c r="C64" s="23" t="s">
        <v>74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3:18" ht="15.75" x14ac:dyDescent="0.25">
      <c r="C65" s="23" t="s">
        <v>75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ht="15.75" x14ac:dyDescent="0.25">
      <c r="C66" s="23" t="s">
        <v>76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ht="15.75" x14ac:dyDescent="0.25">
      <c r="C67" s="23" t="s">
        <v>77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ht="15.75" x14ac:dyDescent="0.25">
      <c r="C68" s="22" t="s">
        <v>78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3:18" ht="15.75" x14ac:dyDescent="0.25">
      <c r="C69" s="23" t="s">
        <v>79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ht="15.75" x14ac:dyDescent="0.25">
      <c r="C70" s="23" t="s">
        <v>80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ht="15.75" x14ac:dyDescent="0.25">
      <c r="C71" s="22" t="s">
        <v>81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3:18" ht="15.75" x14ac:dyDescent="0.25">
      <c r="C72" s="23" t="s">
        <v>82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ht="15.75" x14ac:dyDescent="0.25">
      <c r="C73" s="23" t="s">
        <v>83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ht="15.75" x14ac:dyDescent="0.25">
      <c r="C74" s="23" t="s">
        <v>84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ht="15.75" x14ac:dyDescent="0.25">
      <c r="C75" s="19" t="s">
        <v>85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</row>
    <row r="76" spans="3:18" ht="15.75" x14ac:dyDescent="0.25">
      <c r="C76" s="22" t="s">
        <v>86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3:18" ht="15.75" x14ac:dyDescent="0.25">
      <c r="C77" s="23" t="s">
        <v>87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3:18" ht="15.75" x14ac:dyDescent="0.25">
      <c r="C78" s="23" t="s">
        <v>88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</row>
    <row r="79" spans="3:18" ht="15.75" x14ac:dyDescent="0.25">
      <c r="C79" s="22" t="s">
        <v>89</v>
      </c>
      <c r="D79" s="21">
        <v>0</v>
      </c>
      <c r="E79" s="21">
        <f>SUM(E80:E81)</f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</row>
    <row r="80" spans="3:18" ht="15.75" x14ac:dyDescent="0.25">
      <c r="C80" s="23" t="s">
        <v>90</v>
      </c>
      <c r="D80" s="21">
        <v>10227302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3:18" ht="15.75" x14ac:dyDescent="0.25">
      <c r="C81" s="23" t="s">
        <v>91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3:18" ht="15.75" x14ac:dyDescent="0.25">
      <c r="C82" s="22" t="s">
        <v>92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</row>
    <row r="83" spans="3:18" ht="15.75" x14ac:dyDescent="0.25">
      <c r="C83" s="23" t="s">
        <v>93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3:18" ht="15.75" x14ac:dyDescent="0.25">
      <c r="C84" s="26" t="s">
        <v>94</v>
      </c>
      <c r="D84" s="27">
        <f>+D53+D46+D37+D27+D17+D11+D63+D68+D71+D75+D80</f>
        <v>1004393499.883678</v>
      </c>
      <c r="E84" s="27">
        <f>+E53+E46+E37+E27+E17+E11+E79+E63</f>
        <v>0</v>
      </c>
      <c r="F84" s="27">
        <f>+F53+F46+F37+F27+F17+F11+F80</f>
        <v>69596336.340000004</v>
      </c>
      <c r="G84" s="27">
        <f t="shared" ref="G84:R84" si="12">+G53+G46+G37+G27+G17+G11</f>
        <v>75288377.719999999</v>
      </c>
      <c r="H84" s="27">
        <f t="shared" si="12"/>
        <v>0</v>
      </c>
      <c r="I84" s="27">
        <f t="shared" si="12"/>
        <v>0</v>
      </c>
      <c r="J84" s="27">
        <f t="shared" si="12"/>
        <v>0</v>
      </c>
      <c r="K84" s="27">
        <f t="shared" si="12"/>
        <v>0</v>
      </c>
      <c r="L84" s="27">
        <f t="shared" si="12"/>
        <v>0</v>
      </c>
      <c r="M84" s="27">
        <f t="shared" si="12"/>
        <v>0</v>
      </c>
      <c r="N84" s="28">
        <f t="shared" si="12"/>
        <v>0</v>
      </c>
      <c r="O84" s="28">
        <f t="shared" si="12"/>
        <v>0</v>
      </c>
      <c r="P84" s="28">
        <f t="shared" si="12"/>
        <v>0</v>
      </c>
      <c r="Q84" s="28">
        <f t="shared" si="12"/>
        <v>0</v>
      </c>
      <c r="R84" s="27">
        <f t="shared" si="12"/>
        <v>144884714.06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4"/>
    </row>
    <row r="88" spans="3:18" ht="18.75" x14ac:dyDescent="0.3">
      <c r="C88" s="29"/>
      <c r="D88" s="30"/>
      <c r="E88" s="30"/>
      <c r="F88" s="30"/>
      <c r="N88" s="25"/>
    </row>
    <row r="89" spans="3:18" ht="18.75" x14ac:dyDescent="0.3">
      <c r="C89" s="29"/>
      <c r="D89" s="30"/>
      <c r="E89" s="29"/>
      <c r="F89" s="30"/>
    </row>
    <row r="90" spans="3:18" ht="18.75" x14ac:dyDescent="0.3">
      <c r="C90" s="29"/>
      <c r="E90" s="29"/>
      <c r="F90" s="30"/>
    </row>
    <row r="91" spans="3:18" ht="18.75" x14ac:dyDescent="0.3">
      <c r="C91" s="29" t="s">
        <v>95</v>
      </c>
      <c r="E91" s="29"/>
      <c r="F91" s="30" t="s">
        <v>96</v>
      </c>
    </row>
    <row r="92" spans="3:18" ht="18.75" x14ac:dyDescent="0.3">
      <c r="C92" s="29" t="s">
        <v>97</v>
      </c>
      <c r="E92" s="29"/>
      <c r="F92" s="30" t="s">
        <v>98</v>
      </c>
    </row>
    <row r="93" spans="3:18" ht="18.75" x14ac:dyDescent="0.3">
      <c r="C93" s="29"/>
      <c r="D93" s="30"/>
      <c r="E93" s="29"/>
      <c r="F93" s="30"/>
    </row>
    <row r="94" spans="3:18" s="24" customFormat="1" ht="18.75" x14ac:dyDescent="0.3">
      <c r="C94" s="31" t="s">
        <v>99</v>
      </c>
      <c r="D94" s="30"/>
      <c r="E94" s="29"/>
      <c r="F94" s="30"/>
    </row>
    <row r="95" spans="3:18" s="24" customFormat="1" ht="18.75" x14ac:dyDescent="0.3">
      <c r="C95" s="31" t="s">
        <v>100</v>
      </c>
      <c r="D95" s="30"/>
      <c r="E95" s="29"/>
      <c r="F95" s="30"/>
    </row>
    <row r="96" spans="3:18" s="24" customFormat="1" x14ac:dyDescent="0.25">
      <c r="C96" s="32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5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2023-03-16T19:12:44Z</dcterms:created>
  <dcterms:modified xsi:type="dcterms:W3CDTF">2023-03-16T19:13:42Z</dcterms:modified>
</cp:coreProperties>
</file>