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/>
  </bookViews>
  <sheets>
    <sheet name="Abr" sheetId="1" r:id="rId1"/>
  </sheets>
  <definedNames>
    <definedName name="_xlnm.Print_Area" localSheetId="0">Abr!$A$1:$O$111</definedName>
    <definedName name="_xlnm.Print_Titles" localSheetId="0">Abr!$1:$7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M84" i="1"/>
  <c r="M86" i="1" s="1"/>
  <c r="L84" i="1"/>
  <c r="L86" i="1" s="1"/>
  <c r="K84" i="1"/>
  <c r="K86" i="1" s="1"/>
  <c r="J84" i="1"/>
  <c r="J86" i="1" s="1"/>
  <c r="I84" i="1"/>
  <c r="I86" i="1" s="1"/>
  <c r="H84" i="1"/>
  <c r="H86" i="1" s="1"/>
  <c r="G84" i="1"/>
  <c r="G86" i="1" s="1"/>
  <c r="F84" i="1"/>
  <c r="F86" i="1" s="1"/>
  <c r="E84" i="1"/>
  <c r="E86" i="1" s="1"/>
  <c r="D84" i="1"/>
  <c r="D86" i="1" s="1"/>
  <c r="C84" i="1"/>
  <c r="C86" i="1" s="1"/>
  <c r="O83" i="1"/>
  <c r="O82" i="1"/>
  <c r="N81" i="1"/>
  <c r="N86" i="1" s="1"/>
  <c r="M81" i="1"/>
  <c r="L81" i="1"/>
  <c r="K81" i="1"/>
  <c r="J81" i="1"/>
  <c r="I81" i="1"/>
  <c r="H81" i="1"/>
  <c r="G81" i="1"/>
  <c r="F81" i="1"/>
  <c r="E81" i="1"/>
  <c r="D81" i="1"/>
  <c r="C81" i="1"/>
  <c r="O81" i="1" s="1"/>
  <c r="O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O74" i="1"/>
  <c r="O73" i="1"/>
  <c r="O72" i="1"/>
  <c r="O71" i="1" s="1"/>
  <c r="N71" i="1"/>
  <c r="M71" i="1"/>
  <c r="L71" i="1"/>
  <c r="K71" i="1"/>
  <c r="J71" i="1"/>
  <c r="I71" i="1"/>
  <c r="H71" i="1"/>
  <c r="G71" i="1"/>
  <c r="F71" i="1"/>
  <c r="E71" i="1"/>
  <c r="D71" i="1"/>
  <c r="C71" i="1"/>
  <c r="O70" i="1"/>
  <c r="O69" i="1"/>
  <c r="N68" i="1"/>
  <c r="N75" i="1" s="1"/>
  <c r="M68" i="1"/>
  <c r="M75" i="1" s="1"/>
  <c r="L68" i="1"/>
  <c r="L75" i="1" s="1"/>
  <c r="K68" i="1"/>
  <c r="K75" i="1" s="1"/>
  <c r="J68" i="1"/>
  <c r="J75" i="1" s="1"/>
  <c r="I68" i="1"/>
  <c r="I75" i="1" s="1"/>
  <c r="H68" i="1"/>
  <c r="H75" i="1" s="1"/>
  <c r="G68" i="1"/>
  <c r="G75" i="1" s="1"/>
  <c r="F68" i="1"/>
  <c r="F75" i="1" s="1"/>
  <c r="E68" i="1"/>
  <c r="E75" i="1" s="1"/>
  <c r="D68" i="1"/>
  <c r="D75" i="1" s="1"/>
  <c r="C68" i="1"/>
  <c r="O68" i="1" s="1"/>
  <c r="O67" i="1"/>
  <c r="O66" i="1"/>
  <c r="O65" i="1"/>
  <c r="O64" i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O62" i="1"/>
  <c r="O61" i="1"/>
  <c r="O60" i="1"/>
  <c r="O59" i="1"/>
  <c r="O58" i="1"/>
  <c r="O57" i="1"/>
  <c r="O56" i="1"/>
  <c r="O55" i="1"/>
  <c r="O54" i="1"/>
  <c r="O53" i="1"/>
  <c r="O52" i="1"/>
  <c r="F52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O50" i="1"/>
  <c r="O49" i="1"/>
  <c r="O48" i="1"/>
  <c r="O47" i="1"/>
  <c r="O46" i="1"/>
  <c r="O45" i="1"/>
  <c r="O44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42" i="1"/>
  <c r="O41" i="1"/>
  <c r="O40" i="1"/>
  <c r="O39" i="1"/>
  <c r="O38" i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O24" i="1"/>
  <c r="O23" i="1"/>
  <c r="O22" i="1"/>
  <c r="O21" i="1"/>
  <c r="O20" i="1"/>
  <c r="O19" i="1"/>
  <c r="O18" i="1"/>
  <c r="O17" i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O14" i="1"/>
  <c r="O13" i="1"/>
  <c r="O12" i="1"/>
  <c r="O11" i="1"/>
  <c r="O10" i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G88" i="1" l="1"/>
  <c r="K88" i="1"/>
  <c r="N88" i="1"/>
  <c r="D88" i="1"/>
  <c r="H88" i="1"/>
  <c r="L88" i="1"/>
  <c r="E88" i="1"/>
  <c r="I88" i="1"/>
  <c r="M88" i="1"/>
  <c r="O75" i="1"/>
  <c r="F88" i="1"/>
  <c r="J88" i="1"/>
  <c r="O84" i="1"/>
  <c r="O86" i="1" s="1"/>
  <c r="C75" i="1"/>
  <c r="C88" i="1" s="1"/>
  <c r="O88" i="1" s="1"/>
</calcChain>
</file>

<file path=xl/sharedStrings.xml><?xml version="1.0" encoding="utf-8"?>
<sst xmlns="http://schemas.openxmlformats.org/spreadsheetml/2006/main" count="110" uniqueCount="109">
  <si>
    <t>SUPERINTENDENCIA DE SALUD Y RIESGOS LABORALES</t>
  </si>
  <si>
    <t>AÑO 2021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</si>
  <si>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</si>
  <si>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</si>
  <si>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</si>
  <si>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</si>
  <si>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</si>
  <si>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</si>
  <si>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</si>
  <si>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</si>
  <si>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</si>
  <si>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</si>
  <si>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</si>
  <si>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</si>
  <si>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</si>
  <si>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</si>
  <si>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</si>
  <si>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</si>
  <si>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</si>
  <si>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</si>
  <si>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</si>
  <si>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</si>
  <si>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</si>
  <si>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</si>
  <si>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</si>
  <si>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</si>
  <si>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</si>
  <si>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</si>
  <si>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</si>
  <si>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</si>
  <si>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</si>
  <si>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</si>
  <si>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</si>
  <si>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</si>
  <si>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</si>
  <si>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</si>
  <si>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</si>
  <si>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</si>
  <si>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</si>
  <si>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</si>
  <si>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</si>
  <si>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</si>
  <si>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</si>
  <si>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</si>
  <si>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</si>
  <si>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</si>
  <si>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</si>
  <si>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</si>
  <si>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</si>
  <si>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</si>
  <si>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</si>
  <si>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</si>
  <si>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</si>
  <si>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</si>
  <si>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</si>
  <si>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</si>
  <si>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</si>
  <si>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</si>
  <si>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</si>
  <si>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</si>
  <si>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</si>
  <si>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</si>
  <si>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</si>
  <si>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2.6.1 .3- EQUIPO DE TECNOLOGIA DE LA INFORMACION Y COMUNICACIÓN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</si>
  <si>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</si>
  <si>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</si>
  <si>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</si>
  <si>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</si>
  <si>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</si>
  <si>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2.6.5 - EQUIPO DE COMUNICACIÓN TELECOMUNICACIONES Y SEÑALAMENTOS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</si>
  <si>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</si>
  <si>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</si>
  <si>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</si>
  <si>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</si>
  <si>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</si>
  <si>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</si>
  <si>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</si>
  <si>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</si>
  <si>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</si>
  <si>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</si>
  <si>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</si>
  <si>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</si>
  <si>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</si>
  <si>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</si>
  <si>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</si>
  <si>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</si>
  <si>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</si>
  <si>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</si>
  <si>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</si>
  <si>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</si>
  <si>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</si>
  <si>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</si>
  <si>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</si>
  <si>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</si>
  <si>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</si>
  <si>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</si>
  <si>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</si>
  <si>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</si>
  <si>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</si>
  <si>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</si>
  <si>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</si>
  <si>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</si>
  <si>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</si>
  <si>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Jeroham Milanés</t>
  </si>
  <si>
    <t xml:space="preserve"> Lic. Dario Pereyra</t>
  </si>
  <si>
    <t>Director Administrativo</t>
  </si>
  <si>
    <t xml:space="preserve">    Contralor</t>
  </si>
  <si>
    <t xml:space="preserve">                               Dr. Jesús Feris Iglesias</t>
  </si>
  <si>
    <t xml:space="preserve">                                                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</si>
</sst>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;[Red]\(#,##0.00\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1" fillId="0" borderId="0" xfId="1"/>
    <xf numFmtId="0" fontId="4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2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164" fontId="0" fillId="0" borderId="0" xfId="2" applyFont="1"/>
    <xf numFmtId="4" fontId="2" fillId="0" borderId="0" xfId="2" applyNumberFormat="1" applyFont="1" applyAlignment="1">
      <alignment vertical="center" wrapText="1"/>
    </xf>
    <xf numFmtId="4" fontId="2" fillId="0" borderId="0" xfId="1" applyNumberFormat="1" applyFont="1"/>
    <xf numFmtId="0" fontId="1" fillId="0" borderId="0" xfId="1" applyAlignment="1">
      <alignment horizontal="left" vertical="center" wrapText="1" indent="2"/>
    </xf>
    <xf numFmtId="4" fontId="1" fillId="0" borderId="0" xfId="1" applyNumberFormat="1"/>
    <xf numFmtId="4" fontId="2" fillId="0" borderId="0" xfId="1" applyNumberFormat="1" applyFont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4" fontId="1" fillId="0" borderId="0" xfId="1" applyNumberFormat="1" applyFill="1"/>
    <xf numFmtId="165" fontId="5" fillId="0" borderId="0" xfId="3" applyNumberFormat="1" applyFill="1"/>
    <xf numFmtId="0" fontId="6" fillId="0" borderId="0" xfId="1" applyFont="1" applyAlignment="1">
      <alignment horizontal="left" vertical="center" wrapText="1" indent="2"/>
    </xf>
    <xf numFmtId="165" fontId="5" fillId="0" borderId="0" xfId="3" applyNumberFormat="1"/>
    <xf numFmtId="165" fontId="5" fillId="0" borderId="0" xfId="4" applyNumberFormat="1"/>
    <xf numFmtId="4" fontId="0" fillId="0" borderId="0" xfId="2" applyNumberFormat="1" applyFont="1"/>
    <xf numFmtId="0" fontId="2" fillId="3" borderId="2" xfId="1" applyFont="1" applyFill="1" applyBorder="1" applyAlignment="1">
      <alignment horizontal="left" vertical="center" wrapText="1"/>
    </xf>
    <xf numFmtId="166" fontId="2" fillId="3" borderId="2" xfId="1" applyNumberFormat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" fontId="1" fillId="0" borderId="0" xfId="1" applyNumberFormat="1" applyAlignment="1">
      <alignment vertical="center" wrapText="1"/>
    </xf>
    <xf numFmtId="166" fontId="2" fillId="0" borderId="1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1" fillId="0" borderId="0" xfId="1" applyAlignment="1">
      <alignment horizontal="left"/>
    </xf>
    <xf numFmtId="43" fontId="1" fillId="0" borderId="0" xfId="1" applyNumberFormat="1"/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5" applyFont="1" applyFill="1" applyAlignment="1">
      <alignment horizontal="center"/>
    </xf>
    <xf numFmtId="0" fontId="1" fillId="0" borderId="0" xfId="1" applyFill="1"/>
    <xf numFmtId="0" fontId="7" fillId="0" borderId="0" xfId="3" applyFont="1" applyFill="1" applyBorder="1"/>
    <xf numFmtId="164" fontId="7" fillId="0" borderId="0" xfId="5" applyFont="1" applyFill="1" applyBorder="1"/>
    <xf numFmtId="0" fontId="8" fillId="0" borderId="0" xfId="3" applyFont="1" applyFill="1"/>
    <xf numFmtId="164" fontId="8" fillId="0" borderId="0" xfId="5" applyFont="1" applyFill="1"/>
    <xf numFmtId="164" fontId="7" fillId="0" borderId="0" xfId="5" applyFont="1" applyFill="1"/>
    <xf numFmtId="164" fontId="8" fillId="0" borderId="0" xfId="5" applyFont="1" applyFill="1" applyAlignment="1">
      <alignment horizontal="right"/>
    </xf>
    <xf numFmtId="0" fontId="8" fillId="0" borderId="0" xfId="3" applyFont="1" applyFill="1" applyBorder="1"/>
    <xf numFmtId="164" fontId="8" fillId="0" borderId="0" xfId="5" applyFont="1" applyFill="1" applyAlignment="1">
      <alignment horizontal="center"/>
    </xf>
  </cellXfs>
  <cellStyles count="6">
    <cellStyle name="Millares 2" xfId="2"/>
    <cellStyle name="Millares 2 2" xfId="5"/>
    <cellStyle name="Normal" xfId="0" builtinId="0"/>
    <cellStyle name="Normal 2 2" xfId="3"/>
    <cellStyle name="Normal 3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95250</xdr:rowOff>
    </xdr:from>
    <xdr:to>
      <xdr:col>0</xdr:col>
      <xdr:colOff>2152650</xdr:colOff>
      <xdr:row>4</xdr:row>
      <xdr:rowOff>113926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3375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97</xdr:row>
      <xdr:rowOff>165459</xdr:rowOff>
    </xdr:from>
    <xdr:to>
      <xdr:col>0</xdr:col>
      <xdr:colOff>1990725</xdr:colOff>
      <xdr:row>97</xdr:row>
      <xdr:rowOff>180975</xdr:rowOff>
    </xdr:to>
    <xdr:cxnSp macro="">
      <xdr:nvCxnSpPr>
        <xdr:cNvPr id="3" name="Conector recto 2"/>
        <xdr:cNvCxnSpPr/>
      </xdr:nvCxnSpPr>
      <xdr:spPr>
        <a:xfrm>
          <a:off x="28575" y="18996384"/>
          <a:ext cx="1962150" cy="1551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3321050</xdr:colOff>
      <xdr:row>103</xdr:row>
      <xdr:rowOff>142877</xdr:rowOff>
    </xdr:from>
    <xdr:to>
      <xdr:col>0</xdr:col>
      <xdr:colOff>4962525</xdr:colOff>
      <xdr:row>103</xdr:row>
      <xdr:rowOff>161925</xdr:rowOff>
    </xdr:to>
    <xdr:cxnSp macro="">
      <xdr:nvCxnSpPr>
        <xdr:cNvPr id="4" name="Conector recto 3"/>
        <xdr:cNvCxnSpPr/>
      </xdr:nvCxnSpPr>
      <xdr:spPr>
        <a:xfrm>
          <a:off x="3321050" y="20116802"/>
          <a:ext cx="1641475" cy="1904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98</xdr:row>
      <xdr:rowOff>1</xdr:rowOff>
    </xdr:from>
    <xdr:to>
      <xdr:col>3</xdr:col>
      <xdr:colOff>457200</xdr:colOff>
      <xdr:row>98</xdr:row>
      <xdr:rowOff>9525</xdr:rowOff>
    </xdr:to>
    <xdr:cxnSp macro="">
      <xdr:nvCxnSpPr>
        <xdr:cNvPr id="5" name="Conector recto 4"/>
        <xdr:cNvCxnSpPr/>
      </xdr:nvCxnSpPr>
      <xdr:spPr>
        <a:xfrm>
          <a:off x="5486400" y="19021426"/>
          <a:ext cx="1581150" cy="952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12"/>
  <sheetViews>
    <sheetView showGridLines="0" tabSelected="1" zoomScaleNormal="100" workbookViewId="0">
      <pane xSplit="2" ySplit="9" topLeftCell="C67" activePane="bottomRight" state="frozen"/>
      <selection pane="topRight" activeCell="C1" sqref="C1"/>
      <selection pane="bottomLeft" activeCell="A10" sqref="A10"/>
      <selection pane="bottomRight" activeCell="F108" sqref="F108"/>
    </sheetView>
  </sheetViews>
  <sheetFormatPr baseColWidth="10" defaultColWidth="9.140625" defaultRowHeight="15" x14ac:dyDescent="0.25"/>
  <cols>
    <col min="1" max="1" width="75.140625" style="2" customWidth="1"/>
    <col min="2" max="2" width="7.28515625" style="2" bestFit="1" customWidth="1"/>
    <col min="3" max="3" width="16.7109375" style="2" customWidth="1"/>
    <col min="4" max="4" width="18.28515625" style="2" customWidth="1"/>
    <col min="5" max="5" width="18.5703125" style="2" customWidth="1"/>
    <col min="6" max="6" width="16.7109375" style="2" customWidth="1"/>
    <col min="7" max="7" width="17.5703125" style="2" hidden="1" customWidth="1"/>
    <col min="8" max="8" width="16" style="2" hidden="1" customWidth="1"/>
    <col min="9" max="9" width="16.42578125" style="2" hidden="1" customWidth="1"/>
    <col min="10" max="10" width="14.42578125" style="2" hidden="1" customWidth="1"/>
    <col min="11" max="11" width="17" style="2" hidden="1" customWidth="1"/>
    <col min="12" max="12" width="14.7109375" style="2" hidden="1" customWidth="1"/>
    <col min="13" max="13" width="19.85546875" style="2" hidden="1" customWidth="1"/>
    <col min="14" max="14" width="18.85546875" style="2" hidden="1" customWidth="1"/>
    <col min="15" max="15" width="17.7109375" style="2" customWidth="1"/>
    <col min="16" max="16384" width="9.140625" style="2"/>
  </cols>
  <sheetData>
    <row r="1" spans="1:15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6" customHeight="1" x14ac:dyDescent="0.25"/>
    <row r="7" spans="1:15" ht="15.75" x14ac:dyDescent="0.25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5</v>
      </c>
    </row>
    <row r="8" spans="1:15" x14ac:dyDescent="0.25">
      <c r="A8" s="7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9" t="s">
        <v>19</v>
      </c>
      <c r="B9" s="10"/>
      <c r="C9" s="11">
        <f>SUM(C10:C14)</f>
        <v>25367118.440000001</v>
      </c>
      <c r="D9" s="11">
        <f t="shared" ref="D9:N9" si="0">SUM(D10:D14)</f>
        <v>25837219.640000001</v>
      </c>
      <c r="E9" s="11">
        <f t="shared" si="0"/>
        <v>28128707.979999997</v>
      </c>
      <c r="F9" s="11">
        <f t="shared" si="0"/>
        <v>42838180.140000001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2">
        <f t="shared" ref="O9:O70" si="1">SUM(C9:N9)</f>
        <v>122171226.2</v>
      </c>
    </row>
    <row r="10" spans="1:15" x14ac:dyDescent="0.25">
      <c r="A10" s="13" t="s">
        <v>20</v>
      </c>
      <c r="B10" s="10"/>
      <c r="C10" s="14">
        <v>18644815.940000001</v>
      </c>
      <c r="D10" s="14">
        <v>18668986.140000001</v>
      </c>
      <c r="E10" s="14">
        <v>18771031.82</v>
      </c>
      <c r="F10" s="14">
        <v>18212801.329999998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f t="shared" si="1"/>
        <v>74297635.229999989</v>
      </c>
    </row>
    <row r="11" spans="1:15" x14ac:dyDescent="0.25">
      <c r="A11" s="13" t="s">
        <v>21</v>
      </c>
      <c r="C11" s="14">
        <v>1971664.15</v>
      </c>
      <c r="D11" s="14">
        <v>2029618.3599999999</v>
      </c>
      <c r="E11" s="14">
        <v>2166058.2499999995</v>
      </c>
      <c r="F11" s="14">
        <v>1975174.92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 t="shared" si="1"/>
        <v>8142515.6799999997</v>
      </c>
    </row>
    <row r="12" spans="1:15" x14ac:dyDescent="0.25">
      <c r="A12" s="13" t="s">
        <v>22</v>
      </c>
      <c r="C12" s="14">
        <v>6000</v>
      </c>
      <c r="D12" s="14">
        <v>48000</v>
      </c>
      <c r="E12" s="14">
        <v>21000</v>
      </c>
      <c r="F12" s="14">
        <v>81000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1"/>
        <v>156000</v>
      </c>
    </row>
    <row r="13" spans="1:15" x14ac:dyDescent="0.25">
      <c r="A13" s="13" t="s">
        <v>23</v>
      </c>
      <c r="C13" s="14">
        <v>2185844.41</v>
      </c>
      <c r="D13" s="14">
        <v>2523485.9000000004</v>
      </c>
      <c r="E13" s="14">
        <v>4598101.1199999992</v>
      </c>
      <c r="F13" s="14">
        <v>19955712.630000003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1"/>
        <v>29263144.060000002</v>
      </c>
    </row>
    <row r="14" spans="1:15" x14ac:dyDescent="0.25">
      <c r="A14" s="13" t="s">
        <v>24</v>
      </c>
      <c r="C14" s="14">
        <v>2558793.94</v>
      </c>
      <c r="D14" s="14">
        <v>2567129.2400000002</v>
      </c>
      <c r="E14" s="14">
        <v>2572516.79</v>
      </c>
      <c r="F14" s="14">
        <v>2613491.2599999998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 t="shared" si="1"/>
        <v>10311931.23</v>
      </c>
    </row>
    <row r="15" spans="1:15" x14ac:dyDescent="0.25">
      <c r="A15" s="9" t="s">
        <v>25</v>
      </c>
      <c r="C15" s="15">
        <f>SUM(C16:C24)</f>
        <v>3973700.2099999995</v>
      </c>
      <c r="D15" s="15">
        <f t="shared" ref="D15:N15" si="2">SUM(D16:D24)</f>
        <v>4506384.5600000005</v>
      </c>
      <c r="E15" s="15">
        <f t="shared" si="2"/>
        <v>5946916.0899999999</v>
      </c>
      <c r="F15" s="16">
        <f t="shared" si="2"/>
        <v>4445925.87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2">
        <f t="shared" si="1"/>
        <v>18872926.73</v>
      </c>
    </row>
    <row r="16" spans="1:15" x14ac:dyDescent="0.25">
      <c r="A16" s="13" t="s">
        <v>26</v>
      </c>
      <c r="C16" s="14">
        <v>1241107.24</v>
      </c>
      <c r="D16" s="14">
        <v>1592668.95</v>
      </c>
      <c r="E16" s="14">
        <v>1330464.9500000002</v>
      </c>
      <c r="F16" s="17">
        <v>1725964.73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 t="shared" si="1"/>
        <v>5890205.8700000001</v>
      </c>
    </row>
    <row r="17" spans="1:15" x14ac:dyDescent="0.25">
      <c r="A17" s="13" t="s">
        <v>27</v>
      </c>
      <c r="C17" s="14">
        <v>47082</v>
      </c>
      <c r="D17" s="14">
        <v>236959.32</v>
      </c>
      <c r="E17" s="14">
        <v>274183.28999999998</v>
      </c>
      <c r="F17" s="17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si="1"/>
        <v>558224.61</v>
      </c>
    </row>
    <row r="18" spans="1:15" x14ac:dyDescent="0.25">
      <c r="A18" s="13" t="s">
        <v>28</v>
      </c>
      <c r="C18" s="14">
        <v>4600</v>
      </c>
      <c r="D18" s="14">
        <v>19600</v>
      </c>
      <c r="E18" s="14">
        <v>19200</v>
      </c>
      <c r="F18" s="17">
        <v>27300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1"/>
        <v>70700</v>
      </c>
    </row>
    <row r="19" spans="1:15" ht="18" customHeight="1" x14ac:dyDescent="0.25">
      <c r="A19" s="13" t="s">
        <v>29</v>
      </c>
      <c r="C19" s="14">
        <v>600</v>
      </c>
      <c r="D19" s="14">
        <v>1070</v>
      </c>
      <c r="E19" s="14">
        <v>3850</v>
      </c>
      <c r="F19" s="18">
        <v>2684.81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f t="shared" si="1"/>
        <v>8204.81</v>
      </c>
    </row>
    <row r="20" spans="1:15" x14ac:dyDescent="0.25">
      <c r="A20" s="13" t="s">
        <v>30</v>
      </c>
      <c r="C20" s="14">
        <v>586061.43999999994</v>
      </c>
      <c r="D20" s="14">
        <v>692308.64</v>
      </c>
      <c r="E20" s="14">
        <v>617596</v>
      </c>
      <c r="F20" s="17">
        <v>597785.11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f t="shared" si="1"/>
        <v>2493751.19</v>
      </c>
    </row>
    <row r="21" spans="1:15" x14ac:dyDescent="0.25">
      <c r="A21" s="13" t="s">
        <v>31</v>
      </c>
      <c r="C21" s="17">
        <v>600264.16999999993</v>
      </c>
      <c r="D21" s="17">
        <v>685133.7</v>
      </c>
      <c r="E21" s="17">
        <v>751850.39999999991</v>
      </c>
      <c r="F21" s="17">
        <v>911962.8899999999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f t="shared" si="1"/>
        <v>2949211.1599999997</v>
      </c>
    </row>
    <row r="22" spans="1:15" ht="25.5" x14ac:dyDescent="0.25">
      <c r="A22" s="19" t="s">
        <v>32</v>
      </c>
      <c r="C22" s="14">
        <v>744897.01</v>
      </c>
      <c r="D22" s="14">
        <v>225042.87</v>
      </c>
      <c r="E22" s="14">
        <v>435436.74</v>
      </c>
      <c r="F22" s="17">
        <v>284707.03000000003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f t="shared" si="1"/>
        <v>1690083.6500000001</v>
      </c>
    </row>
    <row r="23" spans="1:15" x14ac:dyDescent="0.25">
      <c r="A23" s="13" t="s">
        <v>33</v>
      </c>
      <c r="C23" s="14">
        <v>749088.35</v>
      </c>
      <c r="D23" s="14">
        <v>1053601.08</v>
      </c>
      <c r="E23" s="14">
        <v>2514334.71</v>
      </c>
      <c r="F23" s="18">
        <v>895521.3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1"/>
        <v>5212545.4400000004</v>
      </c>
    </row>
    <row r="24" spans="1:15" ht="17.25" customHeight="1" x14ac:dyDescent="0.25">
      <c r="A24" s="13" t="s">
        <v>34</v>
      </c>
      <c r="C24" s="14">
        <v>0</v>
      </c>
      <c r="D24" s="14">
        <v>0</v>
      </c>
      <c r="E24" s="14">
        <v>0</v>
      </c>
      <c r="F24" s="17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f t="shared" si="1"/>
        <v>0</v>
      </c>
    </row>
    <row r="25" spans="1:15" x14ac:dyDescent="0.25">
      <c r="A25" s="9" t="s">
        <v>35</v>
      </c>
      <c r="C25" s="15">
        <f>SUM(C26:C34)</f>
        <v>1003981.66</v>
      </c>
      <c r="D25" s="15">
        <f t="shared" ref="D25:N25" si="3">SUM(D26:D34)</f>
        <v>1806056.4700000002</v>
      </c>
      <c r="E25" s="15">
        <f t="shared" si="3"/>
        <v>1851404.3200000003</v>
      </c>
      <c r="F25" s="16">
        <f t="shared" si="3"/>
        <v>1393687.9000000001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>SUM(K26:K34)</f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2">
        <f t="shared" si="1"/>
        <v>6055130.3500000015</v>
      </c>
    </row>
    <row r="26" spans="1:15" x14ac:dyDescent="0.25">
      <c r="A26" s="13" t="s">
        <v>36</v>
      </c>
      <c r="C26" s="14">
        <v>53677.64</v>
      </c>
      <c r="D26" s="14">
        <v>113032.81</v>
      </c>
      <c r="E26" s="14">
        <v>294837.13</v>
      </c>
      <c r="F26" s="14">
        <v>78568.84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f t="shared" si="1"/>
        <v>540116.42000000004</v>
      </c>
    </row>
    <row r="27" spans="1:15" x14ac:dyDescent="0.25">
      <c r="A27" s="13" t="s">
        <v>37</v>
      </c>
      <c r="C27" s="14">
        <v>5227.3999999999996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f t="shared" si="1"/>
        <v>5227.3999999999996</v>
      </c>
    </row>
    <row r="28" spans="1:15" x14ac:dyDescent="0.25">
      <c r="A28" s="13" t="s">
        <v>38</v>
      </c>
      <c r="C28" s="14">
        <v>2780</v>
      </c>
      <c r="D28" s="14">
        <v>38589.5</v>
      </c>
      <c r="E28" s="14">
        <v>62525</v>
      </c>
      <c r="F28" s="20">
        <v>201776.1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f t="shared" si="1"/>
        <v>305670.59999999998</v>
      </c>
    </row>
    <row r="29" spans="1:15" x14ac:dyDescent="0.25">
      <c r="A29" s="13" t="s">
        <v>39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f t="shared" si="1"/>
        <v>0</v>
      </c>
    </row>
    <row r="30" spans="1:15" x14ac:dyDescent="0.25">
      <c r="A30" s="13" t="s">
        <v>40</v>
      </c>
      <c r="C30" s="14">
        <v>0</v>
      </c>
      <c r="D30" s="14">
        <v>61582.98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1"/>
        <v>61582.98</v>
      </c>
    </row>
    <row r="31" spans="1:15" x14ac:dyDescent="0.25">
      <c r="A31" s="13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1"/>
        <v>0</v>
      </c>
    </row>
    <row r="32" spans="1:15" x14ac:dyDescent="0.25">
      <c r="A32" s="13" t="s">
        <v>42</v>
      </c>
      <c r="C32" s="14">
        <v>859167.16</v>
      </c>
      <c r="D32" s="14">
        <v>874636.28</v>
      </c>
      <c r="E32" s="14">
        <v>1040775.3</v>
      </c>
      <c r="F32" s="20">
        <v>1046166.6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f t="shared" si="1"/>
        <v>3820745.3400000003</v>
      </c>
    </row>
    <row r="33" spans="1:15" x14ac:dyDescent="0.25">
      <c r="A33" s="19" t="s">
        <v>43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1"/>
        <v>0</v>
      </c>
    </row>
    <row r="34" spans="1:15" x14ac:dyDescent="0.25">
      <c r="A34" s="13" t="s">
        <v>44</v>
      </c>
      <c r="C34" s="14">
        <v>83129.460000000006</v>
      </c>
      <c r="D34" s="14">
        <v>718214.9</v>
      </c>
      <c r="E34" s="14">
        <v>453266.89</v>
      </c>
      <c r="F34" s="20">
        <v>67176.36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f t="shared" si="1"/>
        <v>1321787.6100000001</v>
      </c>
    </row>
    <row r="35" spans="1:15" x14ac:dyDescent="0.25">
      <c r="A35" s="9" t="s">
        <v>45</v>
      </c>
      <c r="C35" s="15">
        <f>SUM(C36:C42)</f>
        <v>7500</v>
      </c>
      <c r="D35" s="15">
        <f t="shared" ref="D35:N35" si="4">SUM(D36:D42)</f>
        <v>700142.6</v>
      </c>
      <c r="E35" s="15">
        <f t="shared" si="4"/>
        <v>414500</v>
      </c>
      <c r="F35" s="15">
        <f t="shared" si="4"/>
        <v>240000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>
        <f t="shared" si="4"/>
        <v>0</v>
      </c>
      <c r="K35" s="15">
        <f t="shared" si="4"/>
        <v>0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2">
        <f t="shared" si="1"/>
        <v>1362142.6</v>
      </c>
    </row>
    <row r="36" spans="1:15" x14ac:dyDescent="0.25">
      <c r="A36" s="13" t="s">
        <v>46</v>
      </c>
      <c r="C36" s="21">
        <v>7500</v>
      </c>
      <c r="D36" s="14">
        <v>700142.6</v>
      </c>
      <c r="E36" s="14">
        <v>414500</v>
      </c>
      <c r="F36" s="14">
        <v>40000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f t="shared" si="1"/>
        <v>1162142.6000000001</v>
      </c>
    </row>
    <row r="37" spans="1:15" x14ac:dyDescent="0.25">
      <c r="A37" s="13" t="s">
        <v>47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f t="shared" si="1"/>
        <v>0</v>
      </c>
    </row>
    <row r="38" spans="1:15" x14ac:dyDescent="0.25">
      <c r="A38" s="13" t="s">
        <v>48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1"/>
        <v>0</v>
      </c>
    </row>
    <row r="39" spans="1:15" ht="16.5" customHeight="1" x14ac:dyDescent="0.25">
      <c r="A39" s="13" t="s">
        <v>49</v>
      </c>
      <c r="C39" s="14">
        <v>0</v>
      </c>
      <c r="D39" s="14">
        <v>0</v>
      </c>
      <c r="E39" s="14">
        <v>0</v>
      </c>
      <c r="F39" s="14">
        <v>200000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f t="shared" si="1"/>
        <v>200000</v>
      </c>
    </row>
    <row r="40" spans="1:15" x14ac:dyDescent="0.25">
      <c r="A40" s="13" t="s">
        <v>50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f t="shared" si="1"/>
        <v>0</v>
      </c>
    </row>
    <row r="41" spans="1:15" x14ac:dyDescent="0.25">
      <c r="A41" s="13" t="s">
        <v>51</v>
      </c>
      <c r="C41" s="14">
        <v>0</v>
      </c>
      <c r="D41" s="22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f t="shared" si="1"/>
        <v>0</v>
      </c>
    </row>
    <row r="42" spans="1:15" x14ac:dyDescent="0.25">
      <c r="A42" s="13" t="s">
        <v>52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f t="shared" si="1"/>
        <v>0</v>
      </c>
    </row>
    <row r="43" spans="1:15" x14ac:dyDescent="0.25">
      <c r="A43" s="9" t="s">
        <v>53</v>
      </c>
      <c r="C43" s="15">
        <f>SUM(C44:C50)</f>
        <v>0</v>
      </c>
      <c r="D43" s="15">
        <f t="shared" ref="D43:N43" si="5">SUM(D44:D50)</f>
        <v>0</v>
      </c>
      <c r="E43" s="15">
        <f t="shared" si="5"/>
        <v>0</v>
      </c>
      <c r="F43" s="15">
        <f t="shared" si="5"/>
        <v>0</v>
      </c>
      <c r="G43" s="15">
        <f t="shared" si="5"/>
        <v>0</v>
      </c>
      <c r="H43" s="15">
        <f t="shared" si="5"/>
        <v>0</v>
      </c>
      <c r="I43" s="15">
        <f t="shared" si="5"/>
        <v>0</v>
      </c>
      <c r="J43" s="15">
        <f t="shared" si="5"/>
        <v>0</v>
      </c>
      <c r="K43" s="15">
        <f t="shared" si="5"/>
        <v>0</v>
      </c>
      <c r="L43" s="15">
        <f t="shared" si="5"/>
        <v>0</v>
      </c>
      <c r="M43" s="15">
        <f t="shared" si="5"/>
        <v>0</v>
      </c>
      <c r="N43" s="15">
        <f t="shared" si="5"/>
        <v>0</v>
      </c>
      <c r="O43" s="12">
        <f t="shared" si="1"/>
        <v>0</v>
      </c>
    </row>
    <row r="44" spans="1:15" x14ac:dyDescent="0.25">
      <c r="A44" s="13" t="s">
        <v>54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f t="shared" si="1"/>
        <v>0</v>
      </c>
    </row>
    <row r="45" spans="1:15" x14ac:dyDescent="0.25">
      <c r="A45" s="13" t="s">
        <v>55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f t="shared" si="1"/>
        <v>0</v>
      </c>
    </row>
    <row r="46" spans="1:15" x14ac:dyDescent="0.25">
      <c r="A46" s="13" t="s">
        <v>56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f t="shared" si="1"/>
        <v>0</v>
      </c>
    </row>
    <row r="47" spans="1:15" ht="15" customHeight="1" x14ac:dyDescent="0.25">
      <c r="A47" s="13" t="s">
        <v>57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f t="shared" si="1"/>
        <v>0</v>
      </c>
    </row>
    <row r="48" spans="1:15" ht="15.75" customHeight="1" x14ac:dyDescent="0.25">
      <c r="A48" s="13" t="s">
        <v>58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f t="shared" si="1"/>
        <v>0</v>
      </c>
    </row>
    <row r="49" spans="1:15" x14ac:dyDescent="0.25">
      <c r="A49" s="13" t="s">
        <v>59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 t="shared" si="1"/>
        <v>0</v>
      </c>
    </row>
    <row r="50" spans="1:15" x14ac:dyDescent="0.25">
      <c r="A50" s="13" t="s">
        <v>60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 t="shared" si="1"/>
        <v>0</v>
      </c>
    </row>
    <row r="51" spans="1:15" x14ac:dyDescent="0.25">
      <c r="A51" s="9" t="s">
        <v>61</v>
      </c>
      <c r="C51" s="15">
        <f t="shared" ref="C51:N51" si="6">SUM(C52:C62)</f>
        <v>397843.62</v>
      </c>
      <c r="D51" s="15">
        <f t="shared" si="6"/>
        <v>524379.65</v>
      </c>
      <c r="E51" s="15">
        <f t="shared" si="6"/>
        <v>2398544.36</v>
      </c>
      <c r="F51" s="15">
        <f t="shared" si="6"/>
        <v>737074.12</v>
      </c>
      <c r="G51" s="15">
        <f t="shared" si="6"/>
        <v>0</v>
      </c>
      <c r="H51" s="15">
        <f t="shared" si="6"/>
        <v>0</v>
      </c>
      <c r="I51" s="15">
        <f t="shared" si="6"/>
        <v>0</v>
      </c>
      <c r="J51" s="15">
        <f t="shared" si="6"/>
        <v>0</v>
      </c>
      <c r="K51" s="15">
        <f t="shared" si="6"/>
        <v>0</v>
      </c>
      <c r="L51" s="15">
        <f t="shared" si="6"/>
        <v>0</v>
      </c>
      <c r="M51" s="15">
        <f t="shared" si="6"/>
        <v>0</v>
      </c>
      <c r="N51" s="15">
        <f t="shared" si="6"/>
        <v>0</v>
      </c>
      <c r="O51" s="12">
        <f t="shared" si="1"/>
        <v>4057841.75</v>
      </c>
    </row>
    <row r="52" spans="1:15" x14ac:dyDescent="0.25">
      <c r="A52" s="13" t="s">
        <v>62</v>
      </c>
      <c r="C52" s="14">
        <v>397843.62</v>
      </c>
      <c r="D52" s="14">
        <v>0</v>
      </c>
      <c r="E52" s="14">
        <v>0</v>
      </c>
      <c r="F52" s="14">
        <f>408656.52+328417.6</f>
        <v>737074.12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 t="shared" si="1"/>
        <v>1134917.74</v>
      </c>
    </row>
    <row r="53" spans="1:15" x14ac:dyDescent="0.25">
      <c r="A53" s="13" t="s">
        <v>63</v>
      </c>
      <c r="C53" s="14">
        <v>0</v>
      </c>
      <c r="D53" s="14">
        <v>524379.65</v>
      </c>
      <c r="E53" s="14">
        <v>2398544.36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f t="shared" si="1"/>
        <v>2922924.01</v>
      </c>
    </row>
    <row r="54" spans="1:15" x14ac:dyDescent="0.25">
      <c r="A54" s="13" t="s">
        <v>64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1"/>
        <v>0</v>
      </c>
    </row>
    <row r="55" spans="1:15" x14ac:dyDescent="0.25">
      <c r="A55" s="13" t="s">
        <v>65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 t="shared" si="1"/>
        <v>0</v>
      </c>
    </row>
    <row r="56" spans="1:15" x14ac:dyDescent="0.25">
      <c r="A56" s="13" t="s">
        <v>66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1"/>
        <v>0</v>
      </c>
    </row>
    <row r="57" spans="1:15" x14ac:dyDescent="0.25">
      <c r="A57" s="13" t="s">
        <v>67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1"/>
        <v>0</v>
      </c>
    </row>
    <row r="58" spans="1:15" x14ac:dyDescent="0.25">
      <c r="A58" s="13" t="s">
        <v>68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1"/>
        <v>0</v>
      </c>
    </row>
    <row r="59" spans="1:15" x14ac:dyDescent="0.25">
      <c r="A59" s="13" t="s">
        <v>69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f t="shared" si="1"/>
        <v>0</v>
      </c>
    </row>
    <row r="60" spans="1:15" x14ac:dyDescent="0.25">
      <c r="A60" s="13" t="s">
        <v>70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f t="shared" si="1"/>
        <v>0</v>
      </c>
    </row>
    <row r="61" spans="1:15" x14ac:dyDescent="0.25">
      <c r="A61" s="13" t="s">
        <v>71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f t="shared" si="1"/>
        <v>0</v>
      </c>
    </row>
    <row r="62" spans="1:15" x14ac:dyDescent="0.25">
      <c r="A62" s="13" t="s">
        <v>72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1"/>
        <v>0</v>
      </c>
    </row>
    <row r="63" spans="1:15" x14ac:dyDescent="0.25">
      <c r="A63" s="9" t="s">
        <v>73</v>
      </c>
      <c r="C63" s="15">
        <f>SUM(C64:C67)</f>
        <v>0</v>
      </c>
      <c r="D63" s="15">
        <f t="shared" ref="D63:N63" si="7">SUM(D64:D67)</f>
        <v>0</v>
      </c>
      <c r="E63" s="15">
        <f t="shared" si="7"/>
        <v>0</v>
      </c>
      <c r="F63" s="15">
        <f t="shared" si="7"/>
        <v>0</v>
      </c>
      <c r="G63" s="15">
        <f t="shared" si="7"/>
        <v>0</v>
      </c>
      <c r="H63" s="15">
        <f t="shared" si="7"/>
        <v>0</v>
      </c>
      <c r="I63" s="15">
        <f t="shared" si="7"/>
        <v>0</v>
      </c>
      <c r="J63" s="15">
        <f t="shared" si="7"/>
        <v>0</v>
      </c>
      <c r="K63" s="15">
        <f t="shared" si="7"/>
        <v>0</v>
      </c>
      <c r="L63" s="15">
        <f t="shared" si="7"/>
        <v>0</v>
      </c>
      <c r="M63" s="15">
        <f t="shared" si="7"/>
        <v>0</v>
      </c>
      <c r="N63" s="15">
        <f t="shared" si="7"/>
        <v>0</v>
      </c>
      <c r="O63" s="12">
        <f t="shared" si="1"/>
        <v>0</v>
      </c>
    </row>
    <row r="64" spans="1:15" x14ac:dyDescent="0.25">
      <c r="A64" s="13" t="s">
        <v>74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f t="shared" si="1"/>
        <v>0</v>
      </c>
    </row>
    <row r="65" spans="1:15" x14ac:dyDescent="0.25">
      <c r="A65" s="13" t="s">
        <v>75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f t="shared" si="1"/>
        <v>0</v>
      </c>
    </row>
    <row r="66" spans="1:15" x14ac:dyDescent="0.25">
      <c r="A66" s="13" t="s">
        <v>76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f t="shared" si="1"/>
        <v>0</v>
      </c>
    </row>
    <row r="67" spans="1:15" ht="30" x14ac:dyDescent="0.25">
      <c r="A67" s="13" t="s">
        <v>77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1"/>
        <v>0</v>
      </c>
    </row>
    <row r="68" spans="1:15" x14ac:dyDescent="0.25">
      <c r="A68" s="9" t="s">
        <v>78</v>
      </c>
      <c r="C68" s="15">
        <f>+C70+C69</f>
        <v>0</v>
      </c>
      <c r="D68" s="15">
        <f t="shared" ref="D68:N68" si="8">+D70+D69</f>
        <v>0</v>
      </c>
      <c r="E68" s="15">
        <f t="shared" si="8"/>
        <v>0</v>
      </c>
      <c r="F68" s="15">
        <f t="shared" si="8"/>
        <v>0</v>
      </c>
      <c r="G68" s="15">
        <f t="shared" si="8"/>
        <v>0</v>
      </c>
      <c r="H68" s="15">
        <f t="shared" si="8"/>
        <v>0</v>
      </c>
      <c r="I68" s="15">
        <f t="shared" si="8"/>
        <v>0</v>
      </c>
      <c r="J68" s="15">
        <f t="shared" si="8"/>
        <v>0</v>
      </c>
      <c r="K68" s="15">
        <f t="shared" si="8"/>
        <v>0</v>
      </c>
      <c r="L68" s="15">
        <f t="shared" si="8"/>
        <v>0</v>
      </c>
      <c r="M68" s="15">
        <f t="shared" si="8"/>
        <v>0</v>
      </c>
      <c r="N68" s="15">
        <f t="shared" si="8"/>
        <v>0</v>
      </c>
      <c r="O68" s="12">
        <f t="shared" si="1"/>
        <v>0</v>
      </c>
    </row>
    <row r="69" spans="1:15" x14ac:dyDescent="0.25">
      <c r="A69" s="13" t="s">
        <v>79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1"/>
        <v>0</v>
      </c>
    </row>
    <row r="70" spans="1:15" x14ac:dyDescent="0.25">
      <c r="A70" s="13" t="s">
        <v>80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1"/>
        <v>0</v>
      </c>
    </row>
    <row r="71" spans="1:15" x14ac:dyDescent="0.25">
      <c r="A71" s="9" t="s">
        <v>81</v>
      </c>
      <c r="C71" s="15">
        <f>SUM(C72:C74)</f>
        <v>0</v>
      </c>
      <c r="D71" s="15">
        <f t="shared" ref="D71:O71" si="9">SUM(D72:D74)</f>
        <v>0</v>
      </c>
      <c r="E71" s="15">
        <f t="shared" si="9"/>
        <v>0</v>
      </c>
      <c r="F71" s="15">
        <f t="shared" si="9"/>
        <v>0</v>
      </c>
      <c r="G71" s="15">
        <f t="shared" si="9"/>
        <v>0</v>
      </c>
      <c r="H71" s="15">
        <f t="shared" si="9"/>
        <v>0</v>
      </c>
      <c r="I71" s="15">
        <f t="shared" si="9"/>
        <v>0</v>
      </c>
      <c r="J71" s="15">
        <f t="shared" si="9"/>
        <v>0</v>
      </c>
      <c r="K71" s="15">
        <f t="shared" si="9"/>
        <v>0</v>
      </c>
      <c r="L71" s="15">
        <f t="shared" si="9"/>
        <v>0</v>
      </c>
      <c r="M71" s="15">
        <f t="shared" si="9"/>
        <v>0</v>
      </c>
      <c r="N71" s="15">
        <f t="shared" si="9"/>
        <v>0</v>
      </c>
      <c r="O71" s="15">
        <f t="shared" si="9"/>
        <v>0</v>
      </c>
    </row>
    <row r="72" spans="1:15" x14ac:dyDescent="0.25">
      <c r="A72" s="13" t="s">
        <v>82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>SUM(C72:N72)</f>
        <v>0</v>
      </c>
    </row>
    <row r="73" spans="1:15" x14ac:dyDescent="0.25">
      <c r="A73" s="13" t="s">
        <v>83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>SUM(C73:N73)</f>
        <v>0</v>
      </c>
    </row>
    <row r="74" spans="1:15" x14ac:dyDescent="0.25">
      <c r="A74" s="13" t="s">
        <v>84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f>SUM(C74:N74)</f>
        <v>0</v>
      </c>
    </row>
    <row r="75" spans="1:15" x14ac:dyDescent="0.25">
      <c r="A75" s="23" t="s">
        <v>85</v>
      </c>
      <c r="B75" s="24"/>
      <c r="C75" s="25">
        <f t="shared" ref="C75:N75" si="10">+C68+C63+C51+C43+C35+C25+C15+C9</f>
        <v>30750143.93</v>
      </c>
      <c r="D75" s="25">
        <f t="shared" si="10"/>
        <v>33374182.920000002</v>
      </c>
      <c r="E75" s="25">
        <f t="shared" si="10"/>
        <v>38740072.75</v>
      </c>
      <c r="F75" s="25">
        <f t="shared" si="10"/>
        <v>49654868.030000001</v>
      </c>
      <c r="G75" s="25">
        <f t="shared" si="10"/>
        <v>0</v>
      </c>
      <c r="H75" s="25">
        <f t="shared" si="10"/>
        <v>0</v>
      </c>
      <c r="I75" s="25">
        <f t="shared" si="10"/>
        <v>0</v>
      </c>
      <c r="J75" s="25">
        <f t="shared" si="10"/>
        <v>0</v>
      </c>
      <c r="K75" s="25">
        <f t="shared" si="10"/>
        <v>0</v>
      </c>
      <c r="L75" s="25">
        <f t="shared" si="10"/>
        <v>0</v>
      </c>
      <c r="M75" s="25">
        <f t="shared" si="10"/>
        <v>0</v>
      </c>
      <c r="N75" s="25">
        <f t="shared" si="10"/>
        <v>0</v>
      </c>
      <c r="O75" s="25">
        <f>+O68+O63+O51+O43+O35+O25+O15+O9+O71</f>
        <v>152519267.63</v>
      </c>
    </row>
    <row r="76" spans="1:15" ht="7.5" customHeight="1" x14ac:dyDescent="0.25">
      <c r="A76" s="26"/>
      <c r="C76" s="27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25">
      <c r="A77" s="7" t="s">
        <v>86</v>
      </c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x14ac:dyDescent="0.25">
      <c r="A78" s="9" t="s">
        <v>87</v>
      </c>
      <c r="C78" s="15">
        <f>SUM(C79:C80)</f>
        <v>0</v>
      </c>
      <c r="D78" s="15">
        <f t="shared" ref="D78:N78" si="11">SUM(D79:D80)</f>
        <v>0</v>
      </c>
      <c r="E78" s="15">
        <f t="shared" si="11"/>
        <v>0</v>
      </c>
      <c r="F78" s="15">
        <f t="shared" si="11"/>
        <v>0</v>
      </c>
      <c r="G78" s="15">
        <f t="shared" si="11"/>
        <v>0</v>
      </c>
      <c r="H78" s="15">
        <f t="shared" si="11"/>
        <v>0</v>
      </c>
      <c r="I78" s="15">
        <f t="shared" si="11"/>
        <v>0</v>
      </c>
      <c r="J78" s="15">
        <f t="shared" si="11"/>
        <v>0</v>
      </c>
      <c r="K78" s="15">
        <f t="shared" si="11"/>
        <v>0</v>
      </c>
      <c r="L78" s="15">
        <f t="shared" si="11"/>
        <v>0</v>
      </c>
      <c r="M78" s="15">
        <f t="shared" si="11"/>
        <v>0</v>
      </c>
      <c r="N78" s="15">
        <f t="shared" si="11"/>
        <v>0</v>
      </c>
      <c r="O78" s="12">
        <f t="shared" ref="O78:O85" si="12">SUM(C78:N78)</f>
        <v>0</v>
      </c>
    </row>
    <row r="79" spans="1:15" x14ac:dyDescent="0.25">
      <c r="A79" s="13" t="s">
        <v>88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2"/>
        <v>0</v>
      </c>
    </row>
    <row r="80" spans="1:15" x14ac:dyDescent="0.25">
      <c r="A80" s="13" t="s">
        <v>89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2"/>
        <v>0</v>
      </c>
    </row>
    <row r="81" spans="1:15" x14ac:dyDescent="0.25">
      <c r="A81" s="9" t="s">
        <v>90</v>
      </c>
      <c r="C81" s="15">
        <f>SUM(C82:C83)</f>
        <v>0</v>
      </c>
      <c r="D81" s="15">
        <f t="shared" ref="D81:N81" si="13">SUM(D82:D83)</f>
        <v>0</v>
      </c>
      <c r="E81" s="15">
        <f t="shared" si="13"/>
        <v>0</v>
      </c>
      <c r="F81" s="15">
        <f t="shared" si="13"/>
        <v>0</v>
      </c>
      <c r="G81" s="15">
        <f t="shared" si="13"/>
        <v>0</v>
      </c>
      <c r="H81" s="15">
        <f t="shared" si="13"/>
        <v>0</v>
      </c>
      <c r="I81" s="15">
        <f t="shared" si="13"/>
        <v>0</v>
      </c>
      <c r="J81" s="15">
        <f t="shared" si="13"/>
        <v>0</v>
      </c>
      <c r="K81" s="15">
        <f t="shared" si="13"/>
        <v>0</v>
      </c>
      <c r="L81" s="15">
        <f t="shared" si="13"/>
        <v>0</v>
      </c>
      <c r="M81" s="15">
        <f t="shared" si="13"/>
        <v>0</v>
      </c>
      <c r="N81" s="15">
        <f t="shared" si="13"/>
        <v>0</v>
      </c>
      <c r="O81" s="12">
        <f t="shared" si="12"/>
        <v>0</v>
      </c>
    </row>
    <row r="82" spans="1:15" x14ac:dyDescent="0.25">
      <c r="A82" s="13" t="s">
        <v>91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2"/>
        <v>0</v>
      </c>
    </row>
    <row r="83" spans="1:15" x14ac:dyDescent="0.25">
      <c r="A83" s="13" t="s">
        <v>92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2"/>
        <v>0</v>
      </c>
    </row>
    <row r="84" spans="1:15" x14ac:dyDescent="0.25">
      <c r="A84" s="9" t="s">
        <v>93</v>
      </c>
      <c r="C84" s="15">
        <f>+C85</f>
        <v>0</v>
      </c>
      <c r="D84" s="15">
        <f t="shared" ref="D84:M84" si="14">+D85</f>
        <v>0</v>
      </c>
      <c r="E84" s="15">
        <f t="shared" si="14"/>
        <v>0</v>
      </c>
      <c r="F84" s="15">
        <f t="shared" si="14"/>
        <v>0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2">
        <v>0</v>
      </c>
      <c r="O84" s="14">
        <f t="shared" si="12"/>
        <v>0</v>
      </c>
    </row>
    <row r="85" spans="1:15" x14ac:dyDescent="0.25">
      <c r="A85" s="13" t="s">
        <v>94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f t="shared" si="12"/>
        <v>0</v>
      </c>
    </row>
    <row r="86" spans="1:15" x14ac:dyDescent="0.25">
      <c r="A86" s="23" t="s">
        <v>95</v>
      </c>
      <c r="B86" s="24"/>
      <c r="C86" s="25">
        <f>+C84+C81+C78</f>
        <v>0</v>
      </c>
      <c r="D86" s="25">
        <f t="shared" ref="D86:O86" si="15">+D84+D81+D78</f>
        <v>0</v>
      </c>
      <c r="E86" s="25">
        <f t="shared" si="15"/>
        <v>0</v>
      </c>
      <c r="F86" s="25">
        <f t="shared" si="15"/>
        <v>0</v>
      </c>
      <c r="G86" s="25">
        <f t="shared" si="15"/>
        <v>0</v>
      </c>
      <c r="H86" s="25">
        <f t="shared" si="15"/>
        <v>0</v>
      </c>
      <c r="I86" s="25">
        <f t="shared" si="15"/>
        <v>0</v>
      </c>
      <c r="J86" s="25">
        <f t="shared" si="15"/>
        <v>0</v>
      </c>
      <c r="K86" s="25">
        <f t="shared" si="15"/>
        <v>0</v>
      </c>
      <c r="L86" s="25">
        <f t="shared" si="15"/>
        <v>0</v>
      </c>
      <c r="M86" s="25">
        <f t="shared" si="15"/>
        <v>0</v>
      </c>
      <c r="N86" s="25">
        <f t="shared" si="15"/>
        <v>0</v>
      </c>
      <c r="O86" s="25">
        <f t="shared" si="15"/>
        <v>0</v>
      </c>
    </row>
    <row r="87" spans="1:15" x14ac:dyDescent="0.2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ht="15.75" x14ac:dyDescent="0.25">
      <c r="A88" s="30" t="s">
        <v>96</v>
      </c>
      <c r="B88" s="31"/>
      <c r="C88" s="32">
        <f>+C86+C75</f>
        <v>30750143.93</v>
      </c>
      <c r="D88" s="32">
        <f t="shared" ref="D88:N88" si="16">+D86+D75</f>
        <v>33374182.920000002</v>
      </c>
      <c r="E88" s="32">
        <f t="shared" si="16"/>
        <v>38740072.75</v>
      </c>
      <c r="F88" s="32">
        <f t="shared" si="16"/>
        <v>49654868.030000001</v>
      </c>
      <c r="G88" s="32">
        <f t="shared" si="16"/>
        <v>0</v>
      </c>
      <c r="H88" s="32">
        <f t="shared" si="16"/>
        <v>0</v>
      </c>
      <c r="I88" s="32">
        <f t="shared" si="16"/>
        <v>0</v>
      </c>
      <c r="J88" s="32">
        <f t="shared" si="16"/>
        <v>0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6"/>
        <v>0</v>
      </c>
      <c r="O88" s="33">
        <f>SUM(C88:N88)</f>
        <v>152519267.63</v>
      </c>
    </row>
    <row r="89" spans="1:15" ht="18.75" x14ac:dyDescent="0.3">
      <c r="A89" s="34" t="s">
        <v>97</v>
      </c>
      <c r="C89" s="10"/>
      <c r="D89" s="10"/>
      <c r="E89" s="10"/>
      <c r="F89" s="10"/>
    </row>
    <row r="90" spans="1:15" x14ac:dyDescent="0.25">
      <c r="A90" s="35" t="s">
        <v>98</v>
      </c>
      <c r="C90" s="36"/>
      <c r="D90" s="36"/>
      <c r="E90" s="36"/>
      <c r="F90" s="36"/>
      <c r="I90" s="14"/>
      <c r="J90" s="10"/>
    </row>
    <row r="91" spans="1:15" x14ac:dyDescent="0.25">
      <c r="A91" s="35" t="s">
        <v>99</v>
      </c>
      <c r="J91" s="10"/>
      <c r="O91" s="10"/>
    </row>
    <row r="92" spans="1:15" x14ac:dyDescent="0.25">
      <c r="A92" s="35" t="s">
        <v>100</v>
      </c>
      <c r="J92" s="10"/>
      <c r="O92" s="10"/>
    </row>
    <row r="93" spans="1:15" x14ac:dyDescent="0.25">
      <c r="A93" s="35" t="s">
        <v>101</v>
      </c>
      <c r="J93" s="10"/>
      <c r="O93" s="10"/>
    </row>
    <row r="94" spans="1:15" x14ac:dyDescent="0.25">
      <c r="A94" s="35" t="s">
        <v>102</v>
      </c>
      <c r="O94" s="10"/>
    </row>
    <row r="96" spans="1:15" s="40" customFormat="1" x14ac:dyDescent="0.25">
      <c r="A96" s="37"/>
      <c r="B96" s="38"/>
      <c r="C96" s="39"/>
      <c r="D96" s="39"/>
      <c r="E96" s="39"/>
      <c r="F96" s="39"/>
    </row>
    <row r="97" spans="1:6" s="40" customFormat="1" x14ac:dyDescent="0.25">
      <c r="A97" s="37"/>
      <c r="B97" s="41"/>
      <c r="C97" s="42"/>
      <c r="D97" s="42"/>
      <c r="F97" s="42"/>
    </row>
    <row r="98" spans="1:6" s="40" customFormat="1" x14ac:dyDescent="0.25">
      <c r="A98" s="37"/>
      <c r="C98" s="42"/>
      <c r="D98" s="42"/>
    </row>
    <row r="99" spans="1:6" s="40" customFormat="1" x14ac:dyDescent="0.25">
      <c r="A99" s="43" t="s">
        <v>103</v>
      </c>
      <c r="C99" s="44" t="s">
        <v>104</v>
      </c>
      <c r="D99" s="45"/>
    </row>
    <row r="100" spans="1:6" s="40" customFormat="1" x14ac:dyDescent="0.25">
      <c r="A100" s="43" t="s">
        <v>105</v>
      </c>
      <c r="C100" s="44" t="s">
        <v>106</v>
      </c>
      <c r="D100" s="45"/>
    </row>
    <row r="101" spans="1:6" s="40" customFormat="1" x14ac:dyDescent="0.25">
      <c r="C101" s="45"/>
    </row>
    <row r="102" spans="1:6" s="40" customFormat="1" x14ac:dyDescent="0.25"/>
    <row r="103" spans="1:6" s="40" customFormat="1" x14ac:dyDescent="0.25"/>
    <row r="104" spans="1:6" s="40" customFormat="1" x14ac:dyDescent="0.25">
      <c r="A104" s="37"/>
      <c r="B104" s="37"/>
      <c r="C104" s="45"/>
      <c r="E104" s="45"/>
    </row>
    <row r="105" spans="1:6" s="40" customFormat="1" x14ac:dyDescent="0.25">
      <c r="A105" s="46" t="s">
        <v>107</v>
      </c>
      <c r="B105" s="47"/>
      <c r="C105" s="45"/>
      <c r="E105" s="45"/>
    </row>
    <row r="106" spans="1:6" s="40" customFormat="1" x14ac:dyDescent="0.25">
      <c r="A106" s="48" t="s">
        <v>108</v>
      </c>
      <c r="B106" s="43"/>
      <c r="C106" s="45"/>
      <c r="E106" s="45"/>
    </row>
    <row r="107" spans="1:6" s="40" customFormat="1" x14ac:dyDescent="0.25">
      <c r="B107" s="37"/>
      <c r="C107" s="45"/>
      <c r="D107" s="45"/>
      <c r="E107" s="45"/>
      <c r="F107" s="45"/>
    </row>
    <row r="108" spans="1:6" s="40" customFormat="1" x14ac:dyDescent="0.25">
      <c r="C108" s="45"/>
      <c r="D108" s="45"/>
      <c r="E108" s="45"/>
      <c r="F108" s="45"/>
    </row>
    <row r="109" spans="1:6" s="40" customFormat="1" x14ac:dyDescent="0.25"/>
    <row r="110" spans="1:6" s="40" customFormat="1" x14ac:dyDescent="0.25"/>
    <row r="111" spans="1:6" s="40" customFormat="1" x14ac:dyDescent="0.25">
      <c r="A111" s="45"/>
    </row>
    <row r="112" spans="1:6" x14ac:dyDescent="0.25">
      <c r="A112" s="45"/>
      <c r="B112" s="40"/>
    </row>
  </sheetData>
  <mergeCells count="5">
    <mergeCell ref="A1:N1"/>
    <mergeCell ref="A2:O2"/>
    <mergeCell ref="A3:O3"/>
    <mergeCell ref="A4:O4"/>
    <mergeCell ref="A5:O5"/>
  </mergeCells>
  <pageMargins left="0.9055118110236221" right="0.70866141732283472" top="0.74803149606299213" bottom="0.74803149606299213" header="0.31496062992125984" footer="0.31496062992125984"/>
  <pageSetup scale="55" orientation="portrait" r:id="rId1"/>
  <rowBreaks count="1" manualBreakCount="1">
    <brk id="7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</vt:lpstr>
      <vt:lpstr>Abr!Área_de_impresión</vt:lpstr>
      <vt:lpstr>Abr!Títulos_a_imprimir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2021-05-10T18:59:59Z</dcterms:created>
  <dcterms:modified xsi:type="dcterms:W3CDTF">2021-05-10T19:00:31Z</dcterms:modified>
</cp:coreProperties>
</file>