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cruz\Desktop\"/>
    </mc:Choice>
  </mc:AlternateContent>
  <bookViews>
    <workbookView xWindow="0" yWindow="0" windowWidth="28800" windowHeight="11445"/>
  </bookViews>
  <sheets>
    <sheet name="Ene-Oct" sheetId="1" r:id="rId1"/>
  </sheets>
  <definedNames>
    <definedName name="_xlnm.Print_Area" localSheetId="0">'Ene-Oct'!$A$1:$P$111</definedName>
    <definedName name="_xlnm.Print_Titles" localSheetId="0">'Ene-Oct'!$1:$7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4" i="1"/>
  <c r="M84" i="1"/>
  <c r="L84" i="1"/>
  <c r="L86" i="1" s="1"/>
  <c r="K84" i="1"/>
  <c r="K86" i="1" s="1"/>
  <c r="J84" i="1"/>
  <c r="J86" i="1" s="1"/>
  <c r="I84" i="1"/>
  <c r="H84" i="1"/>
  <c r="H86" i="1" s="1"/>
  <c r="G84" i="1"/>
  <c r="G86" i="1" s="1"/>
  <c r="G88" i="1" s="1"/>
  <c r="F84" i="1"/>
  <c r="F86" i="1" s="1"/>
  <c r="E84" i="1"/>
  <c r="D84" i="1"/>
  <c r="D86" i="1" s="1"/>
  <c r="C84" i="1"/>
  <c r="C86" i="1" s="1"/>
  <c r="P83" i="1"/>
  <c r="P82" i="1"/>
  <c r="N81" i="1"/>
  <c r="N86" i="1" s="1"/>
  <c r="N88" i="1" s="1"/>
  <c r="M81" i="1"/>
  <c r="M86" i="1" s="1"/>
  <c r="M88" i="1" s="1"/>
  <c r="L81" i="1"/>
  <c r="K81" i="1"/>
  <c r="J81" i="1"/>
  <c r="I81" i="1"/>
  <c r="I86" i="1" s="1"/>
  <c r="I88" i="1" s="1"/>
  <c r="H81" i="1"/>
  <c r="G81" i="1"/>
  <c r="F81" i="1"/>
  <c r="E81" i="1"/>
  <c r="E86" i="1" s="1"/>
  <c r="E88" i="1" s="1"/>
  <c r="D81" i="1"/>
  <c r="C81" i="1"/>
  <c r="P81" i="1" s="1"/>
  <c r="P80" i="1"/>
  <c r="P79" i="1"/>
  <c r="N78" i="1"/>
  <c r="M78" i="1"/>
  <c r="L78" i="1"/>
  <c r="K78" i="1"/>
  <c r="J78" i="1"/>
  <c r="I78" i="1"/>
  <c r="H78" i="1"/>
  <c r="G78" i="1"/>
  <c r="F78" i="1"/>
  <c r="E78" i="1"/>
  <c r="D78" i="1"/>
  <c r="C78" i="1"/>
  <c r="P78" i="1" s="1"/>
  <c r="P74" i="1"/>
  <c r="P73" i="1"/>
  <c r="P72" i="1"/>
  <c r="P71" i="1" s="1"/>
  <c r="N71" i="1"/>
  <c r="M71" i="1"/>
  <c r="L71" i="1"/>
  <c r="K71" i="1"/>
  <c r="J71" i="1"/>
  <c r="I71" i="1"/>
  <c r="H71" i="1"/>
  <c r="G71" i="1"/>
  <c r="F71" i="1"/>
  <c r="E71" i="1"/>
  <c r="D71" i="1"/>
  <c r="C71" i="1"/>
  <c r="P70" i="1"/>
  <c r="P69" i="1"/>
  <c r="N68" i="1"/>
  <c r="M68" i="1"/>
  <c r="L68" i="1"/>
  <c r="L75" i="1" s="1"/>
  <c r="K68" i="1"/>
  <c r="J68" i="1"/>
  <c r="I68" i="1"/>
  <c r="H68" i="1"/>
  <c r="H75" i="1" s="1"/>
  <c r="G68" i="1"/>
  <c r="G75" i="1" s="1"/>
  <c r="F68" i="1"/>
  <c r="E68" i="1"/>
  <c r="D68" i="1"/>
  <c r="D75" i="1" s="1"/>
  <c r="C68" i="1"/>
  <c r="P68" i="1" s="1"/>
  <c r="P67" i="1"/>
  <c r="P66" i="1"/>
  <c r="P65" i="1"/>
  <c r="P64" i="1"/>
  <c r="N63" i="1"/>
  <c r="N75" i="1" s="1"/>
  <c r="M63" i="1"/>
  <c r="M75" i="1" s="1"/>
  <c r="L63" i="1"/>
  <c r="K63" i="1"/>
  <c r="J63" i="1"/>
  <c r="J75" i="1" s="1"/>
  <c r="I63" i="1"/>
  <c r="I75" i="1" s="1"/>
  <c r="H63" i="1"/>
  <c r="G63" i="1"/>
  <c r="F63" i="1"/>
  <c r="F75" i="1" s="1"/>
  <c r="E63" i="1"/>
  <c r="E75" i="1" s="1"/>
  <c r="D63" i="1"/>
  <c r="C63" i="1"/>
  <c r="P63" i="1" s="1"/>
  <c r="P62" i="1"/>
  <c r="P61" i="1"/>
  <c r="P60" i="1"/>
  <c r="P59" i="1"/>
  <c r="P58" i="1"/>
  <c r="P57" i="1"/>
  <c r="P56" i="1"/>
  <c r="P55" i="1"/>
  <c r="P54" i="1"/>
  <c r="P53" i="1"/>
  <c r="P52" i="1"/>
  <c r="N51" i="1"/>
  <c r="M51" i="1"/>
  <c r="L51" i="1"/>
  <c r="K51" i="1"/>
  <c r="J51" i="1"/>
  <c r="I51" i="1"/>
  <c r="H51" i="1"/>
  <c r="G51" i="1"/>
  <c r="F51" i="1"/>
  <c r="E51" i="1"/>
  <c r="D51" i="1"/>
  <c r="C51" i="1"/>
  <c r="P51" i="1" s="1"/>
  <c r="P50" i="1"/>
  <c r="P49" i="1"/>
  <c r="P48" i="1"/>
  <c r="P47" i="1"/>
  <c r="P46" i="1"/>
  <c r="P45" i="1"/>
  <c r="P44" i="1"/>
  <c r="N43" i="1"/>
  <c r="M43" i="1"/>
  <c r="L43" i="1"/>
  <c r="K43" i="1"/>
  <c r="J43" i="1"/>
  <c r="I43" i="1"/>
  <c r="H43" i="1"/>
  <c r="G43" i="1"/>
  <c r="F43" i="1"/>
  <c r="E43" i="1"/>
  <c r="D43" i="1"/>
  <c r="C43" i="1"/>
  <c r="P43" i="1" s="1"/>
  <c r="P42" i="1"/>
  <c r="P41" i="1"/>
  <c r="P40" i="1"/>
  <c r="P39" i="1"/>
  <c r="P38" i="1"/>
  <c r="P37" i="1"/>
  <c r="P36" i="1"/>
  <c r="N35" i="1"/>
  <c r="M35" i="1"/>
  <c r="L35" i="1"/>
  <c r="K35" i="1"/>
  <c r="J35" i="1"/>
  <c r="I35" i="1"/>
  <c r="H35" i="1"/>
  <c r="G35" i="1"/>
  <c r="F35" i="1"/>
  <c r="E35" i="1"/>
  <c r="D35" i="1"/>
  <c r="C35" i="1"/>
  <c r="P35" i="1" s="1"/>
  <c r="P34" i="1"/>
  <c r="P33" i="1"/>
  <c r="P32" i="1"/>
  <c r="P31" i="1"/>
  <c r="P30" i="1"/>
  <c r="P29" i="1"/>
  <c r="P28" i="1"/>
  <c r="P27" i="1"/>
  <c r="P26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P24" i="1"/>
  <c r="P23" i="1"/>
  <c r="P22" i="1"/>
  <c r="P21" i="1"/>
  <c r="P20" i="1"/>
  <c r="P19" i="1"/>
  <c r="P18" i="1"/>
  <c r="P17" i="1"/>
  <c r="P16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P14" i="1"/>
  <c r="K13" i="1"/>
  <c r="K9" i="1" s="1"/>
  <c r="P12" i="1"/>
  <c r="P11" i="1"/>
  <c r="P10" i="1"/>
  <c r="N9" i="1"/>
  <c r="M9" i="1"/>
  <c r="L9" i="1"/>
  <c r="J9" i="1"/>
  <c r="I9" i="1"/>
  <c r="H9" i="1"/>
  <c r="G9" i="1"/>
  <c r="F9" i="1"/>
  <c r="E9" i="1"/>
  <c r="D9" i="1"/>
  <c r="C9" i="1"/>
  <c r="P9" i="1" s="1"/>
  <c r="D88" i="1" l="1"/>
  <c r="H88" i="1"/>
  <c r="L88" i="1"/>
  <c r="P75" i="1"/>
  <c r="K75" i="1"/>
  <c r="K88" i="1" s="1"/>
  <c r="F88" i="1"/>
  <c r="J88" i="1"/>
  <c r="P86" i="1"/>
  <c r="P13" i="1"/>
  <c r="C75" i="1"/>
  <c r="C88" i="1" s="1"/>
  <c r="P88" i="1" l="1"/>
</calcChain>
</file>

<file path=xl/sharedStrings.xml><?xml version="1.0" encoding="utf-8"?>
<sst xmlns="http://schemas.openxmlformats.org/spreadsheetml/2006/main" count="111" uniqueCount="109">
  <si>
    <t>SUPERINTENDENCIA DE SALUD Y RIESGOS LABORALES</t>
  </si>
  <si>
    <t>AÑO 2020</t>
  </si>
  <si>
    <t xml:space="preserve">EJECUCION DE GASTOS Y APLICACIONES FINANCIERAS 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</si>
  <si>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</si>
  <si>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</si>
  <si>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</si>
  <si>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</si>
  <si>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</si>
  <si>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</si>
  <si>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</si>
  <si>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</si>
  <si>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</si>
  <si>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</si>
  <si>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</si>
  <si>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</si>
  <si>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</si>
  <si>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</si>
  <si>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</si>
  <si>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</si>
  <si>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</si>
  <si>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</si>
  <si>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</si>
  <si>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</si>
  <si>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</si>
  <si>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</si>
  <si>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</si>
  <si>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</si>
  <si>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</si>
  <si>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</si>
  <si>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</si>
  <si>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</si>
  <si>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</si>
  <si>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</si>
  <si>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</si>
  <si>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</si>
  <si>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</si>
  <si>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</si>
  <si>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</si>
  <si>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</si>
  <si>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</si>
  <si>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</si>
  <si>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</si>
  <si>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</si>
  <si>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</si>
  <si>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</si>
  <si>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</si>
  <si>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</si>
  <si>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</si>
  <si>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</si>
  <si>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</si>
  <si>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</si>
  <si>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</si>
  <si>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</si>
  <si>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</si>
  <si>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</si>
  <si>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</si>
  <si>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</si>
  <si>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</si>
  <si>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</si>
  <si>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</si>
  <si>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</si>
  <si>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</si>
  <si>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</si>
  <si>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2.6.1 .3- EQUIPO DE TECNOLOGIA DE LA INFORMACION Y COMUNICACIÓN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</si>
  <si>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</si>
  <si>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</si>
  <si>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</si>
  <si>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</si>
  <si>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</si>
  <si>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2.6.5 - EQUIPO DE COMUNICACIÓN TELECOMUNICACIONES Y SEÑALAMENTOS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</si>
  <si>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</si>
  <si>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</si>
  <si>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</si>
  <si>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</si>
  <si>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</si>
  <si>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</si>
  <si>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</si>
  <si>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</si>
  <si>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</si>
  <si>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</si>
  <si>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</si>
  <si>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</si>
  <si>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</si>
  <si>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</si>
  <si>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</si>
  <si>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</si>
  <si>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</si>
  <si>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</si>
  <si>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</si>
  <si>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</si>
  <si>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</si>
  <si>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</si>
  <si>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</si>
  <si>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</si>
  <si>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</si>
  <si>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</si>
  <si>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</si>
  <si>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</si>
  <si>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</si>
  <si>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</si>
  <si>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</si>
  <si>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</si>
  <si>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</si>
  <si>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Lic. Raisa Betances</t>
  </si>
  <si>
    <t xml:space="preserve"> Lic. Dario Pereyra</t>
  </si>
  <si>
    <t>Dir. Administrativa y Financiera</t>
  </si>
  <si>
    <t xml:space="preserve"> Contralor</t>
  </si>
  <si>
    <t xml:space="preserve"> Dr. Pedro Luis Castellanos</t>
  </si>
  <si>
    <t xml:space="preserve"> 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</si>
</sst>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164" fontId="0" fillId="0" borderId="0" xfId="1" applyFont="1"/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Alignment="1">
      <alignment vertical="center" wrapText="1"/>
    </xf>
    <xf numFmtId="4" fontId="2" fillId="0" borderId="0" xfId="0" applyNumberFormat="1" applyFont="1"/>
    <xf numFmtId="9" fontId="0" fillId="0" borderId="0" xfId="2" applyFont="1"/>
    <xf numFmtId="0" fontId="0" fillId="0" borderId="0" xfId="0" applyAlignment="1">
      <alignment horizontal="left" vertical="center" wrapText="1" indent="2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4" fontId="0" fillId="0" borderId="0" xfId="0" applyNumberFormat="1" applyFill="1"/>
    <xf numFmtId="0" fontId="2" fillId="3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3" applyFont="1" applyFill="1"/>
    <xf numFmtId="49" fontId="7" fillId="0" borderId="0" xfId="3" applyNumberFormat="1" applyFont="1" applyFill="1" applyAlignment="1">
      <alignment horizontal="center"/>
    </xf>
    <xf numFmtId="164" fontId="7" fillId="0" borderId="0" xfId="4" applyFont="1" applyFill="1" applyAlignment="1">
      <alignment horizontal="center"/>
    </xf>
    <xf numFmtId="0" fontId="0" fillId="0" borderId="0" xfId="0" applyFill="1"/>
    <xf numFmtId="0" fontId="7" fillId="0" borderId="0" xfId="3" applyFont="1" applyFill="1" applyBorder="1"/>
    <xf numFmtId="164" fontId="7" fillId="0" borderId="0" xfId="4" applyFont="1" applyFill="1" applyBorder="1"/>
    <xf numFmtId="0" fontId="8" fillId="0" borderId="0" xfId="3" applyFont="1" applyFill="1"/>
    <xf numFmtId="164" fontId="7" fillId="0" borderId="0" xfId="4" applyFont="1" applyFill="1"/>
    <xf numFmtId="164" fontId="8" fillId="0" borderId="0" xfId="4" applyFont="1" applyFill="1"/>
    <xf numFmtId="0" fontId="8" fillId="0" borderId="0" xfId="3" applyFont="1" applyFill="1" applyBorder="1"/>
    <xf numFmtId="164" fontId="8" fillId="0" borderId="0" xfId="4" applyFont="1" applyFill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0</xdr:col>
      <xdr:colOff>2219325</xdr:colOff>
      <xdr:row>4</xdr:row>
      <xdr:rowOff>47251</xdr:rowOff>
    </xdr:to>
    <xdr:pic>
      <xdr:nvPicPr>
        <xdr:cNvPr id="2" name="Picture 2" descr="SISALRIL LOGO LATER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6700"/>
          <a:ext cx="2124075" cy="618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98</xdr:row>
      <xdr:rowOff>9525</xdr:rowOff>
    </xdr:from>
    <xdr:to>
      <xdr:col>0</xdr:col>
      <xdr:colOff>1894401</xdr:colOff>
      <xdr:row>98</xdr:row>
      <xdr:rowOff>13059</xdr:rowOff>
    </xdr:to>
    <xdr:cxnSp macro="">
      <xdr:nvCxnSpPr>
        <xdr:cNvPr id="3" name="Conector recto 2"/>
        <xdr:cNvCxnSpPr/>
      </xdr:nvCxnSpPr>
      <xdr:spPr>
        <a:xfrm flipV="1">
          <a:off x="19050" y="19145250"/>
          <a:ext cx="1875351" cy="35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1206500</xdr:colOff>
      <xdr:row>98</xdr:row>
      <xdr:rowOff>9525</xdr:rowOff>
    </xdr:from>
    <xdr:to>
      <xdr:col>7</xdr:col>
      <xdr:colOff>523875</xdr:colOff>
      <xdr:row>98</xdr:row>
      <xdr:rowOff>15875</xdr:rowOff>
    </xdr:to>
    <xdr:cxnSp macro="">
      <xdr:nvCxnSpPr>
        <xdr:cNvPr id="4" name="Conector recto 3"/>
        <xdr:cNvCxnSpPr/>
      </xdr:nvCxnSpPr>
      <xdr:spPr>
        <a:xfrm flipV="1">
          <a:off x="10179050" y="19145250"/>
          <a:ext cx="1698625" cy="63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4730750</xdr:colOff>
      <xdr:row>101</xdr:row>
      <xdr:rowOff>133350</xdr:rowOff>
    </xdr:from>
    <xdr:to>
      <xdr:col>3</xdr:col>
      <xdr:colOff>390525</xdr:colOff>
      <xdr:row>101</xdr:row>
      <xdr:rowOff>133352</xdr:rowOff>
    </xdr:to>
    <xdr:cxnSp macro="">
      <xdr:nvCxnSpPr>
        <xdr:cNvPr id="5" name="Conector recto 4"/>
        <xdr:cNvCxnSpPr/>
      </xdr:nvCxnSpPr>
      <xdr:spPr>
        <a:xfrm flipV="1">
          <a:off x="4730750" y="19840575"/>
          <a:ext cx="2270125" cy="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1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1" sqref="A11"/>
    </sheetView>
  </sheetViews>
  <sheetFormatPr baseColWidth="10" defaultColWidth="9.140625" defaultRowHeight="15" x14ac:dyDescent="0.25"/>
  <cols>
    <col min="1" max="1" width="75.140625" customWidth="1"/>
    <col min="2" max="2" width="7.28515625" bestFit="1" customWidth="1"/>
    <col min="3" max="3" width="16.7109375" customWidth="1"/>
    <col min="4" max="4" width="18.28515625" customWidth="1"/>
    <col min="5" max="5" width="18.5703125" customWidth="1"/>
    <col min="6" max="6" width="16.7109375" customWidth="1"/>
    <col min="7" max="7" width="17.5703125" customWidth="1"/>
    <col min="8" max="8" width="16" customWidth="1"/>
    <col min="9" max="9" width="16.42578125" customWidth="1"/>
    <col min="10" max="10" width="14.42578125" customWidth="1"/>
    <col min="11" max="11" width="17" customWidth="1"/>
    <col min="12" max="12" width="14.7109375" customWidth="1"/>
    <col min="13" max="13" width="0.5703125" customWidth="1"/>
    <col min="14" max="14" width="0.28515625" hidden="1" customWidth="1"/>
    <col min="15" max="15" width="0.42578125" hidden="1" customWidth="1"/>
    <col min="16" max="16" width="17.7109375" customWidth="1"/>
    <col min="17" max="17" width="33.7109375" customWidth="1"/>
    <col min="19" max="26" width="6" bestFit="1" customWidth="1"/>
    <col min="27" max="28" width="7" bestFit="1" customWidth="1"/>
  </cols>
  <sheetData>
    <row r="1" spans="1:28" ht="18.7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28" ht="15.75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28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28" ht="15.75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8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7" spans="1:28" ht="33.75" customHeight="1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11</v>
      </c>
      <c r="P7" s="3" t="s">
        <v>5</v>
      </c>
      <c r="AA7" s="4"/>
      <c r="AB7" s="4"/>
    </row>
    <row r="8" spans="1:28" x14ac:dyDescent="0.25">
      <c r="A8" s="5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x14ac:dyDescent="0.25">
      <c r="A9" s="8" t="s">
        <v>19</v>
      </c>
      <c r="B9" s="7"/>
      <c r="C9" s="9">
        <f>SUM(C10:C14)</f>
        <v>38994479.729999997</v>
      </c>
      <c r="D9" s="9">
        <f t="shared" ref="D9:N9" si="0">SUM(D10:D14)</f>
        <v>37703072.469999999</v>
      </c>
      <c r="E9" s="9">
        <f t="shared" si="0"/>
        <v>38046485.32</v>
      </c>
      <c r="F9" s="9">
        <f t="shared" si="0"/>
        <v>36639471.75</v>
      </c>
      <c r="G9" s="9">
        <f t="shared" si="0"/>
        <v>33060474.27</v>
      </c>
      <c r="H9" s="9">
        <f t="shared" si="0"/>
        <v>31445598.270000003</v>
      </c>
      <c r="I9" s="9">
        <f t="shared" si="0"/>
        <v>31262598.91</v>
      </c>
      <c r="J9" s="9">
        <f t="shared" si="0"/>
        <v>32123122.119999997</v>
      </c>
      <c r="K9" s="9">
        <f t="shared" si="0"/>
        <v>27608436.740000002</v>
      </c>
      <c r="L9" s="9">
        <f t="shared" si="0"/>
        <v>28074283.609999999</v>
      </c>
      <c r="M9" s="9">
        <f t="shared" si="0"/>
        <v>0</v>
      </c>
      <c r="N9" s="9">
        <f t="shared" si="0"/>
        <v>0</v>
      </c>
      <c r="O9" s="9"/>
      <c r="P9" s="10">
        <f>SUM(C9:N9)</f>
        <v>334958023.19</v>
      </c>
      <c r="S9" s="11"/>
    </row>
    <row r="10" spans="1:28" x14ac:dyDescent="0.25">
      <c r="A10" s="12" t="s">
        <v>20</v>
      </c>
      <c r="B10" s="7"/>
      <c r="C10" s="13">
        <v>17281022.940000001</v>
      </c>
      <c r="D10" s="14">
        <v>17646728.140000001</v>
      </c>
      <c r="E10" s="14">
        <v>17659500.440000001</v>
      </c>
      <c r="F10" s="14">
        <v>18008310.440000001</v>
      </c>
      <c r="G10" s="14">
        <v>18008310.440000001</v>
      </c>
      <c r="H10" s="15">
        <v>18008310.440000001</v>
      </c>
      <c r="I10" s="15">
        <v>18089445.940000001</v>
      </c>
      <c r="J10" s="15">
        <v>18084458.879999999</v>
      </c>
      <c r="K10" s="15">
        <v>18029954.940000001</v>
      </c>
      <c r="L10" s="15">
        <v>17944366.140000001</v>
      </c>
      <c r="M10" s="15">
        <v>0</v>
      </c>
      <c r="N10" s="15">
        <v>0</v>
      </c>
      <c r="O10" s="15"/>
      <c r="P10" s="15">
        <f>SUM(C10:N10)</f>
        <v>178760408.74000001</v>
      </c>
    </row>
    <row r="11" spans="1:28" x14ac:dyDescent="0.25">
      <c r="A11" s="12" t="s">
        <v>21</v>
      </c>
      <c r="C11" s="16">
        <v>4618272.74</v>
      </c>
      <c r="D11" s="14">
        <v>3937577.6</v>
      </c>
      <c r="E11" s="14">
        <v>3772436.17</v>
      </c>
      <c r="F11" s="14">
        <v>3411594.14</v>
      </c>
      <c r="G11" s="14">
        <v>3421306.43</v>
      </c>
      <c r="H11" s="15">
        <v>3563976.33</v>
      </c>
      <c r="I11" s="15">
        <v>3535197.61</v>
      </c>
      <c r="J11" s="15">
        <v>1652832.77</v>
      </c>
      <c r="K11" s="15">
        <v>1657781.58</v>
      </c>
      <c r="L11" s="15">
        <v>1694579.7</v>
      </c>
      <c r="M11" s="15">
        <v>0</v>
      </c>
      <c r="N11" s="15">
        <v>0</v>
      </c>
      <c r="O11" s="15"/>
      <c r="P11" s="15">
        <f t="shared" ref="P11:P14" si="1">SUM(C11:N11)</f>
        <v>31265555.070000004</v>
      </c>
      <c r="Q11" s="15"/>
    </row>
    <row r="12" spans="1:28" x14ac:dyDescent="0.25">
      <c r="A12" s="12" t="s">
        <v>22</v>
      </c>
      <c r="C12" s="16">
        <v>18000</v>
      </c>
      <c r="D12" s="14">
        <v>39000</v>
      </c>
      <c r="E12" s="14">
        <v>39000</v>
      </c>
      <c r="F12" s="14">
        <v>33000</v>
      </c>
      <c r="G12" s="14">
        <v>33000</v>
      </c>
      <c r="H12" s="15">
        <v>21000</v>
      </c>
      <c r="I12" s="15">
        <v>39000</v>
      </c>
      <c r="J12" s="15">
        <v>39000</v>
      </c>
      <c r="K12" s="15">
        <v>60000</v>
      </c>
      <c r="L12" s="15">
        <v>21000</v>
      </c>
      <c r="M12" s="15">
        <v>0</v>
      </c>
      <c r="N12" s="15">
        <v>0</v>
      </c>
      <c r="O12" s="15"/>
      <c r="P12" s="15">
        <f t="shared" si="1"/>
        <v>342000</v>
      </c>
      <c r="Q12" s="15"/>
    </row>
    <row r="13" spans="1:28" x14ac:dyDescent="0.25">
      <c r="A13" s="12" t="s">
        <v>23</v>
      </c>
      <c r="C13" s="16">
        <v>14709491.470000001</v>
      </c>
      <c r="D13" s="14">
        <v>13662299.07</v>
      </c>
      <c r="E13" s="14">
        <v>14151762.470000001</v>
      </c>
      <c r="F13" s="14">
        <v>12709915.359999999</v>
      </c>
      <c r="G13" s="14">
        <v>9121205.5899999999</v>
      </c>
      <c r="H13" s="15">
        <v>7375659.6900000004</v>
      </c>
      <c r="I13" s="15">
        <v>7110186.7999999998</v>
      </c>
      <c r="J13" s="15">
        <v>9860472.3200000003</v>
      </c>
      <c r="K13" s="15">
        <f>6178463.87-797317.15</f>
        <v>5381146.7199999997</v>
      </c>
      <c r="L13" s="15">
        <v>5947870.79</v>
      </c>
      <c r="M13" s="15">
        <v>0</v>
      </c>
      <c r="N13" s="15">
        <v>0</v>
      </c>
      <c r="O13" s="15"/>
      <c r="P13" s="15">
        <f t="shared" si="1"/>
        <v>100030010.27999999</v>
      </c>
    </row>
    <row r="14" spans="1:28" x14ac:dyDescent="0.25">
      <c r="A14" s="12" t="s">
        <v>24</v>
      </c>
      <c r="C14" s="16">
        <v>2367692.58</v>
      </c>
      <c r="D14" s="14">
        <v>2417467.66</v>
      </c>
      <c r="E14" s="14">
        <v>2423786.2400000002</v>
      </c>
      <c r="F14" s="14">
        <v>2476651.81</v>
      </c>
      <c r="G14" s="14">
        <v>2476651.81</v>
      </c>
      <c r="H14" s="15">
        <v>2476651.81</v>
      </c>
      <c r="I14" s="15">
        <v>2488768.56</v>
      </c>
      <c r="J14" s="15">
        <v>2486358.15</v>
      </c>
      <c r="K14" s="15">
        <v>2479553.5</v>
      </c>
      <c r="L14" s="15">
        <v>2466466.98</v>
      </c>
      <c r="M14" s="15">
        <v>0</v>
      </c>
      <c r="N14" s="15">
        <v>0</v>
      </c>
      <c r="O14" s="15"/>
      <c r="P14" s="15">
        <f t="shared" si="1"/>
        <v>24560049.100000001</v>
      </c>
    </row>
    <row r="15" spans="1:28" x14ac:dyDescent="0.25">
      <c r="A15" s="8" t="s">
        <v>25</v>
      </c>
      <c r="C15" s="17">
        <f>SUM(C16:C24)</f>
        <v>4728896.1099999994</v>
      </c>
      <c r="D15" s="17">
        <f t="shared" ref="D15:N15" si="2">SUM(D16:D24)</f>
        <v>5213271.38</v>
      </c>
      <c r="E15" s="17">
        <f t="shared" si="2"/>
        <v>4168562.3299999996</v>
      </c>
      <c r="F15" s="17">
        <f t="shared" si="2"/>
        <v>3047438.41</v>
      </c>
      <c r="G15" s="17">
        <f t="shared" si="2"/>
        <v>5064035.74</v>
      </c>
      <c r="H15" s="17">
        <f t="shared" si="2"/>
        <v>6202115.2200000007</v>
      </c>
      <c r="I15" s="17">
        <f t="shared" si="2"/>
        <v>3965424.5300000003</v>
      </c>
      <c r="J15" s="17">
        <f t="shared" si="2"/>
        <v>4949926.0999999996</v>
      </c>
      <c r="K15" s="17">
        <f t="shared" si="2"/>
        <v>3912368.9699999997</v>
      </c>
      <c r="L15" s="17">
        <f t="shared" si="2"/>
        <v>4772461.87</v>
      </c>
      <c r="M15" s="17">
        <f t="shared" si="2"/>
        <v>0</v>
      </c>
      <c r="N15" s="17">
        <f t="shared" si="2"/>
        <v>0</v>
      </c>
      <c r="O15" s="17"/>
      <c r="P15" s="10">
        <f>SUM(C15:N15)</f>
        <v>46024500.659999996</v>
      </c>
      <c r="Q15" s="7"/>
    </row>
    <row r="16" spans="1:28" x14ac:dyDescent="0.25">
      <c r="A16" s="12" t="s">
        <v>26</v>
      </c>
      <c r="C16" s="16">
        <v>1451756.63</v>
      </c>
      <c r="D16" s="14">
        <v>1654078.21</v>
      </c>
      <c r="E16" s="14">
        <v>1318792.2799999998</v>
      </c>
      <c r="F16" s="14">
        <v>1145253.56</v>
      </c>
      <c r="G16" s="14">
        <v>948578.46</v>
      </c>
      <c r="H16" s="15">
        <v>1625292.7999999998</v>
      </c>
      <c r="I16" s="15">
        <v>1218729.3799999999</v>
      </c>
      <c r="J16" s="15">
        <v>1424834.77</v>
      </c>
      <c r="K16" s="15">
        <v>1414161.2</v>
      </c>
      <c r="L16" s="15">
        <v>1426574.24</v>
      </c>
      <c r="M16" s="15">
        <v>0</v>
      </c>
      <c r="N16" s="15">
        <v>0</v>
      </c>
      <c r="O16" s="15"/>
      <c r="P16" s="15">
        <f>SUM(C16:N16)</f>
        <v>13628051.529999999</v>
      </c>
      <c r="Q16" s="7"/>
    </row>
    <row r="17" spans="1:17" x14ac:dyDescent="0.25">
      <c r="A17" s="12" t="s">
        <v>27</v>
      </c>
      <c r="C17" s="16">
        <v>38951.800000000003</v>
      </c>
      <c r="D17" s="14">
        <v>328196.38</v>
      </c>
      <c r="E17" s="14">
        <v>88500</v>
      </c>
      <c r="F17" s="15">
        <v>0</v>
      </c>
      <c r="G17" s="15">
        <v>185042.88</v>
      </c>
      <c r="H17" s="15">
        <v>774780.45</v>
      </c>
      <c r="I17" s="15">
        <v>173702.39</v>
      </c>
      <c r="J17" s="15">
        <v>281721.67</v>
      </c>
      <c r="K17" s="15">
        <v>88856.76</v>
      </c>
      <c r="L17" s="15">
        <v>35400</v>
      </c>
      <c r="M17" s="15">
        <v>0</v>
      </c>
      <c r="N17" s="15">
        <v>0</v>
      </c>
      <c r="O17" s="15"/>
      <c r="P17" s="15">
        <f t="shared" ref="P17:P24" si="3">SUM(C17:N17)</f>
        <v>1995152.3299999998</v>
      </c>
      <c r="Q17" s="7"/>
    </row>
    <row r="18" spans="1:17" x14ac:dyDescent="0.25">
      <c r="A18" s="12" t="s">
        <v>28</v>
      </c>
      <c r="C18" s="16">
        <v>132500</v>
      </c>
      <c r="D18" s="14">
        <v>398079.04</v>
      </c>
      <c r="E18" s="14">
        <v>225789.45</v>
      </c>
      <c r="F18" s="15">
        <v>0</v>
      </c>
      <c r="G18" s="14">
        <v>3600</v>
      </c>
      <c r="H18" s="15">
        <v>2000</v>
      </c>
      <c r="I18" s="15">
        <v>82800</v>
      </c>
      <c r="J18" s="15">
        <v>600</v>
      </c>
      <c r="K18" s="15">
        <v>3600</v>
      </c>
      <c r="L18" s="15">
        <v>30300</v>
      </c>
      <c r="M18" s="15">
        <v>0</v>
      </c>
      <c r="N18" s="15">
        <v>0</v>
      </c>
      <c r="O18" s="15"/>
      <c r="P18" s="15">
        <f t="shared" si="3"/>
        <v>879268.49</v>
      </c>
    </row>
    <row r="19" spans="1:17" ht="18" customHeight="1" x14ac:dyDescent="0.25">
      <c r="A19" s="12" t="s">
        <v>29</v>
      </c>
      <c r="C19" s="16">
        <v>385705</v>
      </c>
      <c r="D19" s="14">
        <v>93492</v>
      </c>
      <c r="E19" s="14">
        <v>197330</v>
      </c>
      <c r="F19" s="15">
        <v>0</v>
      </c>
      <c r="G19" s="14">
        <v>20500</v>
      </c>
      <c r="H19" s="15">
        <v>0</v>
      </c>
      <c r="I19" s="15">
        <v>28329.69</v>
      </c>
      <c r="J19" s="15">
        <v>2100</v>
      </c>
      <c r="K19" s="15">
        <v>6293.99</v>
      </c>
      <c r="L19" s="15">
        <v>1150</v>
      </c>
      <c r="M19" s="15">
        <v>0</v>
      </c>
      <c r="N19" s="15">
        <v>0</v>
      </c>
      <c r="O19" s="15"/>
      <c r="P19" s="15">
        <f t="shared" si="3"/>
        <v>734900.67999999993</v>
      </c>
    </row>
    <row r="20" spans="1:17" x14ac:dyDescent="0.25">
      <c r="A20" s="12" t="s">
        <v>30</v>
      </c>
      <c r="C20" s="16">
        <v>553640.91</v>
      </c>
      <c r="D20" s="14">
        <v>549704.43000000005</v>
      </c>
      <c r="E20" s="14">
        <v>549704.43000000005</v>
      </c>
      <c r="F20" s="14">
        <v>572600</v>
      </c>
      <c r="G20" s="14">
        <v>577910</v>
      </c>
      <c r="H20" s="15">
        <v>572600</v>
      </c>
      <c r="I20" s="15">
        <v>615526.48</v>
      </c>
      <c r="J20" s="15">
        <v>572600</v>
      </c>
      <c r="K20" s="15">
        <v>692308.64</v>
      </c>
      <c r="L20" s="15">
        <v>711354.15</v>
      </c>
      <c r="M20" s="15">
        <v>0</v>
      </c>
      <c r="N20" s="15">
        <v>0</v>
      </c>
      <c r="O20" s="15"/>
      <c r="P20" s="15">
        <f t="shared" si="3"/>
        <v>5967949.04</v>
      </c>
    </row>
    <row r="21" spans="1:17" x14ac:dyDescent="0.25">
      <c r="A21" s="12" t="s">
        <v>31</v>
      </c>
      <c r="C21" s="16">
        <v>760732.99</v>
      </c>
      <c r="D21" s="14">
        <v>762707.28</v>
      </c>
      <c r="E21" s="14">
        <v>764674.74</v>
      </c>
      <c r="F21" s="14">
        <v>763471.32</v>
      </c>
      <c r="G21" s="14">
        <v>776501.39</v>
      </c>
      <c r="H21" s="15">
        <v>771491.95</v>
      </c>
      <c r="I21" s="15">
        <v>773190.8</v>
      </c>
      <c r="J21" s="15">
        <v>782160.81</v>
      </c>
      <c r="K21" s="15">
        <v>786356.4</v>
      </c>
      <c r="L21" s="15">
        <v>788210.75</v>
      </c>
      <c r="M21" s="15">
        <v>0</v>
      </c>
      <c r="N21" s="15">
        <v>0</v>
      </c>
      <c r="O21" s="15"/>
      <c r="P21" s="15">
        <f t="shared" si="3"/>
        <v>7729498.4299999997</v>
      </c>
    </row>
    <row r="22" spans="1:17" ht="25.5" x14ac:dyDescent="0.25">
      <c r="A22" s="18" t="s">
        <v>32</v>
      </c>
      <c r="C22" s="14">
        <v>227202.84</v>
      </c>
      <c r="D22" s="14">
        <v>426329.7</v>
      </c>
      <c r="E22" s="14">
        <v>148392.47</v>
      </c>
      <c r="F22" s="14">
        <v>47200</v>
      </c>
      <c r="G22" s="14">
        <v>786034.8</v>
      </c>
      <c r="H22" s="15">
        <v>1148390.57</v>
      </c>
      <c r="I22" s="15">
        <v>329300.23</v>
      </c>
      <c r="J22" s="15">
        <v>1236904.8799999999</v>
      </c>
      <c r="K22" s="15">
        <v>118550</v>
      </c>
      <c r="L22" s="15">
        <v>601378.25</v>
      </c>
      <c r="M22" s="15">
        <v>0</v>
      </c>
      <c r="N22" s="15">
        <v>0</v>
      </c>
      <c r="O22" s="15"/>
      <c r="P22" s="15">
        <f t="shared" si="3"/>
        <v>5069683.74</v>
      </c>
    </row>
    <row r="23" spans="1:17" x14ac:dyDescent="0.25">
      <c r="A23" s="12" t="s">
        <v>33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/>
      <c r="P23" s="15">
        <f t="shared" si="3"/>
        <v>0</v>
      </c>
    </row>
    <row r="24" spans="1:17" ht="17.25" customHeight="1" x14ac:dyDescent="0.25">
      <c r="A24" s="12" t="s">
        <v>34</v>
      </c>
      <c r="C24" s="16">
        <v>1178405.94</v>
      </c>
      <c r="D24" s="14">
        <v>1000684.34</v>
      </c>
      <c r="E24" s="14">
        <v>875378.96</v>
      </c>
      <c r="F24" s="14">
        <v>518913.53</v>
      </c>
      <c r="G24" s="14">
        <v>1765868.21</v>
      </c>
      <c r="H24" s="15">
        <v>1307559.45</v>
      </c>
      <c r="I24" s="15">
        <v>743845.56</v>
      </c>
      <c r="J24" s="15">
        <v>649003.97</v>
      </c>
      <c r="K24" s="15">
        <v>802241.98</v>
      </c>
      <c r="L24" s="15">
        <v>1178094.48</v>
      </c>
      <c r="M24" s="15">
        <v>0</v>
      </c>
      <c r="N24" s="15">
        <v>0</v>
      </c>
      <c r="O24" s="15"/>
      <c r="P24" s="15">
        <f t="shared" si="3"/>
        <v>10019996.42</v>
      </c>
      <c r="Q24" s="7"/>
    </row>
    <row r="25" spans="1:17" x14ac:dyDescent="0.25">
      <c r="A25" s="8" t="s">
        <v>35</v>
      </c>
      <c r="C25" s="17">
        <f>SUM(C26:C34)</f>
        <v>1120891.54</v>
      </c>
      <c r="D25" s="17">
        <f t="shared" ref="D25:N25" si="4">SUM(D26:D34)</f>
        <v>1829262.68</v>
      </c>
      <c r="E25" s="17">
        <f t="shared" si="4"/>
        <v>1163762.8700000001</v>
      </c>
      <c r="F25" s="17">
        <f t="shared" si="4"/>
        <v>2043951.63</v>
      </c>
      <c r="G25" s="17">
        <f t="shared" si="4"/>
        <v>1623897.45</v>
      </c>
      <c r="H25" s="17">
        <f t="shared" si="4"/>
        <v>3244237.37</v>
      </c>
      <c r="I25" s="17">
        <f t="shared" si="4"/>
        <v>910057.57999999984</v>
      </c>
      <c r="J25" s="17">
        <f t="shared" si="4"/>
        <v>2640658.1</v>
      </c>
      <c r="K25" s="17">
        <f>SUM(K26:K34)</f>
        <v>1600673.5</v>
      </c>
      <c r="L25" s="17">
        <f t="shared" si="4"/>
        <v>1527179.71</v>
      </c>
      <c r="M25" s="17">
        <f t="shared" si="4"/>
        <v>0</v>
      </c>
      <c r="N25" s="17">
        <f t="shared" si="4"/>
        <v>0</v>
      </c>
      <c r="O25" s="17"/>
      <c r="P25" s="10">
        <f>SUM(C25:N25)</f>
        <v>17704572.43</v>
      </c>
      <c r="Q25" s="7"/>
    </row>
    <row r="26" spans="1:17" x14ac:dyDescent="0.25">
      <c r="A26" s="12" t="s">
        <v>36</v>
      </c>
      <c r="C26" s="16">
        <v>77083.11</v>
      </c>
      <c r="D26" s="15">
        <v>563267.96</v>
      </c>
      <c r="E26" s="15">
        <v>66071.78</v>
      </c>
      <c r="F26" s="15">
        <v>0</v>
      </c>
      <c r="G26" s="15">
        <v>21722.97</v>
      </c>
      <c r="H26" s="15">
        <v>143582</v>
      </c>
      <c r="I26" s="15">
        <v>10792.19</v>
      </c>
      <c r="J26" s="15">
        <v>5360</v>
      </c>
      <c r="K26" s="15">
        <v>6195.41</v>
      </c>
      <c r="L26" s="15">
        <v>44362.01</v>
      </c>
      <c r="M26" s="15">
        <v>0</v>
      </c>
      <c r="N26" s="15">
        <v>0</v>
      </c>
      <c r="O26" s="15"/>
      <c r="P26" s="15">
        <f>SUM(C26:N26)</f>
        <v>938437.42999999993</v>
      </c>
      <c r="Q26" s="7"/>
    </row>
    <row r="27" spans="1:17" x14ac:dyDescent="0.25">
      <c r="A27" s="12" t="s">
        <v>37</v>
      </c>
      <c r="C27" s="15">
        <v>0</v>
      </c>
      <c r="D27" s="15">
        <v>45548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27423.200000000001</v>
      </c>
      <c r="M27" s="15">
        <v>0</v>
      </c>
      <c r="N27" s="15">
        <v>0</v>
      </c>
      <c r="O27" s="15"/>
      <c r="P27" s="15">
        <f t="shared" ref="P27:P34" si="5">SUM(C27:N27)</f>
        <v>72971.199999999997</v>
      </c>
      <c r="Q27" s="7"/>
    </row>
    <row r="28" spans="1:17" x14ac:dyDescent="0.25">
      <c r="A28" s="12" t="s">
        <v>38</v>
      </c>
      <c r="C28" s="15">
        <v>0</v>
      </c>
      <c r="D28" s="15">
        <v>98954</v>
      </c>
      <c r="E28" s="15">
        <v>9773.7800000000007</v>
      </c>
      <c r="F28" s="15">
        <v>0</v>
      </c>
      <c r="G28" s="15">
        <v>4542.62</v>
      </c>
      <c r="H28" s="15">
        <v>389341</v>
      </c>
      <c r="I28" s="19">
        <v>0</v>
      </c>
      <c r="J28" s="15">
        <v>31862</v>
      </c>
      <c r="K28" s="15">
        <v>1791.91</v>
      </c>
      <c r="L28" s="15">
        <v>1948</v>
      </c>
      <c r="M28" s="15">
        <v>0</v>
      </c>
      <c r="N28" s="15">
        <v>0</v>
      </c>
      <c r="O28" s="15"/>
      <c r="P28" s="15">
        <f t="shared" si="5"/>
        <v>538213.31000000006</v>
      </c>
      <c r="Q28" s="7"/>
    </row>
    <row r="29" spans="1:17" x14ac:dyDescent="0.25">
      <c r="A29" s="12" t="s">
        <v>39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/>
      <c r="P29" s="15">
        <f t="shared" si="5"/>
        <v>0</v>
      </c>
    </row>
    <row r="30" spans="1:17" x14ac:dyDescent="0.25">
      <c r="A30" s="12" t="s">
        <v>40</v>
      </c>
      <c r="C30" s="15">
        <v>0</v>
      </c>
      <c r="D30" s="14">
        <v>30686.52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/>
      <c r="P30" s="15">
        <f t="shared" si="5"/>
        <v>30686.52</v>
      </c>
    </row>
    <row r="31" spans="1:17" x14ac:dyDescent="0.25">
      <c r="A31" s="12" t="s">
        <v>41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/>
      <c r="P31" s="15">
        <f t="shared" si="5"/>
        <v>0</v>
      </c>
    </row>
    <row r="32" spans="1:17" x14ac:dyDescent="0.25">
      <c r="A32" s="12" t="s">
        <v>42</v>
      </c>
      <c r="C32" s="16">
        <v>821806.82</v>
      </c>
      <c r="D32" s="14">
        <v>848611.65</v>
      </c>
      <c r="E32" s="14">
        <v>827767.69</v>
      </c>
      <c r="F32" s="14">
        <v>764900.14</v>
      </c>
      <c r="G32" s="14">
        <v>808561.84</v>
      </c>
      <c r="H32" s="15">
        <v>804800</v>
      </c>
      <c r="I32" s="15">
        <v>792712.2</v>
      </c>
      <c r="J32" s="15">
        <v>797775</v>
      </c>
      <c r="K32" s="15">
        <v>796620.79</v>
      </c>
      <c r="L32" s="15">
        <v>933116.45</v>
      </c>
      <c r="M32" s="15">
        <v>0</v>
      </c>
      <c r="N32" s="15">
        <v>0</v>
      </c>
      <c r="O32" s="15"/>
      <c r="P32" s="15">
        <f t="shared" si="5"/>
        <v>8196672.580000001</v>
      </c>
    </row>
    <row r="33" spans="1:17" x14ac:dyDescent="0.25">
      <c r="A33" s="18" t="s">
        <v>43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/>
      <c r="P33" s="15">
        <f t="shared" si="5"/>
        <v>0</v>
      </c>
    </row>
    <row r="34" spans="1:17" x14ac:dyDescent="0.25">
      <c r="A34" s="12" t="s">
        <v>44</v>
      </c>
      <c r="C34" s="16">
        <v>222001.61</v>
      </c>
      <c r="D34" s="14">
        <v>242194.55</v>
      </c>
      <c r="E34" s="14">
        <v>260149.62</v>
      </c>
      <c r="F34" s="14">
        <v>1279051.49</v>
      </c>
      <c r="G34" s="14">
        <v>789070.02</v>
      </c>
      <c r="H34" s="15">
        <v>1906514.37</v>
      </c>
      <c r="I34" s="15">
        <v>106553.19</v>
      </c>
      <c r="J34" s="15">
        <v>1805661.1</v>
      </c>
      <c r="K34" s="15">
        <v>796065.39</v>
      </c>
      <c r="L34" s="15">
        <v>520330.05</v>
      </c>
      <c r="M34" s="15">
        <v>0</v>
      </c>
      <c r="N34" s="15">
        <v>0</v>
      </c>
      <c r="O34" s="15"/>
      <c r="P34" s="15">
        <f t="shared" si="5"/>
        <v>7927591.3900000006</v>
      </c>
    </row>
    <row r="35" spans="1:17" x14ac:dyDescent="0.25">
      <c r="A35" s="8" t="s">
        <v>45</v>
      </c>
      <c r="C35" s="17">
        <f>SUM(C36:C42)</f>
        <v>501922.4</v>
      </c>
      <c r="D35" s="17">
        <f t="shared" ref="D35:N35" si="6">SUM(D36:D42)</f>
        <v>421600</v>
      </c>
      <c r="E35" s="17">
        <f t="shared" si="6"/>
        <v>143530</v>
      </c>
      <c r="F35" s="17">
        <f t="shared" si="6"/>
        <v>0</v>
      </c>
      <c r="G35" s="17">
        <f t="shared" si="6"/>
        <v>336300</v>
      </c>
      <c r="H35" s="17">
        <f t="shared" si="6"/>
        <v>0</v>
      </c>
      <c r="I35" s="17">
        <f t="shared" si="6"/>
        <v>637583.92000000004</v>
      </c>
      <c r="J35" s="17">
        <f t="shared" si="6"/>
        <v>696150</v>
      </c>
      <c r="K35" s="17">
        <f t="shared" si="6"/>
        <v>275000</v>
      </c>
      <c r="L35" s="17">
        <f t="shared" si="6"/>
        <v>50000</v>
      </c>
      <c r="M35" s="17">
        <f t="shared" si="6"/>
        <v>0</v>
      </c>
      <c r="N35" s="17">
        <f t="shared" si="6"/>
        <v>0</v>
      </c>
      <c r="O35" s="17"/>
      <c r="P35" s="10">
        <f>SUM(C35:N35)</f>
        <v>3062086.32</v>
      </c>
      <c r="Q35" s="15"/>
    </row>
    <row r="36" spans="1:17" x14ac:dyDescent="0.25">
      <c r="A36" s="12" t="s">
        <v>46</v>
      </c>
      <c r="C36" s="16">
        <v>5000</v>
      </c>
      <c r="D36" s="14">
        <v>70000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/>
      <c r="P36" s="15">
        <f>SUM(C36:N36)</f>
        <v>75000</v>
      </c>
      <c r="Q36" s="15"/>
    </row>
    <row r="37" spans="1:17" x14ac:dyDescent="0.25">
      <c r="A37" s="12" t="s">
        <v>47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/>
      <c r="P37" s="15">
        <f t="shared" ref="P37:P42" si="7">SUM(C37:N37)</f>
        <v>0</v>
      </c>
    </row>
    <row r="38" spans="1:17" x14ac:dyDescent="0.25">
      <c r="A38" s="12" t="s">
        <v>48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/>
      <c r="P38" s="15">
        <f t="shared" si="7"/>
        <v>0</v>
      </c>
    </row>
    <row r="39" spans="1:17" ht="16.5" customHeight="1" x14ac:dyDescent="0.25">
      <c r="A39" s="12" t="s">
        <v>49</v>
      </c>
      <c r="C39" s="16">
        <v>141422.39999999999</v>
      </c>
      <c r="D39" s="14">
        <v>135000</v>
      </c>
      <c r="E39" s="14">
        <v>143530</v>
      </c>
      <c r="F39" s="15">
        <v>0</v>
      </c>
      <c r="G39" s="14">
        <v>336300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/>
      <c r="P39" s="15">
        <f t="shared" si="7"/>
        <v>756252.4</v>
      </c>
    </row>
    <row r="40" spans="1:17" x14ac:dyDescent="0.25">
      <c r="A40" s="12" t="s">
        <v>50</v>
      </c>
      <c r="C40" s="16">
        <v>355500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/>
      <c r="P40" s="15">
        <f t="shared" si="7"/>
        <v>355500</v>
      </c>
    </row>
    <row r="41" spans="1:17" x14ac:dyDescent="0.25">
      <c r="A41" s="12" t="s">
        <v>51</v>
      </c>
      <c r="C41" s="15">
        <v>0</v>
      </c>
      <c r="D41" s="14">
        <v>216600</v>
      </c>
      <c r="E41" s="15">
        <v>0</v>
      </c>
      <c r="F41" s="15">
        <v>0</v>
      </c>
      <c r="G41" s="15">
        <v>0</v>
      </c>
      <c r="H41" s="15">
        <v>0</v>
      </c>
      <c r="I41" s="15">
        <v>637583.92000000004</v>
      </c>
      <c r="J41" s="15">
        <v>696150</v>
      </c>
      <c r="K41" s="15">
        <v>275000</v>
      </c>
      <c r="L41" s="15">
        <v>50000</v>
      </c>
      <c r="M41" s="15">
        <v>0</v>
      </c>
      <c r="N41" s="15">
        <v>0</v>
      </c>
      <c r="O41" s="15"/>
      <c r="P41" s="15">
        <f t="shared" si="7"/>
        <v>1875333.92</v>
      </c>
    </row>
    <row r="42" spans="1:17" x14ac:dyDescent="0.25">
      <c r="A42" s="12" t="s">
        <v>52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/>
      <c r="P42" s="15">
        <f t="shared" si="7"/>
        <v>0</v>
      </c>
    </row>
    <row r="43" spans="1:17" x14ac:dyDescent="0.25">
      <c r="A43" s="8" t="s">
        <v>53</v>
      </c>
      <c r="C43" s="17">
        <f>SUM(C44:C50)</f>
        <v>0</v>
      </c>
      <c r="D43" s="17">
        <f t="shared" ref="D43:N43" si="8">SUM(D44:D50)</f>
        <v>0</v>
      </c>
      <c r="E43" s="17">
        <f t="shared" si="8"/>
        <v>0</v>
      </c>
      <c r="F43" s="17">
        <f t="shared" si="8"/>
        <v>0</v>
      </c>
      <c r="G43" s="17">
        <f t="shared" si="8"/>
        <v>0</v>
      </c>
      <c r="H43" s="17">
        <f t="shared" si="8"/>
        <v>0</v>
      </c>
      <c r="I43" s="17">
        <f t="shared" si="8"/>
        <v>0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0</v>
      </c>
      <c r="N43" s="17">
        <f t="shared" si="8"/>
        <v>0</v>
      </c>
      <c r="O43" s="17"/>
      <c r="P43" s="10">
        <f>SUM(C43:N43)</f>
        <v>0</v>
      </c>
    </row>
    <row r="44" spans="1:17" x14ac:dyDescent="0.25">
      <c r="A44" s="12" t="s">
        <v>54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/>
      <c r="P44" s="15">
        <f>SUM(C44:N44)</f>
        <v>0</v>
      </c>
    </row>
    <row r="45" spans="1:17" x14ac:dyDescent="0.25">
      <c r="A45" s="12" t="s">
        <v>55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/>
      <c r="P45" s="15">
        <f t="shared" ref="P45:P50" si="9">SUM(C45:N45)</f>
        <v>0</v>
      </c>
    </row>
    <row r="46" spans="1:17" x14ac:dyDescent="0.25">
      <c r="A46" s="12" t="s">
        <v>56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/>
      <c r="P46" s="15">
        <f t="shared" si="9"/>
        <v>0</v>
      </c>
    </row>
    <row r="47" spans="1:17" ht="15" customHeight="1" x14ac:dyDescent="0.25">
      <c r="A47" s="12" t="s">
        <v>57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/>
      <c r="P47" s="15">
        <f t="shared" si="9"/>
        <v>0</v>
      </c>
    </row>
    <row r="48" spans="1:17" ht="15.75" customHeight="1" x14ac:dyDescent="0.25">
      <c r="A48" s="12" t="s">
        <v>58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/>
      <c r="P48" s="15">
        <f t="shared" si="9"/>
        <v>0</v>
      </c>
    </row>
    <row r="49" spans="1:17" x14ac:dyDescent="0.25">
      <c r="A49" s="12" t="s">
        <v>59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/>
      <c r="P49" s="15">
        <f t="shared" si="9"/>
        <v>0</v>
      </c>
    </row>
    <row r="50" spans="1:17" x14ac:dyDescent="0.25">
      <c r="A50" s="12" t="s">
        <v>60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/>
      <c r="P50" s="15">
        <f t="shared" si="9"/>
        <v>0</v>
      </c>
    </row>
    <row r="51" spans="1:17" x14ac:dyDescent="0.25">
      <c r="A51" s="8" t="s">
        <v>61</v>
      </c>
      <c r="C51" s="17">
        <f t="shared" ref="C51:N51" si="10">SUM(C52:C62)</f>
        <v>134343</v>
      </c>
      <c r="D51" s="17">
        <f t="shared" si="10"/>
        <v>0</v>
      </c>
      <c r="E51" s="17">
        <f t="shared" si="10"/>
        <v>0</v>
      </c>
      <c r="F51" s="17">
        <f t="shared" si="10"/>
        <v>0</v>
      </c>
      <c r="G51" s="17">
        <f t="shared" si="10"/>
        <v>0</v>
      </c>
      <c r="H51" s="17">
        <f t="shared" si="10"/>
        <v>0</v>
      </c>
      <c r="I51" s="17">
        <f t="shared" si="10"/>
        <v>0</v>
      </c>
      <c r="J51" s="17">
        <f t="shared" si="10"/>
        <v>94400</v>
      </c>
      <c r="K51" s="17">
        <f t="shared" si="10"/>
        <v>0</v>
      </c>
      <c r="L51" s="17">
        <f t="shared" si="10"/>
        <v>30928.240000000002</v>
      </c>
      <c r="M51" s="17">
        <f t="shared" si="10"/>
        <v>0</v>
      </c>
      <c r="N51" s="17">
        <f t="shared" si="10"/>
        <v>0</v>
      </c>
      <c r="O51" s="17"/>
      <c r="P51" s="10">
        <f>SUM(C51:N51)</f>
        <v>259671.24</v>
      </c>
    </row>
    <row r="52" spans="1:17" x14ac:dyDescent="0.25">
      <c r="A52" s="12" t="s">
        <v>62</v>
      </c>
      <c r="C52" s="15">
        <v>134343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/>
      <c r="P52" s="15">
        <f>SUM(C52:N52)</f>
        <v>134343</v>
      </c>
    </row>
    <row r="53" spans="1:17" x14ac:dyDescent="0.25">
      <c r="A53" s="12" t="s">
        <v>63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30928.240000000002</v>
      </c>
      <c r="M53" s="15">
        <v>0</v>
      </c>
      <c r="N53" s="15"/>
      <c r="O53" s="15"/>
      <c r="P53" s="15">
        <f>SUM(C53:N53)</f>
        <v>30928.240000000002</v>
      </c>
    </row>
    <row r="54" spans="1:17" x14ac:dyDescent="0.25">
      <c r="A54" s="12" t="s">
        <v>64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/>
      <c r="P54" s="15">
        <f t="shared" ref="P54:P67" si="11">SUM(C54:N54)</f>
        <v>0</v>
      </c>
    </row>
    <row r="55" spans="1:17" x14ac:dyDescent="0.25">
      <c r="A55" s="12" t="s">
        <v>65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/>
      <c r="P55" s="15">
        <f t="shared" si="11"/>
        <v>0</v>
      </c>
    </row>
    <row r="56" spans="1:17" x14ac:dyDescent="0.25">
      <c r="A56" s="12" t="s">
        <v>66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/>
      <c r="P56" s="15">
        <f t="shared" si="11"/>
        <v>0</v>
      </c>
      <c r="Q56" s="7"/>
    </row>
    <row r="57" spans="1:17" x14ac:dyDescent="0.25">
      <c r="A57" s="12" t="s">
        <v>67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/>
      <c r="P57" s="15">
        <f t="shared" si="11"/>
        <v>0</v>
      </c>
    </row>
    <row r="58" spans="1:17" x14ac:dyDescent="0.25">
      <c r="A58" s="12" t="s">
        <v>68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/>
      <c r="P58" s="15">
        <f>SUM(C58:N58)</f>
        <v>0</v>
      </c>
    </row>
    <row r="59" spans="1:17" x14ac:dyDescent="0.25">
      <c r="A59" s="12" t="s">
        <v>69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94400</v>
      </c>
      <c r="K59" s="15">
        <v>0</v>
      </c>
      <c r="L59" s="15">
        <v>0</v>
      </c>
      <c r="M59" s="15">
        <v>0</v>
      </c>
      <c r="N59" s="15"/>
      <c r="O59" s="15"/>
      <c r="P59" s="15">
        <f t="shared" si="11"/>
        <v>94400</v>
      </c>
    </row>
    <row r="60" spans="1:17" x14ac:dyDescent="0.25">
      <c r="A60" s="12" t="s">
        <v>70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/>
      <c r="P60" s="15">
        <f t="shared" si="11"/>
        <v>0</v>
      </c>
    </row>
    <row r="61" spans="1:17" x14ac:dyDescent="0.25">
      <c r="A61" s="12" t="s">
        <v>71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/>
      <c r="P61" s="15">
        <f t="shared" si="11"/>
        <v>0</v>
      </c>
    </row>
    <row r="62" spans="1:17" x14ac:dyDescent="0.25">
      <c r="A62" s="12" t="s">
        <v>72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/>
      <c r="P62" s="15">
        <f t="shared" si="11"/>
        <v>0</v>
      </c>
    </row>
    <row r="63" spans="1:17" x14ac:dyDescent="0.25">
      <c r="A63" s="8" t="s">
        <v>73</v>
      </c>
      <c r="C63" s="17">
        <f>SUM(C64:C67)</f>
        <v>0</v>
      </c>
      <c r="D63" s="17">
        <f t="shared" ref="D63:N63" si="12">SUM(D64:D67)</f>
        <v>0</v>
      </c>
      <c r="E63" s="17">
        <f t="shared" si="12"/>
        <v>0</v>
      </c>
      <c r="F63" s="17">
        <f t="shared" si="12"/>
        <v>0</v>
      </c>
      <c r="G63" s="17">
        <f t="shared" si="12"/>
        <v>0</v>
      </c>
      <c r="H63" s="17">
        <f t="shared" si="12"/>
        <v>0</v>
      </c>
      <c r="I63" s="17">
        <f t="shared" si="12"/>
        <v>0</v>
      </c>
      <c r="J63" s="17">
        <f t="shared" si="12"/>
        <v>0</v>
      </c>
      <c r="K63" s="17">
        <f t="shared" si="12"/>
        <v>0</v>
      </c>
      <c r="L63" s="17">
        <f t="shared" si="12"/>
        <v>0</v>
      </c>
      <c r="M63" s="17">
        <f t="shared" si="12"/>
        <v>0</v>
      </c>
      <c r="N63" s="17">
        <f t="shared" si="12"/>
        <v>0</v>
      </c>
      <c r="O63" s="17"/>
      <c r="P63" s="10">
        <f>SUM(C63:N63)</f>
        <v>0</v>
      </c>
    </row>
    <row r="64" spans="1:17" x14ac:dyDescent="0.25">
      <c r="A64" s="12" t="s">
        <v>74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/>
      <c r="P64" s="15">
        <f t="shared" si="11"/>
        <v>0</v>
      </c>
    </row>
    <row r="65" spans="1:16" x14ac:dyDescent="0.25">
      <c r="A65" s="12" t="s">
        <v>75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/>
      <c r="P65" s="15">
        <f t="shared" si="11"/>
        <v>0</v>
      </c>
    </row>
    <row r="66" spans="1:16" x14ac:dyDescent="0.25">
      <c r="A66" s="12" t="s">
        <v>76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/>
      <c r="P66" s="15">
        <f t="shared" si="11"/>
        <v>0</v>
      </c>
    </row>
    <row r="67" spans="1:16" ht="30" x14ac:dyDescent="0.25">
      <c r="A67" s="12" t="s">
        <v>77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/>
      <c r="P67" s="15">
        <f t="shared" si="11"/>
        <v>0</v>
      </c>
    </row>
    <row r="68" spans="1:16" x14ac:dyDescent="0.25">
      <c r="A68" s="8" t="s">
        <v>78</v>
      </c>
      <c r="C68" s="17">
        <f>+C70+C69</f>
        <v>0</v>
      </c>
      <c r="D68" s="17">
        <f t="shared" ref="D68:N68" si="13">+D70+D69</f>
        <v>0</v>
      </c>
      <c r="E68" s="17">
        <f t="shared" si="13"/>
        <v>0</v>
      </c>
      <c r="F68" s="17">
        <f t="shared" si="13"/>
        <v>0</v>
      </c>
      <c r="G68" s="17">
        <f t="shared" si="13"/>
        <v>0</v>
      </c>
      <c r="H68" s="17">
        <f t="shared" si="13"/>
        <v>0</v>
      </c>
      <c r="I68" s="17">
        <f t="shared" si="13"/>
        <v>0</v>
      </c>
      <c r="J68" s="17">
        <f t="shared" si="13"/>
        <v>0</v>
      </c>
      <c r="K68" s="17">
        <f t="shared" si="13"/>
        <v>0</v>
      </c>
      <c r="L68" s="17">
        <f t="shared" si="13"/>
        <v>0</v>
      </c>
      <c r="M68" s="17">
        <f t="shared" si="13"/>
        <v>0</v>
      </c>
      <c r="N68" s="17">
        <f t="shared" si="13"/>
        <v>0</v>
      </c>
      <c r="O68" s="17"/>
      <c r="P68" s="10">
        <f>SUM(C68:N68)</f>
        <v>0</v>
      </c>
    </row>
    <row r="69" spans="1:16" x14ac:dyDescent="0.25">
      <c r="A69" s="12" t="s">
        <v>79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/>
      <c r="P69" s="15">
        <f>SUM(C69:N69)</f>
        <v>0</v>
      </c>
    </row>
    <row r="70" spans="1:16" x14ac:dyDescent="0.25">
      <c r="A70" s="12" t="s">
        <v>80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/>
      <c r="P70" s="15">
        <f t="shared" ref="P70:P74" si="14">SUM(C70:N70)</f>
        <v>0</v>
      </c>
    </row>
    <row r="71" spans="1:16" x14ac:dyDescent="0.25">
      <c r="A71" s="8" t="s">
        <v>81</v>
      </c>
      <c r="C71" s="17">
        <f>SUM(C72:C74)</f>
        <v>0</v>
      </c>
      <c r="D71" s="17">
        <f t="shared" ref="D71:N71" si="15">SUM(D72:D74)</f>
        <v>0</v>
      </c>
      <c r="E71" s="17">
        <f t="shared" si="15"/>
        <v>0</v>
      </c>
      <c r="F71" s="17">
        <f t="shared" si="15"/>
        <v>0</v>
      </c>
      <c r="G71" s="17">
        <f t="shared" si="15"/>
        <v>0</v>
      </c>
      <c r="H71" s="17">
        <f t="shared" si="15"/>
        <v>0</v>
      </c>
      <c r="I71" s="17">
        <f t="shared" si="15"/>
        <v>0</v>
      </c>
      <c r="J71" s="17">
        <f t="shared" si="15"/>
        <v>0</v>
      </c>
      <c r="K71" s="17">
        <f t="shared" si="15"/>
        <v>0</v>
      </c>
      <c r="L71" s="17">
        <f t="shared" si="15"/>
        <v>0</v>
      </c>
      <c r="M71" s="17">
        <f t="shared" si="15"/>
        <v>0</v>
      </c>
      <c r="N71" s="17">
        <f t="shared" si="15"/>
        <v>0</v>
      </c>
      <c r="O71" s="17"/>
      <c r="P71" s="17">
        <f t="shared" ref="P71" si="16">SUM(P72:P74)</f>
        <v>0</v>
      </c>
    </row>
    <row r="72" spans="1:16" x14ac:dyDescent="0.25">
      <c r="A72" s="12" t="s">
        <v>82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/>
      <c r="P72" s="15">
        <f t="shared" si="14"/>
        <v>0</v>
      </c>
    </row>
    <row r="73" spans="1:16" x14ac:dyDescent="0.25">
      <c r="A73" s="12" t="s">
        <v>83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/>
      <c r="P73" s="15">
        <f t="shared" si="14"/>
        <v>0</v>
      </c>
    </row>
    <row r="74" spans="1:16" x14ac:dyDescent="0.25">
      <c r="A74" s="12" t="s">
        <v>84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/>
      <c r="P74" s="15">
        <f t="shared" si="14"/>
        <v>0</v>
      </c>
    </row>
    <row r="75" spans="1:16" x14ac:dyDescent="0.25">
      <c r="A75" s="20" t="s">
        <v>85</v>
      </c>
      <c r="B75" s="21"/>
      <c r="C75" s="22">
        <f t="shared" ref="C75:N75" si="17">+C68+C63+C51+C43+C35+C25+C15+C9</f>
        <v>45480532.779999994</v>
      </c>
      <c r="D75" s="22">
        <f t="shared" si="17"/>
        <v>45167206.530000001</v>
      </c>
      <c r="E75" s="22">
        <f t="shared" si="17"/>
        <v>43522340.519999996</v>
      </c>
      <c r="F75" s="22">
        <f t="shared" si="17"/>
        <v>41730861.789999999</v>
      </c>
      <c r="G75" s="22">
        <f t="shared" si="17"/>
        <v>40084707.460000001</v>
      </c>
      <c r="H75" s="22">
        <f t="shared" si="17"/>
        <v>40891950.859999999</v>
      </c>
      <c r="I75" s="22">
        <f t="shared" si="17"/>
        <v>36775664.939999998</v>
      </c>
      <c r="J75" s="22">
        <f t="shared" si="17"/>
        <v>40504256.319999993</v>
      </c>
      <c r="K75" s="22">
        <f t="shared" si="17"/>
        <v>33396479.210000001</v>
      </c>
      <c r="L75" s="22">
        <f t="shared" si="17"/>
        <v>34454853.43</v>
      </c>
      <c r="M75" s="22">
        <f t="shared" si="17"/>
        <v>0</v>
      </c>
      <c r="N75" s="22">
        <f t="shared" si="17"/>
        <v>0</v>
      </c>
      <c r="O75" s="22"/>
      <c r="P75" s="22">
        <f>+P68+P63+P51+P43+P35+P25+P15+P9+P71</f>
        <v>402008853.83999997</v>
      </c>
    </row>
    <row r="76" spans="1:16" ht="7.5" customHeight="1" x14ac:dyDescent="0.25">
      <c r="A76" s="23"/>
      <c r="C76" s="16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5" t="s">
        <v>86</v>
      </c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x14ac:dyDescent="0.25">
      <c r="A78" s="8" t="s">
        <v>87</v>
      </c>
      <c r="C78" s="17">
        <f>SUM(C79:C80)</f>
        <v>0</v>
      </c>
      <c r="D78" s="17">
        <f t="shared" ref="D78:N78" si="18">SUM(D79:D80)</f>
        <v>0</v>
      </c>
      <c r="E78" s="17">
        <f t="shared" si="18"/>
        <v>0</v>
      </c>
      <c r="F78" s="17">
        <f t="shared" si="18"/>
        <v>0</v>
      </c>
      <c r="G78" s="17">
        <f t="shared" si="18"/>
        <v>0</v>
      </c>
      <c r="H78" s="17">
        <f t="shared" si="18"/>
        <v>0</v>
      </c>
      <c r="I78" s="17">
        <f t="shared" si="18"/>
        <v>0</v>
      </c>
      <c r="J78" s="17">
        <f t="shared" si="18"/>
        <v>0</v>
      </c>
      <c r="K78" s="17">
        <f t="shared" si="18"/>
        <v>0</v>
      </c>
      <c r="L78" s="17">
        <f t="shared" si="18"/>
        <v>0</v>
      </c>
      <c r="M78" s="17">
        <f t="shared" si="18"/>
        <v>0</v>
      </c>
      <c r="N78" s="17">
        <f t="shared" si="18"/>
        <v>0</v>
      </c>
      <c r="O78" s="17"/>
      <c r="P78" s="10">
        <f>SUM(C78:N78)</f>
        <v>0</v>
      </c>
    </row>
    <row r="79" spans="1:16" x14ac:dyDescent="0.25">
      <c r="A79" s="12" t="s">
        <v>88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/>
      <c r="P79" s="15">
        <f>SUM(C79:N79)</f>
        <v>0</v>
      </c>
    </row>
    <row r="80" spans="1:16" x14ac:dyDescent="0.25">
      <c r="A80" s="12" t="s">
        <v>89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/>
      <c r="P80" s="15">
        <f t="shared" ref="P80:P85" si="19">SUM(C80:N80)</f>
        <v>0</v>
      </c>
    </row>
    <row r="81" spans="1:16" x14ac:dyDescent="0.25">
      <c r="A81" s="8" t="s">
        <v>90</v>
      </c>
      <c r="C81" s="17">
        <f>SUM(C82:C83)</f>
        <v>16788228</v>
      </c>
      <c r="D81" s="17">
        <f t="shared" ref="D81:N81" si="20">SUM(D82:D83)</f>
        <v>4474076</v>
      </c>
      <c r="E81" s="17">
        <f t="shared" si="20"/>
        <v>0</v>
      </c>
      <c r="F81" s="17">
        <f t="shared" si="20"/>
        <v>0</v>
      </c>
      <c r="G81" s="17">
        <f t="shared" si="20"/>
        <v>0</v>
      </c>
      <c r="H81" s="17">
        <f t="shared" si="20"/>
        <v>0</v>
      </c>
      <c r="I81" s="17">
        <f t="shared" si="20"/>
        <v>0</v>
      </c>
      <c r="J81" s="17">
        <f t="shared" si="20"/>
        <v>0</v>
      </c>
      <c r="K81" s="17">
        <f t="shared" si="20"/>
        <v>0</v>
      </c>
      <c r="L81" s="17">
        <f t="shared" si="20"/>
        <v>0</v>
      </c>
      <c r="M81" s="17">
        <f t="shared" si="20"/>
        <v>0</v>
      </c>
      <c r="N81" s="17">
        <f t="shared" si="20"/>
        <v>0</v>
      </c>
      <c r="O81" s="17"/>
      <c r="P81" s="10">
        <f t="shared" si="19"/>
        <v>21262304</v>
      </c>
    </row>
    <row r="82" spans="1:16" x14ac:dyDescent="0.25">
      <c r="A82" s="12" t="s">
        <v>91</v>
      </c>
      <c r="C82" s="15">
        <v>16788228</v>
      </c>
      <c r="D82" s="15">
        <v>4474076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/>
      <c r="P82" s="15">
        <f t="shared" si="19"/>
        <v>21262304</v>
      </c>
    </row>
    <row r="83" spans="1:16" x14ac:dyDescent="0.25">
      <c r="A83" s="12" t="s">
        <v>92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/>
      <c r="P83" s="15">
        <f t="shared" si="19"/>
        <v>0</v>
      </c>
    </row>
    <row r="84" spans="1:16" x14ac:dyDescent="0.25">
      <c r="A84" s="8" t="s">
        <v>93</v>
      </c>
      <c r="C84" s="17">
        <f>+C85</f>
        <v>0</v>
      </c>
      <c r="D84" s="17">
        <f t="shared" ref="D84:M84" si="21">+D85</f>
        <v>0</v>
      </c>
      <c r="E84" s="17">
        <f t="shared" si="21"/>
        <v>0</v>
      </c>
      <c r="F84" s="17">
        <f t="shared" si="21"/>
        <v>0</v>
      </c>
      <c r="G84" s="17">
        <f t="shared" si="21"/>
        <v>0</v>
      </c>
      <c r="H84" s="17">
        <f t="shared" si="21"/>
        <v>0</v>
      </c>
      <c r="I84" s="17">
        <f t="shared" si="21"/>
        <v>0</v>
      </c>
      <c r="J84" s="17">
        <f t="shared" si="21"/>
        <v>0</v>
      </c>
      <c r="K84" s="17">
        <f t="shared" si="21"/>
        <v>0</v>
      </c>
      <c r="L84" s="17">
        <f t="shared" si="21"/>
        <v>0</v>
      </c>
      <c r="M84" s="17">
        <f t="shared" si="21"/>
        <v>0</v>
      </c>
      <c r="N84" s="10">
        <v>0</v>
      </c>
      <c r="O84" s="10"/>
      <c r="P84" s="15">
        <f t="shared" si="19"/>
        <v>0</v>
      </c>
    </row>
    <row r="85" spans="1:16" x14ac:dyDescent="0.25">
      <c r="A85" s="12" t="s">
        <v>94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/>
      <c r="P85" s="15">
        <f t="shared" si="19"/>
        <v>0</v>
      </c>
    </row>
    <row r="86" spans="1:16" x14ac:dyDescent="0.25">
      <c r="A86" s="20" t="s">
        <v>95</v>
      </c>
      <c r="B86" s="21"/>
      <c r="C86" s="22">
        <f>+C84+C81+C78</f>
        <v>16788228</v>
      </c>
      <c r="D86" s="22">
        <f t="shared" ref="D86:P86" si="22">+D84+D81+D78</f>
        <v>4474076</v>
      </c>
      <c r="E86" s="22">
        <f t="shared" si="22"/>
        <v>0</v>
      </c>
      <c r="F86" s="22">
        <f t="shared" si="22"/>
        <v>0</v>
      </c>
      <c r="G86" s="22">
        <f t="shared" si="22"/>
        <v>0</v>
      </c>
      <c r="H86" s="22">
        <f t="shared" si="22"/>
        <v>0</v>
      </c>
      <c r="I86" s="22">
        <f t="shared" si="22"/>
        <v>0</v>
      </c>
      <c r="J86" s="22">
        <f t="shared" si="22"/>
        <v>0</v>
      </c>
      <c r="K86" s="22">
        <f t="shared" si="22"/>
        <v>0</v>
      </c>
      <c r="L86" s="22">
        <f t="shared" si="22"/>
        <v>0</v>
      </c>
      <c r="M86" s="22">
        <f t="shared" si="22"/>
        <v>0</v>
      </c>
      <c r="N86" s="22">
        <f t="shared" si="22"/>
        <v>0</v>
      </c>
      <c r="O86" s="22"/>
      <c r="P86" s="22">
        <f t="shared" si="22"/>
        <v>21262304</v>
      </c>
    </row>
    <row r="87" spans="1:16" x14ac:dyDescent="0.2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ht="15.75" x14ac:dyDescent="0.25">
      <c r="A88" s="26" t="s">
        <v>96</v>
      </c>
      <c r="B88" s="27"/>
      <c r="C88" s="28">
        <f>+C86+C75</f>
        <v>62268760.779999994</v>
      </c>
      <c r="D88" s="28">
        <f t="shared" ref="D88:N88" si="23">+D86+D75</f>
        <v>49641282.530000001</v>
      </c>
      <c r="E88" s="28">
        <f t="shared" si="23"/>
        <v>43522340.519999996</v>
      </c>
      <c r="F88" s="28">
        <f t="shared" si="23"/>
        <v>41730861.789999999</v>
      </c>
      <c r="G88" s="28">
        <f t="shared" si="23"/>
        <v>40084707.460000001</v>
      </c>
      <c r="H88" s="28">
        <f t="shared" si="23"/>
        <v>40891950.859999999</v>
      </c>
      <c r="I88" s="28">
        <f t="shared" si="23"/>
        <v>36775664.939999998</v>
      </c>
      <c r="J88" s="28">
        <f t="shared" si="23"/>
        <v>40504256.319999993</v>
      </c>
      <c r="K88" s="28">
        <f t="shared" si="23"/>
        <v>33396479.210000001</v>
      </c>
      <c r="L88" s="28">
        <f t="shared" si="23"/>
        <v>34454853.43</v>
      </c>
      <c r="M88" s="28">
        <f t="shared" si="23"/>
        <v>0</v>
      </c>
      <c r="N88" s="28">
        <f t="shared" si="23"/>
        <v>0</v>
      </c>
      <c r="O88" s="29"/>
      <c r="P88" s="29">
        <f>SUM(C88:N88)</f>
        <v>423271157.83999997</v>
      </c>
    </row>
    <row r="89" spans="1:16" ht="18.75" x14ac:dyDescent="0.3">
      <c r="A89" s="30" t="s">
        <v>97</v>
      </c>
    </row>
    <row r="90" spans="1:16" x14ac:dyDescent="0.25">
      <c r="A90" s="31" t="s">
        <v>98</v>
      </c>
      <c r="I90" s="15"/>
      <c r="J90" s="7"/>
    </row>
    <row r="91" spans="1:16" x14ac:dyDescent="0.25">
      <c r="A91" s="31" t="s">
        <v>99</v>
      </c>
      <c r="J91" s="7"/>
      <c r="P91" s="7"/>
    </row>
    <row r="92" spans="1:16" x14ac:dyDescent="0.25">
      <c r="A92" s="31" t="s">
        <v>100</v>
      </c>
      <c r="J92" s="7"/>
      <c r="P92" s="7"/>
    </row>
    <row r="93" spans="1:16" x14ac:dyDescent="0.25">
      <c r="A93" s="31" t="s">
        <v>101</v>
      </c>
      <c r="J93" s="7"/>
      <c r="P93" s="7"/>
    </row>
    <row r="94" spans="1:16" x14ac:dyDescent="0.25">
      <c r="A94" s="31" t="s">
        <v>102</v>
      </c>
      <c r="P94" s="7"/>
    </row>
    <row r="96" spans="1:16" s="35" customFormat="1" x14ac:dyDescent="0.25">
      <c r="A96" s="32"/>
      <c r="B96" s="33"/>
      <c r="C96" s="34"/>
      <c r="D96" s="34"/>
      <c r="E96" s="34"/>
      <c r="F96" s="34"/>
      <c r="G96" s="34"/>
    </row>
    <row r="97" spans="1:8" s="35" customFormat="1" x14ac:dyDescent="0.25">
      <c r="A97" s="32"/>
      <c r="B97" s="36"/>
      <c r="C97" s="37"/>
      <c r="D97" s="37"/>
      <c r="F97" s="37"/>
      <c r="G97" s="37"/>
    </row>
    <row r="98" spans="1:8" s="35" customFormat="1" x14ac:dyDescent="0.25">
      <c r="A98" s="32"/>
      <c r="B98" s="36"/>
      <c r="C98" s="37"/>
      <c r="G98" s="37"/>
      <c r="H98" s="37"/>
    </row>
    <row r="99" spans="1:8" s="35" customFormat="1" x14ac:dyDescent="0.25">
      <c r="A99" s="38" t="s">
        <v>103</v>
      </c>
      <c r="B99" s="32"/>
      <c r="C99" s="39"/>
      <c r="G99" s="40" t="s">
        <v>104</v>
      </c>
      <c r="H99" s="39"/>
    </row>
    <row r="100" spans="1:8" s="35" customFormat="1" x14ac:dyDescent="0.25">
      <c r="A100" s="38" t="s">
        <v>105</v>
      </c>
      <c r="B100" s="32"/>
      <c r="C100" s="39"/>
      <c r="G100" s="40" t="s">
        <v>106</v>
      </c>
      <c r="H100" s="39"/>
    </row>
    <row r="101" spans="1:8" s="35" customFormat="1" x14ac:dyDescent="0.25">
      <c r="B101" s="32"/>
      <c r="C101" s="32"/>
      <c r="D101" s="39"/>
      <c r="F101" s="39"/>
      <c r="G101" s="39"/>
    </row>
    <row r="102" spans="1:8" s="35" customFormat="1" x14ac:dyDescent="0.25">
      <c r="B102" s="32"/>
      <c r="C102" s="41"/>
      <c r="D102" s="39"/>
      <c r="F102" s="39"/>
      <c r="G102" s="39"/>
    </row>
    <row r="103" spans="1:8" s="35" customFormat="1" x14ac:dyDescent="0.25">
      <c r="B103" s="42" t="s">
        <v>107</v>
      </c>
      <c r="C103" s="38"/>
      <c r="D103" s="39"/>
      <c r="F103" s="39"/>
      <c r="G103" s="39"/>
    </row>
    <row r="104" spans="1:8" s="35" customFormat="1" x14ac:dyDescent="0.25">
      <c r="B104" s="42" t="s">
        <v>108</v>
      </c>
      <c r="C104" s="32"/>
      <c r="D104" s="39"/>
      <c r="E104" s="39"/>
      <c r="F104" s="39"/>
      <c r="G104" s="39"/>
    </row>
    <row r="105" spans="1:8" s="35" customFormat="1" x14ac:dyDescent="0.25">
      <c r="B105" s="32"/>
      <c r="D105" s="39"/>
      <c r="E105" s="39"/>
      <c r="F105" s="39"/>
      <c r="G105" s="39"/>
    </row>
    <row r="106" spans="1:8" s="35" customFormat="1" x14ac:dyDescent="0.25">
      <c r="A106" s="32"/>
      <c r="C106" s="39"/>
      <c r="D106" s="39"/>
      <c r="E106" s="39"/>
      <c r="F106" s="39"/>
      <c r="G106" s="39"/>
    </row>
    <row r="107" spans="1:8" s="35" customFormat="1" x14ac:dyDescent="0.25"/>
    <row r="108" spans="1:8" s="35" customFormat="1" x14ac:dyDescent="0.25"/>
    <row r="109" spans="1:8" s="35" customFormat="1" x14ac:dyDescent="0.25"/>
    <row r="110" spans="1:8" s="35" customFormat="1" x14ac:dyDescent="0.25"/>
    <row r="111" spans="1:8" s="35" customFormat="1" x14ac:dyDescent="0.25"/>
  </sheetData>
  <mergeCells count="5">
    <mergeCell ref="A1:N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scale="45" orientation="landscape" r:id="rId1"/>
  <rowBreaks count="1" manualBreakCount="1">
    <brk id="6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Ene-Oct</vt:lpstr>
      <vt:lpstr>'Ene-Oct'!Área_de_impresión</vt:lpstr>
      <vt:lpstr>'Ene-Oct'!Títulos_a_imprimir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2020-11-10T15:30:21Z</dcterms:created>
  <dcterms:modified xsi:type="dcterms:W3CDTF">2020-11-10T15:43:00Z</dcterms:modified>
</cp:coreProperties>
</file>