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17940" windowHeight="7740"/>
  </bookViews>
  <sheets>
    <sheet name="ABRIL" sheetId="4" r:id="rId1"/>
  </sheets>
  <definedNames>
    <definedName name="_xlnm.Print_Area" localSheetId="0">ABRIL!$A$1:$O$109</definedName>
    <definedName name="_xlnm.Print_Titles" localSheetId="0">ABRIL!$1:$7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4" l="1"/>
  <c r="E69" i="4"/>
  <c r="F69" i="4"/>
  <c r="G69" i="4"/>
  <c r="H69" i="4"/>
  <c r="I69" i="4"/>
  <c r="J69" i="4"/>
  <c r="K69" i="4"/>
  <c r="L69" i="4"/>
  <c r="M69" i="4"/>
  <c r="N69" i="4"/>
  <c r="O69" i="4"/>
  <c r="C69" i="4"/>
  <c r="O83" i="4" l="1"/>
  <c r="M82" i="4"/>
  <c r="L82" i="4"/>
  <c r="K82" i="4"/>
  <c r="K84" i="4" s="1"/>
  <c r="K86" i="4" s="1"/>
  <c r="J82" i="4"/>
  <c r="J84" i="4" s="1"/>
  <c r="J86" i="4" s="1"/>
  <c r="I82" i="4"/>
  <c r="H82" i="4"/>
  <c r="G82" i="4"/>
  <c r="G84" i="4" s="1"/>
  <c r="F82" i="4"/>
  <c r="O82" i="4" s="1"/>
  <c r="O84" i="4" s="1"/>
  <c r="E82" i="4"/>
  <c r="D82" i="4"/>
  <c r="C82" i="4"/>
  <c r="C84" i="4" s="1"/>
  <c r="O81" i="4"/>
  <c r="O80" i="4"/>
  <c r="N79" i="4"/>
  <c r="N84" i="4" s="1"/>
  <c r="M79" i="4"/>
  <c r="M84" i="4" s="1"/>
  <c r="L79" i="4"/>
  <c r="L84" i="4" s="1"/>
  <c r="K79" i="4"/>
  <c r="J79" i="4"/>
  <c r="I79" i="4"/>
  <c r="I84" i="4" s="1"/>
  <c r="H79" i="4"/>
  <c r="H84" i="4" s="1"/>
  <c r="G79" i="4"/>
  <c r="F79" i="4"/>
  <c r="E79" i="4"/>
  <c r="E84" i="4" s="1"/>
  <c r="D79" i="4"/>
  <c r="D84" i="4" s="1"/>
  <c r="C79" i="4"/>
  <c r="O79" i="4" s="1"/>
  <c r="O78" i="4"/>
  <c r="O77" i="4"/>
  <c r="N76" i="4"/>
  <c r="M76" i="4"/>
  <c r="L76" i="4"/>
  <c r="K76" i="4"/>
  <c r="J76" i="4"/>
  <c r="I76" i="4"/>
  <c r="H76" i="4"/>
  <c r="G76" i="4"/>
  <c r="F76" i="4"/>
  <c r="E76" i="4"/>
  <c r="D76" i="4"/>
  <c r="C76" i="4"/>
  <c r="O76" i="4" s="1"/>
  <c r="O72" i="4"/>
  <c r="O71" i="4"/>
  <c r="O70" i="4"/>
  <c r="O68" i="4"/>
  <c r="O67" i="4"/>
  <c r="N66" i="4"/>
  <c r="N73" i="4" s="1"/>
  <c r="M66" i="4"/>
  <c r="L66" i="4"/>
  <c r="L73" i="4" s="1"/>
  <c r="K66" i="4"/>
  <c r="K73" i="4" s="1"/>
  <c r="J66" i="4"/>
  <c r="J73" i="4" s="1"/>
  <c r="I66" i="4"/>
  <c r="H66" i="4"/>
  <c r="H73" i="4" s="1"/>
  <c r="G66" i="4"/>
  <c r="F66" i="4"/>
  <c r="E66" i="4"/>
  <c r="D66" i="4"/>
  <c r="D73" i="4" s="1"/>
  <c r="C66" i="4"/>
  <c r="O66" i="4" s="1"/>
  <c r="O65" i="4"/>
  <c r="O64" i="4"/>
  <c r="O63" i="4"/>
  <c r="O62" i="4"/>
  <c r="N61" i="4"/>
  <c r="M61" i="4"/>
  <c r="M73" i="4" s="1"/>
  <c r="L61" i="4"/>
  <c r="K61" i="4"/>
  <c r="J61" i="4"/>
  <c r="I61" i="4"/>
  <c r="I73" i="4" s="1"/>
  <c r="H61" i="4"/>
  <c r="G61" i="4"/>
  <c r="F61" i="4"/>
  <c r="E61" i="4"/>
  <c r="E73" i="4" s="1"/>
  <c r="D61" i="4"/>
  <c r="C61" i="4"/>
  <c r="O61" i="4" s="1"/>
  <c r="O60" i="4"/>
  <c r="O59" i="4"/>
  <c r="O58" i="4"/>
  <c r="O57" i="4"/>
  <c r="O56" i="4"/>
  <c r="O55" i="4"/>
  <c r="O54" i="4"/>
  <c r="O53" i="4"/>
  <c r="O52" i="4"/>
  <c r="N51" i="4"/>
  <c r="M51" i="4"/>
  <c r="L51" i="4"/>
  <c r="K51" i="4"/>
  <c r="J51" i="4"/>
  <c r="I51" i="4"/>
  <c r="H51" i="4"/>
  <c r="G51" i="4"/>
  <c r="F51" i="4"/>
  <c r="E51" i="4"/>
  <c r="D51" i="4"/>
  <c r="C51" i="4"/>
  <c r="O51" i="4" s="1"/>
  <c r="O50" i="4"/>
  <c r="O49" i="4"/>
  <c r="O48" i="4"/>
  <c r="O47" i="4"/>
  <c r="O46" i="4"/>
  <c r="O45" i="4"/>
  <c r="O44" i="4"/>
  <c r="N43" i="4"/>
  <c r="M43" i="4"/>
  <c r="L43" i="4"/>
  <c r="K43" i="4"/>
  <c r="J43" i="4"/>
  <c r="I43" i="4"/>
  <c r="H43" i="4"/>
  <c r="G43" i="4"/>
  <c r="F43" i="4"/>
  <c r="E43" i="4"/>
  <c r="D43" i="4"/>
  <c r="C43" i="4"/>
  <c r="O43" i="4" s="1"/>
  <c r="O42" i="4"/>
  <c r="O41" i="4"/>
  <c r="O40" i="4"/>
  <c r="O39" i="4"/>
  <c r="O38" i="4"/>
  <c r="O37" i="4"/>
  <c r="O36" i="4"/>
  <c r="N35" i="4"/>
  <c r="M35" i="4"/>
  <c r="L35" i="4"/>
  <c r="K35" i="4"/>
  <c r="J35" i="4"/>
  <c r="I35" i="4"/>
  <c r="H35" i="4"/>
  <c r="G35" i="4"/>
  <c r="F35" i="4"/>
  <c r="E35" i="4"/>
  <c r="D35" i="4"/>
  <c r="C35" i="4"/>
  <c r="O34" i="4"/>
  <c r="O33" i="4"/>
  <c r="O32" i="4"/>
  <c r="O31" i="4"/>
  <c r="O30" i="4"/>
  <c r="O29" i="4"/>
  <c r="O28" i="4"/>
  <c r="O27" i="4"/>
  <c r="O26" i="4"/>
  <c r="N25" i="4"/>
  <c r="M25" i="4"/>
  <c r="L25" i="4"/>
  <c r="K25" i="4"/>
  <c r="J25" i="4"/>
  <c r="I25" i="4"/>
  <c r="H25" i="4"/>
  <c r="G25" i="4"/>
  <c r="F25" i="4"/>
  <c r="E25" i="4"/>
  <c r="D25" i="4"/>
  <c r="C25" i="4"/>
  <c r="O25" i="4" s="1"/>
  <c r="O24" i="4"/>
  <c r="O23" i="4"/>
  <c r="O22" i="4"/>
  <c r="O21" i="4"/>
  <c r="O20" i="4"/>
  <c r="O19" i="4"/>
  <c r="O18" i="4"/>
  <c r="O17" i="4"/>
  <c r="O16" i="4"/>
  <c r="N15" i="4"/>
  <c r="M15" i="4"/>
  <c r="L15" i="4"/>
  <c r="K15" i="4"/>
  <c r="J15" i="4"/>
  <c r="I15" i="4"/>
  <c r="H15" i="4"/>
  <c r="F15" i="4"/>
  <c r="E15" i="4"/>
  <c r="D15" i="4"/>
  <c r="C15" i="4"/>
  <c r="O15" i="4" s="1"/>
  <c r="O14" i="4"/>
  <c r="O13" i="4"/>
  <c r="O12" i="4"/>
  <c r="O11" i="4"/>
  <c r="O10" i="4"/>
  <c r="N9" i="4"/>
  <c r="M9" i="4"/>
  <c r="L9" i="4"/>
  <c r="K9" i="4"/>
  <c r="J9" i="4"/>
  <c r="I9" i="4"/>
  <c r="H9" i="4"/>
  <c r="G9" i="4"/>
  <c r="F9" i="4"/>
  <c r="E9" i="4"/>
  <c r="D9" i="4"/>
  <c r="C9" i="4"/>
  <c r="O9" i="4" s="1"/>
  <c r="AA8" i="4"/>
  <c r="U8" i="4"/>
  <c r="V8" i="4" s="1"/>
  <c r="W8" i="4" s="1"/>
  <c r="X8" i="4" s="1"/>
  <c r="Y8" i="4" s="1"/>
  <c r="T8" i="4"/>
  <c r="F73" i="4" l="1"/>
  <c r="O35" i="4"/>
  <c r="O73" i="4" s="1"/>
  <c r="G73" i="4"/>
  <c r="G86" i="4" s="1"/>
  <c r="D86" i="4"/>
  <c r="H86" i="4"/>
  <c r="L86" i="4"/>
  <c r="I86" i="4"/>
  <c r="M86" i="4"/>
  <c r="N86" i="4"/>
  <c r="E86" i="4"/>
  <c r="Z7" i="4"/>
  <c r="AA7" i="4" s="1"/>
  <c r="F84" i="4"/>
  <c r="C73" i="4"/>
  <c r="C86" i="4" s="1"/>
  <c r="F86" i="4" l="1"/>
  <c r="O86" i="4" s="1"/>
</calcChain>
</file>

<file path=xl/sharedStrings.xml><?xml version="1.0" encoding="utf-8"?>
<sst xmlns="http://schemas.openxmlformats.org/spreadsheetml/2006/main" count="108" uniqueCount="107">
  <si>
    <t>SUPERINTENDENCIA DE SALUD Y RIESGOS LABORALES</t>
  </si>
  <si>
    <t>AÑO 2020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</si>
  <si>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</si>
  <si>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</si>
  <si>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</si>
  <si>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</si>
  <si>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</si>
  <si>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</si>
  <si>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</si>
  <si>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</si>
  <si>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</si>
  <si>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</si>
  <si>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</si>
  <si>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</si>
  <si>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</si>
  <si>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</si>
  <si>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</si>
  <si>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</si>
  <si>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</si>
  <si>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</si>
  <si>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</si>
  <si>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</si>
  <si>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</si>
  <si>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</si>
  <si>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</si>
  <si>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</si>
  <si>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</si>
  <si>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</si>
  <si>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</si>
  <si>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</si>
  <si>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</si>
  <si>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</si>
  <si>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</si>
  <si>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</si>
  <si>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</si>
  <si>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</si>
  <si>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</si>
  <si>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</si>
  <si>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</si>
  <si>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</si>
  <si>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</si>
  <si>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</si>
  <si>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</si>
  <si>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</si>
  <si>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</si>
  <si>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</si>
  <si>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</si>
  <si>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</si>
  <si>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</si>
  <si>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</si>
  <si>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</si>
  <si>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</si>
  <si>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</si>
  <si>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</si>
  <si>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</si>
  <si>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</si>
  <si>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</si>
  <si>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</si>
  <si>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</si>
  <si>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</si>
  <si>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</si>
  <si>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</si>
  <si>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</si>
  <si>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</si>
  <si>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</si>
  <si>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</si>
  <si>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</si>
  <si>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</si>
  <si>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</si>
  <si>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</si>
  <si>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</si>
  <si>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</si>
  <si>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</si>
  <si>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</si>
  <si>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</si>
  <si>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</si>
  <si>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</si>
  <si>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</si>
  <si>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</si>
  <si>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</si>
  <si>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</si>
  <si>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</si>
  <si>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</si>
  <si>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</si>
  <si>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</si>
  <si>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</si>
  <si>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</si>
  <si>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</si>
  <si>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</si>
  <si>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</si>
  <si>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</si>
  <si>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</si>
  <si>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</si>
  <si>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</si>
  <si>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</si>
  <si>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</si>
  <si>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</si>
  <si>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</si>
  <si>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</si>
  <si>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</si>
  <si>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</si>
  <si>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Raisa Betances</t>
  </si>
  <si>
    <t xml:space="preserve"> Lic. Dario Pereyra</t>
  </si>
  <si>
    <t>Dir. Administrativa y Financiera</t>
  </si>
  <si>
    <t xml:space="preserve"> Contralor</t>
  </si>
  <si>
    <t xml:space="preserve">                                                                                                         Dr. Pedro Luis Castellanos</t>
  </si>
  <si>
    <t xml:space="preserve">                                                                                                             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</si>
</sst>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9" fontId="0" fillId="0" borderId="0" xfId="2" applyFont="1"/>
    <xf numFmtId="0" fontId="0" fillId="0" borderId="0" xfId="0" applyAlignment="1">
      <alignment horizontal="left" vertical="center" wrapText="1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4" applyFont="1" applyFill="1" applyAlignment="1">
      <alignment horizontal="center"/>
    </xf>
    <xf numFmtId="0" fontId="0" fillId="0" borderId="0" xfId="0" applyFill="1"/>
    <xf numFmtId="0" fontId="7" fillId="0" borderId="0" xfId="3" applyFont="1" applyFill="1" applyBorder="1"/>
    <xf numFmtId="164" fontId="7" fillId="0" borderId="0" xfId="4" applyFont="1" applyFill="1" applyBorder="1"/>
    <xf numFmtId="0" fontId="8" fillId="0" borderId="0" xfId="3" applyFont="1" applyFill="1"/>
    <xf numFmtId="164" fontId="7" fillId="0" borderId="0" xfId="4" applyFont="1" applyFill="1"/>
    <xf numFmtId="164" fontId="8" fillId="0" borderId="0" xfId="4" applyFont="1" applyFill="1"/>
    <xf numFmtId="0" fontId="8" fillId="0" borderId="0" xfId="3" applyFont="1" applyFill="1" applyBorder="1"/>
    <xf numFmtId="164" fontId="8" fillId="0" borderId="0" xfId="4" applyFont="1" applyFill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104775</xdr:rowOff>
    </xdr:from>
    <xdr:to>
      <xdr:col>0</xdr:col>
      <xdr:colOff>2209800</xdr:colOff>
      <xdr:row>4</xdr:row>
      <xdr:rowOff>123451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42900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96</xdr:row>
      <xdr:rowOff>9525</xdr:rowOff>
    </xdr:from>
    <xdr:to>
      <xdr:col>0</xdr:col>
      <xdr:colOff>1875351</xdr:colOff>
      <xdr:row>96</xdr:row>
      <xdr:rowOff>13059</xdr:rowOff>
    </xdr:to>
    <xdr:cxnSp macro="">
      <xdr:nvCxnSpPr>
        <xdr:cNvPr id="3" name="Conector recto 2"/>
        <xdr:cNvCxnSpPr/>
      </xdr:nvCxnSpPr>
      <xdr:spPr>
        <a:xfrm flipV="1">
          <a:off x="0" y="18764250"/>
          <a:ext cx="1875351" cy="3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1168400</xdr:colOff>
      <xdr:row>96</xdr:row>
      <xdr:rowOff>15875</xdr:rowOff>
    </xdr:from>
    <xdr:to>
      <xdr:col>5</xdr:col>
      <xdr:colOff>476250</xdr:colOff>
      <xdr:row>96</xdr:row>
      <xdr:rowOff>19050</xdr:rowOff>
    </xdr:to>
    <xdr:cxnSp macro="">
      <xdr:nvCxnSpPr>
        <xdr:cNvPr id="4" name="Conector recto 3"/>
        <xdr:cNvCxnSpPr/>
      </xdr:nvCxnSpPr>
      <xdr:spPr>
        <a:xfrm>
          <a:off x="7464425" y="18770600"/>
          <a:ext cx="1327150" cy="31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3702050</xdr:colOff>
      <xdr:row>100</xdr:row>
      <xdr:rowOff>28575</xdr:rowOff>
    </xdr:from>
    <xdr:to>
      <xdr:col>2</xdr:col>
      <xdr:colOff>752475</xdr:colOff>
      <xdr:row>100</xdr:row>
      <xdr:rowOff>38100</xdr:rowOff>
    </xdr:to>
    <xdr:cxnSp macro="">
      <xdr:nvCxnSpPr>
        <xdr:cNvPr id="5" name="Conector recto 4"/>
        <xdr:cNvCxnSpPr/>
      </xdr:nvCxnSpPr>
      <xdr:spPr>
        <a:xfrm>
          <a:off x="3702050" y="19735800"/>
          <a:ext cx="2498725" cy="95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zoomScaleNormal="100" workbookViewId="0">
      <selection activeCell="O71" sqref="O71"/>
    </sheetView>
  </sheetViews>
  <sheetFormatPr baseColWidth="10" defaultColWidth="9.140625" defaultRowHeight="15" x14ac:dyDescent="0.25"/>
  <cols>
    <col min="1" max="1" width="71.28515625" customWidth="1"/>
    <col min="2" max="2" width="10.42578125" customWidth="1"/>
    <col min="3" max="3" width="18.42578125" customWidth="1"/>
    <col min="4" max="4" width="18.7109375" customWidth="1"/>
    <col min="5" max="5" width="18.5703125" customWidth="1"/>
    <col min="6" max="6" width="18.7109375" customWidth="1"/>
    <col min="7" max="7" width="18" hidden="1" customWidth="1"/>
    <col min="8" max="10" width="11.5703125" hidden="1" customWidth="1"/>
    <col min="11" max="11" width="14.28515625" hidden="1" customWidth="1"/>
    <col min="12" max="12" width="11.5703125" hidden="1" customWidth="1"/>
    <col min="13" max="13" width="14.28515625" hidden="1" customWidth="1"/>
    <col min="14" max="14" width="11.5703125" hidden="1" customWidth="1"/>
    <col min="15" max="15" width="19.85546875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7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7" ht="15.75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7" ht="15.75" x14ac:dyDescent="0.2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27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7" spans="1:27" ht="15.75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5</v>
      </c>
      <c r="Z7" s="3">
        <f>SUM(R8:Z8)</f>
        <v>11.029108875781253</v>
      </c>
      <c r="AA7" s="3">
        <f>+Z7+AA8</f>
        <v>13.989108875781252</v>
      </c>
    </row>
    <row r="8" spans="1:27" x14ac:dyDescent="0.25">
      <c r="A8" s="4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s="6">
        <v>1</v>
      </c>
      <c r="S8" s="6">
        <v>1.05</v>
      </c>
      <c r="T8" s="6">
        <f>+S8*1.05</f>
        <v>1.1025</v>
      </c>
      <c r="U8" s="6">
        <f t="shared" ref="U8:Y8" si="0">+T8*1.05</f>
        <v>1.1576250000000001</v>
      </c>
      <c r="V8" s="6">
        <f t="shared" si="0"/>
        <v>1.2155062500000002</v>
      </c>
      <c r="W8" s="6">
        <f t="shared" si="0"/>
        <v>1.2762815625000004</v>
      </c>
      <c r="X8" s="6">
        <f t="shared" si="0"/>
        <v>1.3400956406250004</v>
      </c>
      <c r="Y8" s="6">
        <f t="shared" si="0"/>
        <v>1.4071004226562505</v>
      </c>
      <c r="Z8" s="6">
        <v>1.48</v>
      </c>
      <c r="AA8" s="6">
        <f>+Z8*2</f>
        <v>2.96</v>
      </c>
    </row>
    <row r="9" spans="1:27" x14ac:dyDescent="0.25">
      <c r="A9" s="7" t="s">
        <v>19</v>
      </c>
      <c r="B9" s="6"/>
      <c r="C9" s="8">
        <f>SUM(C10:C14)</f>
        <v>38994479.729999997</v>
      </c>
      <c r="D9" s="8">
        <f t="shared" ref="D9:N9" si="1">SUM(D10:D14)</f>
        <v>37703072.469999999</v>
      </c>
      <c r="E9" s="8">
        <f t="shared" si="1"/>
        <v>38046485.32</v>
      </c>
      <c r="F9" s="8">
        <f t="shared" si="1"/>
        <v>36639471.75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9">
        <f>SUM(C9:N9)</f>
        <v>151383509.26999998</v>
      </c>
      <c r="R9" s="10"/>
    </row>
    <row r="10" spans="1:27" x14ac:dyDescent="0.25">
      <c r="A10" s="11" t="s">
        <v>20</v>
      </c>
      <c r="B10" s="6"/>
      <c r="C10" s="12">
        <v>17281022.940000001</v>
      </c>
      <c r="D10" s="13">
        <v>17646728.140000001</v>
      </c>
      <c r="E10" s="13">
        <v>17659500.440000001</v>
      </c>
      <c r="F10" s="13">
        <v>18008310.440000001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f>SUM(C10:N10)</f>
        <v>70595561.959999993</v>
      </c>
    </row>
    <row r="11" spans="1:27" x14ac:dyDescent="0.25">
      <c r="A11" s="11" t="s">
        <v>21</v>
      </c>
      <c r="C11" s="15">
        <v>4618272.74</v>
      </c>
      <c r="D11" s="13">
        <v>3937577.6</v>
      </c>
      <c r="E11" s="13">
        <v>3772436.17</v>
      </c>
      <c r="F11" s="13">
        <v>3411594.14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 t="shared" ref="O11:O14" si="2">SUM(C11:N11)</f>
        <v>15739880.65</v>
      </c>
    </row>
    <row r="12" spans="1:27" x14ac:dyDescent="0.25">
      <c r="A12" s="11" t="s">
        <v>22</v>
      </c>
      <c r="C12" s="15">
        <v>18000</v>
      </c>
      <c r="D12" s="13">
        <v>39000</v>
      </c>
      <c r="E12" s="13">
        <v>39000</v>
      </c>
      <c r="F12" s="13">
        <v>33000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 t="shared" si="2"/>
        <v>129000</v>
      </c>
    </row>
    <row r="13" spans="1:27" x14ac:dyDescent="0.25">
      <c r="A13" s="11" t="s">
        <v>23</v>
      </c>
      <c r="C13" s="15">
        <v>14709491.470000001</v>
      </c>
      <c r="D13" s="13">
        <v>13662299.07</v>
      </c>
      <c r="E13" s="13">
        <v>14151762.470000001</v>
      </c>
      <c r="F13" s="13">
        <v>12709915.359999999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 t="shared" si="2"/>
        <v>55233468.369999997</v>
      </c>
    </row>
    <row r="14" spans="1:27" x14ac:dyDescent="0.25">
      <c r="A14" s="11" t="s">
        <v>24</v>
      </c>
      <c r="C14" s="15">
        <v>2367692.58</v>
      </c>
      <c r="D14" s="13">
        <v>2417467.66</v>
      </c>
      <c r="E14" s="13">
        <v>2423786.2400000002</v>
      </c>
      <c r="F14" s="13">
        <v>2476651.81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 t="shared" si="2"/>
        <v>9685598.290000001</v>
      </c>
    </row>
    <row r="15" spans="1:27" x14ac:dyDescent="0.25">
      <c r="A15" s="7" t="s">
        <v>25</v>
      </c>
      <c r="C15" s="16">
        <f>SUM(C16:C24)</f>
        <v>4728896.1099999994</v>
      </c>
      <c r="D15" s="16">
        <f t="shared" ref="D15:N15" si="3">SUM(D16:D24)</f>
        <v>5213271.38</v>
      </c>
      <c r="E15" s="16">
        <f t="shared" si="3"/>
        <v>4168562.3299999996</v>
      </c>
      <c r="F15" s="16">
        <f t="shared" si="3"/>
        <v>3047438.41</v>
      </c>
      <c r="G15" s="14">
        <v>0</v>
      </c>
      <c r="H15" s="16">
        <f t="shared" si="3"/>
        <v>0</v>
      </c>
      <c r="I15" s="16">
        <f t="shared" si="3"/>
        <v>0</v>
      </c>
      <c r="J15" s="16">
        <f t="shared" si="3"/>
        <v>0</v>
      </c>
      <c r="K15" s="16">
        <f t="shared" si="3"/>
        <v>0</v>
      </c>
      <c r="L15" s="16">
        <f t="shared" si="3"/>
        <v>0</v>
      </c>
      <c r="M15" s="16">
        <f t="shared" si="3"/>
        <v>0</v>
      </c>
      <c r="N15" s="16">
        <f t="shared" si="3"/>
        <v>0</v>
      </c>
      <c r="O15" s="9">
        <f>SUM(C15:N15)</f>
        <v>17158168.229999997</v>
      </c>
    </row>
    <row r="16" spans="1:27" x14ac:dyDescent="0.25">
      <c r="A16" s="11" t="s">
        <v>26</v>
      </c>
      <c r="C16" s="15">
        <v>1451756.63</v>
      </c>
      <c r="D16" s="13">
        <v>1654078.21</v>
      </c>
      <c r="E16" s="13">
        <v>1318792.2799999998</v>
      </c>
      <c r="F16" s="13">
        <v>1145253.56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f>SUM(C16:N16)</f>
        <v>5569880.6799999997</v>
      </c>
    </row>
    <row r="17" spans="1:15" x14ac:dyDescent="0.25">
      <c r="A17" s="11" t="s">
        <v>27</v>
      </c>
      <c r="C17" s="15">
        <v>38951.800000000003</v>
      </c>
      <c r="D17" s="13">
        <v>328196.38</v>
      </c>
      <c r="E17" s="13">
        <v>88500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 t="shared" ref="O17:O24" si="4">SUM(C17:N17)</f>
        <v>455648.18</v>
      </c>
    </row>
    <row r="18" spans="1:15" x14ac:dyDescent="0.25">
      <c r="A18" s="11" t="s">
        <v>28</v>
      </c>
      <c r="C18" s="15">
        <v>132500</v>
      </c>
      <c r="D18" s="13">
        <v>398079.04</v>
      </c>
      <c r="E18" s="13">
        <v>225789.45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f t="shared" si="4"/>
        <v>756368.49</v>
      </c>
    </row>
    <row r="19" spans="1:15" ht="18" customHeight="1" x14ac:dyDescent="0.25">
      <c r="A19" s="11" t="s">
        <v>29</v>
      </c>
      <c r="C19" s="15">
        <v>385705</v>
      </c>
      <c r="D19" s="13">
        <v>93492</v>
      </c>
      <c r="E19" s="13">
        <v>197330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f t="shared" si="4"/>
        <v>676527</v>
      </c>
    </row>
    <row r="20" spans="1:15" x14ac:dyDescent="0.25">
      <c r="A20" s="11" t="s">
        <v>30</v>
      </c>
      <c r="C20" s="15">
        <v>553640.91</v>
      </c>
      <c r="D20" s="13">
        <v>549704.43000000005</v>
      </c>
      <c r="E20" s="13">
        <v>549704.43000000005</v>
      </c>
      <c r="F20" s="13">
        <v>572600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f t="shared" si="4"/>
        <v>2225649.77</v>
      </c>
    </row>
    <row r="21" spans="1:15" x14ac:dyDescent="0.25">
      <c r="A21" s="11" t="s">
        <v>31</v>
      </c>
      <c r="C21" s="15">
        <v>760732.99</v>
      </c>
      <c r="D21" s="13">
        <v>762707.28</v>
      </c>
      <c r="E21" s="13">
        <v>764674.74</v>
      </c>
      <c r="F21" s="13">
        <v>763471.32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f t="shared" si="4"/>
        <v>3051586.3299999996</v>
      </c>
    </row>
    <row r="22" spans="1:15" ht="25.5" x14ac:dyDescent="0.25">
      <c r="A22" s="17" t="s">
        <v>32</v>
      </c>
      <c r="C22" s="13">
        <v>227202.84</v>
      </c>
      <c r="D22" s="13">
        <v>426329.7</v>
      </c>
      <c r="E22" s="13">
        <v>148392.47</v>
      </c>
      <c r="F22" s="13">
        <v>47200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f t="shared" si="4"/>
        <v>849125.01</v>
      </c>
    </row>
    <row r="23" spans="1:15" x14ac:dyDescent="0.25">
      <c r="A23" s="11" t="s">
        <v>33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f t="shared" si="4"/>
        <v>0</v>
      </c>
    </row>
    <row r="24" spans="1:15" ht="17.25" customHeight="1" x14ac:dyDescent="0.25">
      <c r="A24" s="11" t="s">
        <v>34</v>
      </c>
      <c r="C24" s="15">
        <v>1178405.94</v>
      </c>
      <c r="D24" s="13">
        <v>1000684.34</v>
      </c>
      <c r="E24" s="13">
        <v>875378.96</v>
      </c>
      <c r="F24" s="13">
        <v>518913.53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f t="shared" si="4"/>
        <v>3573382.7699999996</v>
      </c>
    </row>
    <row r="25" spans="1:15" x14ac:dyDescent="0.25">
      <c r="A25" s="7" t="s">
        <v>35</v>
      </c>
      <c r="C25" s="16">
        <f>SUM(C26:C34)</f>
        <v>1120891.54</v>
      </c>
      <c r="D25" s="16">
        <f t="shared" ref="D25:N25" si="5">SUM(D26:D34)</f>
        <v>1829262.68</v>
      </c>
      <c r="E25" s="16">
        <f t="shared" si="5"/>
        <v>1163762.8700000001</v>
      </c>
      <c r="F25" s="16">
        <f t="shared" si="5"/>
        <v>2043951.63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0</v>
      </c>
      <c r="L25" s="16">
        <f t="shared" si="5"/>
        <v>0</v>
      </c>
      <c r="M25" s="16">
        <f t="shared" si="5"/>
        <v>0</v>
      </c>
      <c r="N25" s="16">
        <f t="shared" si="5"/>
        <v>0</v>
      </c>
      <c r="O25" s="9">
        <f>SUM(C25:N25)</f>
        <v>6157868.7199999997</v>
      </c>
    </row>
    <row r="26" spans="1:15" x14ac:dyDescent="0.25">
      <c r="A26" s="11" t="s">
        <v>36</v>
      </c>
      <c r="C26" s="15">
        <v>77083.11</v>
      </c>
      <c r="D26" s="14">
        <v>563267.96</v>
      </c>
      <c r="E26" s="14">
        <v>66071.78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f>SUM(C26:N26)</f>
        <v>706422.85</v>
      </c>
    </row>
    <row r="27" spans="1:15" x14ac:dyDescent="0.25">
      <c r="A27" s="11" t="s">
        <v>37</v>
      </c>
      <c r="C27" s="14">
        <v>0</v>
      </c>
      <c r="D27" s="14">
        <v>45548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f t="shared" ref="O27:O34" si="6">SUM(C27:N27)</f>
        <v>45548</v>
      </c>
    </row>
    <row r="28" spans="1:15" x14ac:dyDescent="0.25">
      <c r="A28" s="11" t="s">
        <v>38</v>
      </c>
      <c r="C28" s="14">
        <v>0</v>
      </c>
      <c r="D28" s="14">
        <v>98954</v>
      </c>
      <c r="E28" s="14">
        <v>9773.7800000000007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f t="shared" si="6"/>
        <v>108727.78</v>
      </c>
    </row>
    <row r="29" spans="1:15" x14ac:dyDescent="0.25">
      <c r="A29" s="11" t="s">
        <v>39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f t="shared" si="6"/>
        <v>0</v>
      </c>
    </row>
    <row r="30" spans="1:15" x14ac:dyDescent="0.25">
      <c r="A30" s="11" t="s">
        <v>40</v>
      </c>
      <c r="C30" s="14">
        <v>0</v>
      </c>
      <c r="D30" s="13">
        <v>30686.52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f t="shared" si="6"/>
        <v>30686.52</v>
      </c>
    </row>
    <row r="31" spans="1:15" x14ac:dyDescent="0.25">
      <c r="A31" s="11" t="s">
        <v>41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f t="shared" si="6"/>
        <v>0</v>
      </c>
    </row>
    <row r="32" spans="1:15" x14ac:dyDescent="0.25">
      <c r="A32" s="11" t="s">
        <v>42</v>
      </c>
      <c r="C32" s="15">
        <v>821806.82</v>
      </c>
      <c r="D32" s="13">
        <v>848611.65</v>
      </c>
      <c r="E32" s="13">
        <v>827767.69</v>
      </c>
      <c r="F32" s="13">
        <v>764900.14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f t="shared" si="6"/>
        <v>3263086.3000000003</v>
      </c>
    </row>
    <row r="33" spans="1:15" x14ac:dyDescent="0.25">
      <c r="A33" s="17" t="s">
        <v>43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f t="shared" si="6"/>
        <v>0</v>
      </c>
    </row>
    <row r="34" spans="1:15" x14ac:dyDescent="0.25">
      <c r="A34" s="11" t="s">
        <v>44</v>
      </c>
      <c r="C34" s="15">
        <v>222001.61</v>
      </c>
      <c r="D34" s="13">
        <v>242194.55</v>
      </c>
      <c r="E34" s="13">
        <v>260149.62</v>
      </c>
      <c r="F34" s="13">
        <v>1279051.49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f t="shared" si="6"/>
        <v>2003397.27</v>
      </c>
    </row>
    <row r="35" spans="1:15" x14ac:dyDescent="0.25">
      <c r="A35" s="7" t="s">
        <v>45</v>
      </c>
      <c r="C35" s="16">
        <f>SUM(C36:C42)</f>
        <v>501922.4</v>
      </c>
      <c r="D35" s="16">
        <f t="shared" ref="D35:N35" si="7">SUM(D36:D42)</f>
        <v>421600</v>
      </c>
      <c r="E35" s="16">
        <f t="shared" si="7"/>
        <v>143530</v>
      </c>
      <c r="F35" s="16">
        <f t="shared" si="7"/>
        <v>0</v>
      </c>
      <c r="G35" s="16">
        <f t="shared" si="7"/>
        <v>0</v>
      </c>
      <c r="H35" s="16">
        <f t="shared" si="7"/>
        <v>0</v>
      </c>
      <c r="I35" s="16">
        <f t="shared" si="7"/>
        <v>0</v>
      </c>
      <c r="J35" s="16">
        <f t="shared" si="7"/>
        <v>0</v>
      </c>
      <c r="K35" s="16">
        <f t="shared" si="7"/>
        <v>0</v>
      </c>
      <c r="L35" s="16">
        <f t="shared" si="7"/>
        <v>0</v>
      </c>
      <c r="M35" s="16">
        <f t="shared" si="7"/>
        <v>0</v>
      </c>
      <c r="N35" s="16">
        <f t="shared" si="7"/>
        <v>0</v>
      </c>
      <c r="O35" s="9">
        <f>SUM(C35:N35)</f>
        <v>1067052.3999999999</v>
      </c>
    </row>
    <row r="36" spans="1:15" x14ac:dyDescent="0.25">
      <c r="A36" s="11" t="s">
        <v>46</v>
      </c>
      <c r="C36" s="15">
        <v>5000</v>
      </c>
      <c r="D36" s="13">
        <v>70000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f>SUM(C36:N36)</f>
        <v>75000</v>
      </c>
    </row>
    <row r="37" spans="1:15" x14ac:dyDescent="0.25">
      <c r="A37" s="11" t="s">
        <v>47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f t="shared" ref="O37:O42" si="8">SUM(C37:N37)</f>
        <v>0</v>
      </c>
    </row>
    <row r="38" spans="1:15" x14ac:dyDescent="0.25">
      <c r="A38" s="11" t="s">
        <v>48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f t="shared" si="8"/>
        <v>0</v>
      </c>
    </row>
    <row r="39" spans="1:15" ht="16.5" customHeight="1" x14ac:dyDescent="0.25">
      <c r="A39" s="11" t="s">
        <v>49</v>
      </c>
      <c r="C39" s="15">
        <v>141422.39999999999</v>
      </c>
      <c r="D39" s="13">
        <v>135000</v>
      </c>
      <c r="E39" s="13">
        <v>143530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f t="shared" si="8"/>
        <v>419952.4</v>
      </c>
    </row>
    <row r="40" spans="1:15" ht="30" x14ac:dyDescent="0.25">
      <c r="A40" s="11" t="s">
        <v>50</v>
      </c>
      <c r="C40" s="15">
        <v>355500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f t="shared" si="8"/>
        <v>355500</v>
      </c>
    </row>
    <row r="41" spans="1:15" x14ac:dyDescent="0.25">
      <c r="A41" s="11" t="s">
        <v>51</v>
      </c>
      <c r="C41" s="14">
        <v>0</v>
      </c>
      <c r="D41" s="13">
        <v>216600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f t="shared" si="8"/>
        <v>216600</v>
      </c>
    </row>
    <row r="42" spans="1:15" x14ac:dyDescent="0.25">
      <c r="A42" s="11" t="s">
        <v>52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f t="shared" si="8"/>
        <v>0</v>
      </c>
    </row>
    <row r="43" spans="1:15" x14ac:dyDescent="0.25">
      <c r="A43" s="7" t="s">
        <v>53</v>
      </c>
      <c r="C43" s="16">
        <f>SUM(C44:C50)</f>
        <v>0</v>
      </c>
      <c r="D43" s="16">
        <f t="shared" ref="D43:N43" si="9">SUM(D44:D50)</f>
        <v>0</v>
      </c>
      <c r="E43" s="16">
        <f t="shared" si="9"/>
        <v>0</v>
      </c>
      <c r="F43" s="16">
        <f t="shared" si="9"/>
        <v>0</v>
      </c>
      <c r="G43" s="16">
        <f t="shared" si="9"/>
        <v>0</v>
      </c>
      <c r="H43" s="16">
        <f t="shared" si="9"/>
        <v>0</v>
      </c>
      <c r="I43" s="16">
        <f t="shared" si="9"/>
        <v>0</v>
      </c>
      <c r="J43" s="16">
        <f t="shared" si="9"/>
        <v>0</v>
      </c>
      <c r="K43" s="16">
        <f t="shared" si="9"/>
        <v>0</v>
      </c>
      <c r="L43" s="16">
        <f t="shared" si="9"/>
        <v>0</v>
      </c>
      <c r="M43" s="16">
        <f t="shared" si="9"/>
        <v>0</v>
      </c>
      <c r="N43" s="16">
        <f t="shared" si="9"/>
        <v>0</v>
      </c>
      <c r="O43" s="9">
        <f>SUM(C43:N43)</f>
        <v>0</v>
      </c>
    </row>
    <row r="44" spans="1:15" x14ac:dyDescent="0.25">
      <c r="A44" s="11" t="s">
        <v>54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f>SUM(C44:N44)</f>
        <v>0</v>
      </c>
    </row>
    <row r="45" spans="1:15" x14ac:dyDescent="0.25">
      <c r="A45" s="11" t="s">
        <v>55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f t="shared" ref="O45:O50" si="10">SUM(C45:N45)</f>
        <v>0</v>
      </c>
    </row>
    <row r="46" spans="1:15" x14ac:dyDescent="0.25">
      <c r="A46" s="11" t="s">
        <v>56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f t="shared" si="10"/>
        <v>0</v>
      </c>
    </row>
    <row r="47" spans="1:15" ht="15" customHeight="1" x14ac:dyDescent="0.25">
      <c r="A47" s="11" t="s">
        <v>57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f t="shared" si="10"/>
        <v>0</v>
      </c>
    </row>
    <row r="48" spans="1:15" ht="15.75" customHeight="1" x14ac:dyDescent="0.25">
      <c r="A48" s="11" t="s">
        <v>58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f t="shared" si="10"/>
        <v>0</v>
      </c>
    </row>
    <row r="49" spans="1:15" x14ac:dyDescent="0.25">
      <c r="A49" s="11" t="s">
        <v>59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f t="shared" si="10"/>
        <v>0</v>
      </c>
    </row>
    <row r="50" spans="1:15" x14ac:dyDescent="0.25">
      <c r="A50" s="11" t="s">
        <v>60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f t="shared" si="10"/>
        <v>0</v>
      </c>
    </row>
    <row r="51" spans="1:15" x14ac:dyDescent="0.25">
      <c r="A51" s="7" t="s">
        <v>61</v>
      </c>
      <c r="C51" s="16">
        <f>SUM(C52:C60)</f>
        <v>134343</v>
      </c>
      <c r="D51" s="16">
        <f t="shared" ref="D51:N51" si="11">SUM(D52:D60)</f>
        <v>0</v>
      </c>
      <c r="E51" s="16">
        <f t="shared" si="11"/>
        <v>0</v>
      </c>
      <c r="F51" s="16">
        <f t="shared" si="11"/>
        <v>0</v>
      </c>
      <c r="G51" s="16">
        <f t="shared" si="11"/>
        <v>0</v>
      </c>
      <c r="H51" s="16">
        <f t="shared" si="11"/>
        <v>0</v>
      </c>
      <c r="I51" s="16">
        <f t="shared" si="11"/>
        <v>0</v>
      </c>
      <c r="J51" s="16">
        <f t="shared" si="11"/>
        <v>0</v>
      </c>
      <c r="K51" s="16">
        <f t="shared" si="11"/>
        <v>0</v>
      </c>
      <c r="L51" s="16">
        <f t="shared" si="11"/>
        <v>0</v>
      </c>
      <c r="M51" s="16">
        <f t="shared" si="11"/>
        <v>0</v>
      </c>
      <c r="N51" s="16">
        <f t="shared" si="11"/>
        <v>0</v>
      </c>
      <c r="O51" s="9">
        <f>SUM(C51:N51)</f>
        <v>134343</v>
      </c>
    </row>
    <row r="52" spans="1:15" x14ac:dyDescent="0.25">
      <c r="A52" s="11" t="s">
        <v>62</v>
      </c>
      <c r="C52" s="14">
        <v>134343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f>SUM(C52:N52)</f>
        <v>134343</v>
      </c>
    </row>
    <row r="53" spans="1:15" x14ac:dyDescent="0.25">
      <c r="A53" s="11" t="s">
        <v>63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f t="shared" ref="O53:O65" si="12">SUM(C53:N53)</f>
        <v>0</v>
      </c>
    </row>
    <row r="54" spans="1:15" x14ac:dyDescent="0.25">
      <c r="A54" s="11" t="s">
        <v>64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f t="shared" si="12"/>
        <v>0</v>
      </c>
    </row>
    <row r="55" spans="1:15" x14ac:dyDescent="0.25">
      <c r="A55" s="11" t="s">
        <v>65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f t="shared" si="12"/>
        <v>0</v>
      </c>
    </row>
    <row r="56" spans="1:15" x14ac:dyDescent="0.25">
      <c r="A56" s="11" t="s">
        <v>66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f t="shared" si="12"/>
        <v>0</v>
      </c>
    </row>
    <row r="57" spans="1:15" x14ac:dyDescent="0.25">
      <c r="A57" s="11" t="s">
        <v>67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f t="shared" si="12"/>
        <v>0</v>
      </c>
    </row>
    <row r="58" spans="1:15" x14ac:dyDescent="0.25">
      <c r="A58" s="11" t="s">
        <v>68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f t="shared" si="12"/>
        <v>0</v>
      </c>
    </row>
    <row r="59" spans="1:15" x14ac:dyDescent="0.25">
      <c r="A59" s="11" t="s">
        <v>69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f t="shared" si="12"/>
        <v>0</v>
      </c>
    </row>
    <row r="60" spans="1:15" x14ac:dyDescent="0.25">
      <c r="A60" s="11" t="s">
        <v>70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f t="shared" si="12"/>
        <v>0</v>
      </c>
    </row>
    <row r="61" spans="1:15" x14ac:dyDescent="0.25">
      <c r="A61" s="7" t="s">
        <v>71</v>
      </c>
      <c r="C61" s="16">
        <f>SUM(C62:C65)</f>
        <v>0</v>
      </c>
      <c r="D61" s="16">
        <f t="shared" ref="D61:N61" si="13">SUM(D62:D65)</f>
        <v>0</v>
      </c>
      <c r="E61" s="16">
        <f t="shared" si="13"/>
        <v>0</v>
      </c>
      <c r="F61" s="16">
        <f t="shared" si="13"/>
        <v>0</v>
      </c>
      <c r="G61" s="16">
        <f t="shared" si="13"/>
        <v>0</v>
      </c>
      <c r="H61" s="16">
        <f t="shared" si="13"/>
        <v>0</v>
      </c>
      <c r="I61" s="16">
        <f t="shared" si="13"/>
        <v>0</v>
      </c>
      <c r="J61" s="16">
        <f t="shared" si="13"/>
        <v>0</v>
      </c>
      <c r="K61" s="16">
        <f t="shared" si="13"/>
        <v>0</v>
      </c>
      <c r="L61" s="16">
        <f t="shared" si="13"/>
        <v>0</v>
      </c>
      <c r="M61" s="16">
        <f t="shared" si="13"/>
        <v>0</v>
      </c>
      <c r="N61" s="16">
        <f t="shared" si="13"/>
        <v>0</v>
      </c>
      <c r="O61" s="9">
        <f>SUM(C61:N61)</f>
        <v>0</v>
      </c>
    </row>
    <row r="62" spans="1:15" x14ac:dyDescent="0.25">
      <c r="A62" s="11" t="s">
        <v>72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f t="shared" si="12"/>
        <v>0</v>
      </c>
    </row>
    <row r="63" spans="1:15" x14ac:dyDescent="0.25">
      <c r="A63" s="11" t="s">
        <v>73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f t="shared" si="12"/>
        <v>0</v>
      </c>
    </row>
    <row r="64" spans="1:15" x14ac:dyDescent="0.25">
      <c r="A64" s="11" t="s">
        <v>74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f t="shared" si="12"/>
        <v>0</v>
      </c>
    </row>
    <row r="65" spans="1:15" ht="30" x14ac:dyDescent="0.25">
      <c r="A65" s="11" t="s">
        <v>75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f t="shared" si="12"/>
        <v>0</v>
      </c>
    </row>
    <row r="66" spans="1:15" x14ac:dyDescent="0.25">
      <c r="A66" s="7" t="s">
        <v>76</v>
      </c>
      <c r="C66" s="16">
        <f>+C68+C67</f>
        <v>0</v>
      </c>
      <c r="D66" s="16">
        <f t="shared" ref="D66:N66" si="14">+D68+D67</f>
        <v>0</v>
      </c>
      <c r="E66" s="16">
        <f t="shared" si="14"/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 t="shared" si="14"/>
        <v>0</v>
      </c>
      <c r="M66" s="16">
        <f t="shared" si="14"/>
        <v>0</v>
      </c>
      <c r="N66" s="16">
        <f t="shared" si="14"/>
        <v>0</v>
      </c>
      <c r="O66" s="9">
        <f>SUM(C66:N66)</f>
        <v>0</v>
      </c>
    </row>
    <row r="67" spans="1:15" x14ac:dyDescent="0.25">
      <c r="A67" s="11" t="s">
        <v>77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>SUM(C67:N67)</f>
        <v>0</v>
      </c>
    </row>
    <row r="68" spans="1:15" x14ac:dyDescent="0.25">
      <c r="A68" s="11" t="s">
        <v>78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f t="shared" ref="O68:O72" si="15">SUM(C68:N68)</f>
        <v>0</v>
      </c>
    </row>
    <row r="69" spans="1:15" x14ac:dyDescent="0.25">
      <c r="A69" s="7" t="s">
        <v>79</v>
      </c>
      <c r="C69" s="16">
        <f>SUM(C70:C72)</f>
        <v>0</v>
      </c>
      <c r="D69" s="16">
        <f t="shared" ref="D69:O69" si="16">SUM(D70:D72)</f>
        <v>0</v>
      </c>
      <c r="E69" s="16">
        <f t="shared" si="16"/>
        <v>0</v>
      </c>
      <c r="F69" s="16">
        <f t="shared" si="16"/>
        <v>0</v>
      </c>
      <c r="G69" s="16">
        <f t="shared" si="16"/>
        <v>0</v>
      </c>
      <c r="H69" s="16">
        <f t="shared" si="16"/>
        <v>0</v>
      </c>
      <c r="I69" s="16">
        <f t="shared" si="16"/>
        <v>0</v>
      </c>
      <c r="J69" s="16">
        <f t="shared" si="16"/>
        <v>0</v>
      </c>
      <c r="K69" s="16">
        <f t="shared" si="16"/>
        <v>0</v>
      </c>
      <c r="L69" s="16">
        <f t="shared" si="16"/>
        <v>0</v>
      </c>
      <c r="M69" s="16">
        <f t="shared" si="16"/>
        <v>0</v>
      </c>
      <c r="N69" s="16">
        <f t="shared" si="16"/>
        <v>0</v>
      </c>
      <c r="O69" s="16">
        <f t="shared" si="16"/>
        <v>0</v>
      </c>
    </row>
    <row r="70" spans="1:15" x14ac:dyDescent="0.25">
      <c r="A70" s="11" t="s">
        <v>80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15"/>
        <v>0</v>
      </c>
    </row>
    <row r="71" spans="1:15" x14ac:dyDescent="0.25">
      <c r="A71" s="11" t="s">
        <v>81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f t="shared" si="15"/>
        <v>0</v>
      </c>
    </row>
    <row r="72" spans="1:15" x14ac:dyDescent="0.25">
      <c r="A72" s="11" t="s">
        <v>82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15"/>
        <v>0</v>
      </c>
    </row>
    <row r="73" spans="1:15" x14ac:dyDescent="0.25">
      <c r="A73" s="18" t="s">
        <v>83</v>
      </c>
      <c r="B73" s="19"/>
      <c r="C73" s="20">
        <f>+C66+C61+C51+C43+C35+C25+C15+C9</f>
        <v>45480532.779999994</v>
      </c>
      <c r="D73" s="20">
        <f t="shared" ref="D73:O73" si="17">+D66+D61+D51+D43+D35+D25+D15+D9</f>
        <v>45167206.530000001</v>
      </c>
      <c r="E73" s="20">
        <f t="shared" si="17"/>
        <v>43522340.519999996</v>
      </c>
      <c r="F73" s="20">
        <f t="shared" si="17"/>
        <v>41730861.789999999</v>
      </c>
      <c r="G73" s="20">
        <f t="shared" si="17"/>
        <v>0</v>
      </c>
      <c r="H73" s="20">
        <f t="shared" si="17"/>
        <v>0</v>
      </c>
      <c r="I73" s="20">
        <f t="shared" si="17"/>
        <v>0</v>
      </c>
      <c r="J73" s="20">
        <f t="shared" si="17"/>
        <v>0</v>
      </c>
      <c r="K73" s="20">
        <f t="shared" si="17"/>
        <v>0</v>
      </c>
      <c r="L73" s="20">
        <f t="shared" si="17"/>
        <v>0</v>
      </c>
      <c r="M73" s="20">
        <f t="shared" si="17"/>
        <v>0</v>
      </c>
      <c r="N73" s="20">
        <f t="shared" si="17"/>
        <v>0</v>
      </c>
      <c r="O73" s="20">
        <f t="shared" si="17"/>
        <v>175900941.61999997</v>
      </c>
    </row>
    <row r="74" spans="1:15" ht="7.5" customHeight="1" x14ac:dyDescent="0.25">
      <c r="A74" s="21"/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25">
      <c r="A75" s="4" t="s">
        <v>84</v>
      </c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x14ac:dyDescent="0.25">
      <c r="A76" s="7" t="s">
        <v>85</v>
      </c>
      <c r="C76" s="16">
        <f>SUM(C77:C78)</f>
        <v>0</v>
      </c>
      <c r="D76" s="16">
        <f t="shared" ref="D76:N76" si="18">SUM(D77:D78)</f>
        <v>0</v>
      </c>
      <c r="E76" s="16">
        <f t="shared" si="18"/>
        <v>0</v>
      </c>
      <c r="F76" s="16">
        <f t="shared" si="18"/>
        <v>0</v>
      </c>
      <c r="G76" s="16">
        <f t="shared" si="18"/>
        <v>0</v>
      </c>
      <c r="H76" s="16">
        <f t="shared" si="18"/>
        <v>0</v>
      </c>
      <c r="I76" s="16">
        <f t="shared" si="18"/>
        <v>0</v>
      </c>
      <c r="J76" s="16">
        <f t="shared" si="18"/>
        <v>0</v>
      </c>
      <c r="K76" s="16">
        <f t="shared" si="18"/>
        <v>0</v>
      </c>
      <c r="L76" s="16">
        <f t="shared" si="18"/>
        <v>0</v>
      </c>
      <c r="M76" s="16">
        <f t="shared" si="18"/>
        <v>0</v>
      </c>
      <c r="N76" s="16">
        <f t="shared" si="18"/>
        <v>0</v>
      </c>
      <c r="O76" s="9">
        <f>SUM(C76:N76)</f>
        <v>0</v>
      </c>
    </row>
    <row r="77" spans="1:15" x14ac:dyDescent="0.25">
      <c r="A77" s="11" t="s">
        <v>86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f>SUM(C77:N77)</f>
        <v>0</v>
      </c>
    </row>
    <row r="78" spans="1:15" x14ac:dyDescent="0.25">
      <c r="A78" s="11" t="s">
        <v>87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ref="O78:O83" si="19">SUM(C78:N78)</f>
        <v>0</v>
      </c>
    </row>
    <row r="79" spans="1:15" x14ac:dyDescent="0.25">
      <c r="A79" s="7" t="s">
        <v>88</v>
      </c>
      <c r="C79" s="16">
        <f>SUM(C80:C81)</f>
        <v>0</v>
      </c>
      <c r="D79" s="16">
        <f t="shared" ref="D79:N79" si="20">SUM(D80:D81)</f>
        <v>0</v>
      </c>
      <c r="E79" s="16">
        <f t="shared" si="20"/>
        <v>0</v>
      </c>
      <c r="F79" s="16">
        <f t="shared" si="20"/>
        <v>0</v>
      </c>
      <c r="G79" s="16">
        <f t="shared" si="20"/>
        <v>0</v>
      </c>
      <c r="H79" s="16">
        <f t="shared" si="20"/>
        <v>0</v>
      </c>
      <c r="I79" s="16">
        <f t="shared" si="20"/>
        <v>0</v>
      </c>
      <c r="J79" s="16">
        <f t="shared" si="20"/>
        <v>0</v>
      </c>
      <c r="K79" s="16">
        <f t="shared" si="20"/>
        <v>0</v>
      </c>
      <c r="L79" s="16">
        <f t="shared" si="20"/>
        <v>0</v>
      </c>
      <c r="M79" s="16">
        <f t="shared" si="20"/>
        <v>0</v>
      </c>
      <c r="N79" s="16">
        <f t="shared" si="20"/>
        <v>0</v>
      </c>
      <c r="O79" s="9">
        <f t="shared" si="19"/>
        <v>0</v>
      </c>
    </row>
    <row r="80" spans="1:15" x14ac:dyDescent="0.25">
      <c r="A80" s="11" t="s">
        <v>89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9"/>
        <v>0</v>
      </c>
    </row>
    <row r="81" spans="1:15" x14ac:dyDescent="0.25">
      <c r="A81" s="11" t="s">
        <v>90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9"/>
        <v>0</v>
      </c>
    </row>
    <row r="82" spans="1:15" x14ac:dyDescent="0.25">
      <c r="A82" s="7" t="s">
        <v>91</v>
      </c>
      <c r="C82" s="16">
        <f>+C83</f>
        <v>0</v>
      </c>
      <c r="D82" s="16">
        <f t="shared" ref="D82:M82" si="21">+D83</f>
        <v>0</v>
      </c>
      <c r="E82" s="16">
        <f t="shared" si="21"/>
        <v>0</v>
      </c>
      <c r="F82" s="16">
        <f t="shared" si="21"/>
        <v>0</v>
      </c>
      <c r="G82" s="16">
        <f t="shared" si="21"/>
        <v>0</v>
      </c>
      <c r="H82" s="16">
        <f t="shared" si="21"/>
        <v>0</v>
      </c>
      <c r="I82" s="16">
        <f t="shared" si="21"/>
        <v>0</v>
      </c>
      <c r="J82" s="16">
        <f t="shared" si="21"/>
        <v>0</v>
      </c>
      <c r="K82" s="16">
        <f t="shared" si="21"/>
        <v>0</v>
      </c>
      <c r="L82" s="16">
        <f t="shared" si="21"/>
        <v>0</v>
      </c>
      <c r="M82" s="16">
        <f t="shared" si="21"/>
        <v>0</v>
      </c>
      <c r="N82" s="9">
        <v>0</v>
      </c>
      <c r="O82" s="14">
        <f t="shared" si="19"/>
        <v>0</v>
      </c>
    </row>
    <row r="83" spans="1:15" x14ac:dyDescent="0.25">
      <c r="A83" s="11" t="s">
        <v>92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9"/>
        <v>0</v>
      </c>
    </row>
    <row r="84" spans="1:15" x14ac:dyDescent="0.25">
      <c r="A84" s="18" t="s">
        <v>93</v>
      </c>
      <c r="B84" s="19"/>
      <c r="C84" s="20">
        <f>+C82+C79+C76</f>
        <v>0</v>
      </c>
      <c r="D84" s="20">
        <f t="shared" ref="D84:O84" si="22">+D82+D79+D76</f>
        <v>0</v>
      </c>
      <c r="E84" s="20">
        <f t="shared" si="22"/>
        <v>0</v>
      </c>
      <c r="F84" s="20">
        <f t="shared" si="22"/>
        <v>0</v>
      </c>
      <c r="G84" s="20">
        <f t="shared" si="22"/>
        <v>0</v>
      </c>
      <c r="H84" s="20">
        <f t="shared" si="22"/>
        <v>0</v>
      </c>
      <c r="I84" s="20">
        <f t="shared" si="22"/>
        <v>0</v>
      </c>
      <c r="J84" s="20">
        <f t="shared" si="22"/>
        <v>0</v>
      </c>
      <c r="K84" s="20">
        <f t="shared" si="22"/>
        <v>0</v>
      </c>
      <c r="L84" s="20">
        <f t="shared" si="22"/>
        <v>0</v>
      </c>
      <c r="M84" s="20">
        <f t="shared" si="22"/>
        <v>0</v>
      </c>
      <c r="N84" s="20">
        <f t="shared" si="22"/>
        <v>0</v>
      </c>
      <c r="O84" s="20">
        <f t="shared" si="22"/>
        <v>0</v>
      </c>
    </row>
    <row r="85" spans="1:15" x14ac:dyDescent="0.25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ht="15.75" x14ac:dyDescent="0.25">
      <c r="A86" s="24" t="s">
        <v>94</v>
      </c>
      <c r="B86" s="25"/>
      <c r="C86" s="26">
        <f>+C84+C73</f>
        <v>45480532.779999994</v>
      </c>
      <c r="D86" s="26">
        <f t="shared" ref="D86:N86" si="23">+D84+D73</f>
        <v>45167206.530000001</v>
      </c>
      <c r="E86" s="26">
        <f t="shared" si="23"/>
        <v>43522340.519999996</v>
      </c>
      <c r="F86" s="26">
        <f t="shared" si="23"/>
        <v>41730861.789999999</v>
      </c>
      <c r="G86" s="26">
        <f t="shared" si="23"/>
        <v>0</v>
      </c>
      <c r="H86" s="26">
        <f t="shared" si="23"/>
        <v>0</v>
      </c>
      <c r="I86" s="26">
        <f t="shared" si="23"/>
        <v>0</v>
      </c>
      <c r="J86" s="26">
        <f t="shared" si="23"/>
        <v>0</v>
      </c>
      <c r="K86" s="26">
        <f t="shared" si="23"/>
        <v>0</v>
      </c>
      <c r="L86" s="26">
        <f t="shared" si="23"/>
        <v>0</v>
      </c>
      <c r="M86" s="26">
        <f t="shared" si="23"/>
        <v>0</v>
      </c>
      <c r="N86" s="26">
        <f t="shared" si="23"/>
        <v>0</v>
      </c>
      <c r="O86" s="27">
        <f>SUM(C86:N86)</f>
        <v>175900941.62</v>
      </c>
    </row>
    <row r="87" spans="1:15" ht="18.75" x14ac:dyDescent="0.3">
      <c r="A87" s="28" t="s">
        <v>95</v>
      </c>
    </row>
    <row r="88" spans="1:15" x14ac:dyDescent="0.25">
      <c r="A88" s="29" t="s">
        <v>96</v>
      </c>
    </row>
    <row r="89" spans="1:15" x14ac:dyDescent="0.25">
      <c r="A89" s="29" t="s">
        <v>97</v>
      </c>
    </row>
    <row r="90" spans="1:15" x14ac:dyDescent="0.25">
      <c r="A90" s="29" t="s">
        <v>98</v>
      </c>
    </row>
    <row r="91" spans="1:15" x14ac:dyDescent="0.25">
      <c r="A91" s="29" t="s">
        <v>99</v>
      </c>
    </row>
    <row r="92" spans="1:15" x14ac:dyDescent="0.25">
      <c r="A92" s="29" t="s">
        <v>100</v>
      </c>
    </row>
    <row r="94" spans="1:15" s="33" customFormat="1" x14ac:dyDescent="0.25">
      <c r="A94" s="30"/>
      <c r="B94" s="31"/>
      <c r="C94" s="32"/>
      <c r="D94" s="32"/>
      <c r="E94" s="32"/>
      <c r="F94" s="32"/>
      <c r="G94" s="32"/>
    </row>
    <row r="95" spans="1:15" s="33" customFormat="1" x14ac:dyDescent="0.25">
      <c r="A95" s="30"/>
      <c r="B95" s="34"/>
      <c r="C95" s="35"/>
      <c r="E95" s="35"/>
      <c r="F95" s="35"/>
      <c r="G95" s="35"/>
    </row>
    <row r="96" spans="1:15" s="33" customFormat="1" x14ac:dyDescent="0.25">
      <c r="A96" s="30"/>
      <c r="B96" s="34"/>
      <c r="C96" s="35"/>
      <c r="E96" s="35"/>
      <c r="F96" s="35"/>
      <c r="G96" s="35"/>
    </row>
    <row r="97" spans="1:7" s="33" customFormat="1" x14ac:dyDescent="0.25">
      <c r="A97" s="36" t="s">
        <v>101</v>
      </c>
      <c r="B97" s="30"/>
      <c r="C97" s="37"/>
      <c r="E97" s="38" t="s">
        <v>102</v>
      </c>
      <c r="F97" s="37"/>
      <c r="G97" s="38"/>
    </row>
    <row r="98" spans="1:7" s="33" customFormat="1" x14ac:dyDescent="0.25">
      <c r="A98" s="36" t="s">
        <v>103</v>
      </c>
      <c r="B98" s="30"/>
      <c r="C98" s="37"/>
      <c r="E98" s="38" t="s">
        <v>104</v>
      </c>
      <c r="F98" s="37"/>
      <c r="G98" s="38"/>
    </row>
    <row r="99" spans="1:7" s="33" customFormat="1" x14ac:dyDescent="0.25">
      <c r="A99" s="30"/>
      <c r="B99" s="30"/>
      <c r="C99" s="37"/>
      <c r="E99" s="37"/>
      <c r="F99" s="37"/>
      <c r="G99" s="37"/>
    </row>
    <row r="100" spans="1:7" s="33" customFormat="1" x14ac:dyDescent="0.25">
      <c r="A100" s="30"/>
      <c r="B100" s="39"/>
      <c r="C100" s="37"/>
      <c r="D100" s="37"/>
      <c r="E100" s="37"/>
      <c r="F100" s="37"/>
      <c r="G100" s="37"/>
    </row>
    <row r="101" spans="1:7" s="33" customFormat="1" x14ac:dyDescent="0.25">
      <c r="A101" s="40" t="s">
        <v>105</v>
      </c>
      <c r="B101" s="36"/>
      <c r="C101" s="37"/>
      <c r="D101" s="37"/>
      <c r="E101" s="37"/>
      <c r="F101" s="37"/>
      <c r="G101" s="37"/>
    </row>
    <row r="102" spans="1:7" s="33" customFormat="1" x14ac:dyDescent="0.25">
      <c r="A102" s="40" t="s">
        <v>106</v>
      </c>
      <c r="B102" s="30"/>
      <c r="C102" s="37"/>
      <c r="D102" s="37"/>
      <c r="E102" s="37"/>
      <c r="F102" s="37"/>
      <c r="G102" s="37"/>
    </row>
    <row r="103" spans="1:7" s="33" customFormat="1" x14ac:dyDescent="0.25">
      <c r="A103" s="30"/>
      <c r="C103" s="37"/>
      <c r="D103" s="37"/>
      <c r="E103" s="37"/>
      <c r="F103" s="37"/>
      <c r="G103" s="37"/>
    </row>
    <row r="104" spans="1:7" s="33" customFormat="1" x14ac:dyDescent="0.25">
      <c r="A104" s="30"/>
      <c r="C104" s="37"/>
      <c r="D104" s="37"/>
      <c r="E104" s="37"/>
      <c r="F104" s="37"/>
      <c r="G104" s="37"/>
    </row>
    <row r="105" spans="1:7" s="33" customFormat="1" x14ac:dyDescent="0.25"/>
    <row r="106" spans="1:7" s="33" customFormat="1" x14ac:dyDescent="0.25"/>
    <row r="107" spans="1:7" s="33" customFormat="1" x14ac:dyDescent="0.25"/>
    <row r="108" spans="1:7" s="33" customFormat="1" x14ac:dyDescent="0.25"/>
    <row r="109" spans="1:7" s="33" customFormat="1" x14ac:dyDescent="0.25"/>
  </sheetData>
  <mergeCells count="5">
    <mergeCell ref="A1:N1"/>
    <mergeCell ref="A2:O2"/>
    <mergeCell ref="A3:O3"/>
    <mergeCell ref="A4:O4"/>
    <mergeCell ref="A5:O5"/>
  </mergeCells>
  <pageMargins left="0.70866141732283472" right="0.70866141732283472" top="0.74803149606299213" bottom="0.74803149606299213" header="0.31496062992125984" footer="0.31496062992125984"/>
  <pageSetup scale="55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cp:lastPrinted>2020-06-10T21:27:41Z</cp:lastPrinted>
  <dcterms:created xsi:type="dcterms:W3CDTF">2020-06-10T16:50:21Z</dcterms:created>
  <dcterms:modified xsi:type="dcterms:W3CDTF">2020-06-10T22:07:26Z</dcterms:modified>
</cp:coreProperties>
</file>