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1745" tabRatio="328"/>
  </bookViews>
  <sheets>
    <sheet name="Ene-Julio" sheetId="1" r:id="rId1"/>
  </sheets>
  <definedNames>
    <definedName name="_xlnm.Print_Area" localSheetId="0">'Ene-Julio'!$A$1:$P$109</definedName>
    <definedName name="_xlnm.Print_Titles" localSheetId="0">'Ene-Julio'!$1:$7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3" i="1" l="1"/>
  <c r="M82" i="1"/>
  <c r="M84" i="1" s="1"/>
  <c r="L82" i="1"/>
  <c r="L84" i="1" s="1"/>
  <c r="K82" i="1"/>
  <c r="K84" i="1" s="1"/>
  <c r="J82" i="1"/>
  <c r="J84" i="1" s="1"/>
  <c r="I82" i="1"/>
  <c r="I84" i="1" s="1"/>
  <c r="H82" i="1"/>
  <c r="H84" i="1" s="1"/>
  <c r="G82" i="1"/>
  <c r="G84" i="1" s="1"/>
  <c r="F82" i="1"/>
  <c r="F84" i="1" s="1"/>
  <c r="E82" i="1"/>
  <c r="E84" i="1" s="1"/>
  <c r="D82" i="1"/>
  <c r="D84" i="1" s="1"/>
  <c r="C82" i="1"/>
  <c r="C84" i="1" s="1"/>
  <c r="P81" i="1"/>
  <c r="P80" i="1"/>
  <c r="N79" i="1"/>
  <c r="N84" i="1" s="1"/>
  <c r="N86" i="1" s="1"/>
  <c r="M79" i="1"/>
  <c r="L79" i="1"/>
  <c r="K79" i="1"/>
  <c r="J79" i="1"/>
  <c r="I79" i="1"/>
  <c r="H79" i="1"/>
  <c r="G79" i="1"/>
  <c r="F79" i="1"/>
  <c r="E79" i="1"/>
  <c r="D79" i="1"/>
  <c r="C79" i="1"/>
  <c r="P79" i="1" s="1"/>
  <c r="P78" i="1"/>
  <c r="P77" i="1"/>
  <c r="N76" i="1"/>
  <c r="M76" i="1"/>
  <c r="L76" i="1"/>
  <c r="K76" i="1"/>
  <c r="J76" i="1"/>
  <c r="I76" i="1"/>
  <c r="H76" i="1"/>
  <c r="G76" i="1"/>
  <c r="F76" i="1"/>
  <c r="E76" i="1"/>
  <c r="D76" i="1"/>
  <c r="C76" i="1"/>
  <c r="P76" i="1" s="1"/>
  <c r="P72" i="1"/>
  <c r="P71" i="1"/>
  <c r="P70" i="1"/>
  <c r="P69" i="1" s="1"/>
  <c r="N69" i="1"/>
  <c r="M69" i="1"/>
  <c r="L69" i="1"/>
  <c r="K69" i="1"/>
  <c r="J69" i="1"/>
  <c r="I69" i="1"/>
  <c r="H69" i="1"/>
  <c r="G69" i="1"/>
  <c r="F69" i="1"/>
  <c r="E69" i="1"/>
  <c r="D69" i="1"/>
  <c r="C69" i="1"/>
  <c r="P68" i="1"/>
  <c r="P67" i="1"/>
  <c r="N66" i="1"/>
  <c r="N73" i="1" s="1"/>
  <c r="M66" i="1"/>
  <c r="M73" i="1" s="1"/>
  <c r="L66" i="1"/>
  <c r="L73" i="1" s="1"/>
  <c r="K66" i="1"/>
  <c r="K73" i="1" s="1"/>
  <c r="J66" i="1"/>
  <c r="J73" i="1" s="1"/>
  <c r="I66" i="1"/>
  <c r="I73" i="1" s="1"/>
  <c r="H66" i="1"/>
  <c r="H73" i="1" s="1"/>
  <c r="G66" i="1"/>
  <c r="G73" i="1" s="1"/>
  <c r="F66" i="1"/>
  <c r="F73" i="1" s="1"/>
  <c r="E66" i="1"/>
  <c r="E73" i="1" s="1"/>
  <c r="D66" i="1"/>
  <c r="D73" i="1" s="1"/>
  <c r="C66" i="1"/>
  <c r="P66" i="1" s="1"/>
  <c r="P65" i="1"/>
  <c r="P64" i="1"/>
  <c r="P63" i="1"/>
  <c r="P62" i="1"/>
  <c r="N61" i="1"/>
  <c r="M61" i="1"/>
  <c r="L61" i="1"/>
  <c r="K61" i="1"/>
  <c r="J61" i="1"/>
  <c r="I61" i="1"/>
  <c r="H61" i="1"/>
  <c r="G61" i="1"/>
  <c r="F61" i="1"/>
  <c r="E61" i="1"/>
  <c r="D61" i="1"/>
  <c r="C61" i="1"/>
  <c r="P61" i="1" s="1"/>
  <c r="P60" i="1"/>
  <c r="P59" i="1"/>
  <c r="P58" i="1"/>
  <c r="P57" i="1"/>
  <c r="P56" i="1"/>
  <c r="P55" i="1"/>
  <c r="P54" i="1"/>
  <c r="P53" i="1"/>
  <c r="P52" i="1"/>
  <c r="N51" i="1"/>
  <c r="M51" i="1"/>
  <c r="L51" i="1"/>
  <c r="K51" i="1"/>
  <c r="J51" i="1"/>
  <c r="I51" i="1"/>
  <c r="H51" i="1"/>
  <c r="G51" i="1"/>
  <c r="F51" i="1"/>
  <c r="E51" i="1"/>
  <c r="D51" i="1"/>
  <c r="C51" i="1"/>
  <c r="P51" i="1" s="1"/>
  <c r="P50" i="1"/>
  <c r="P49" i="1"/>
  <c r="P48" i="1"/>
  <c r="P47" i="1"/>
  <c r="P46" i="1"/>
  <c r="P45" i="1"/>
  <c r="P44" i="1"/>
  <c r="N43" i="1"/>
  <c r="M43" i="1"/>
  <c r="L43" i="1"/>
  <c r="K43" i="1"/>
  <c r="J43" i="1"/>
  <c r="I43" i="1"/>
  <c r="H43" i="1"/>
  <c r="G43" i="1"/>
  <c r="F43" i="1"/>
  <c r="E43" i="1"/>
  <c r="D43" i="1"/>
  <c r="C43" i="1"/>
  <c r="P43" i="1" s="1"/>
  <c r="P42" i="1"/>
  <c r="P41" i="1"/>
  <c r="P40" i="1"/>
  <c r="P39" i="1"/>
  <c r="P38" i="1"/>
  <c r="P37" i="1"/>
  <c r="P36" i="1"/>
  <c r="N35" i="1"/>
  <c r="M35" i="1"/>
  <c r="L35" i="1"/>
  <c r="K35" i="1"/>
  <c r="J35" i="1"/>
  <c r="I35" i="1"/>
  <c r="H35" i="1"/>
  <c r="G35" i="1"/>
  <c r="F35" i="1"/>
  <c r="E35" i="1"/>
  <c r="D35" i="1"/>
  <c r="C35" i="1"/>
  <c r="P35" i="1" s="1"/>
  <c r="I34" i="1"/>
  <c r="P34" i="1" s="1"/>
  <c r="P33" i="1"/>
  <c r="P32" i="1"/>
  <c r="P31" i="1"/>
  <c r="P30" i="1"/>
  <c r="P29" i="1"/>
  <c r="P28" i="1"/>
  <c r="P27" i="1"/>
  <c r="P26" i="1"/>
  <c r="N25" i="1"/>
  <c r="M25" i="1"/>
  <c r="L25" i="1"/>
  <c r="K25" i="1"/>
  <c r="J25" i="1"/>
  <c r="I25" i="1"/>
  <c r="H25" i="1"/>
  <c r="G25" i="1"/>
  <c r="F25" i="1"/>
  <c r="E25" i="1"/>
  <c r="D25" i="1"/>
  <c r="C25" i="1"/>
  <c r="P25" i="1" s="1"/>
  <c r="P24" i="1"/>
  <c r="P23" i="1"/>
  <c r="P22" i="1"/>
  <c r="P21" i="1"/>
  <c r="P20" i="1"/>
  <c r="P19" i="1"/>
  <c r="P18" i="1"/>
  <c r="P17" i="1"/>
  <c r="P16" i="1"/>
  <c r="N15" i="1"/>
  <c r="M15" i="1"/>
  <c r="L15" i="1"/>
  <c r="K15" i="1"/>
  <c r="J15" i="1"/>
  <c r="I15" i="1"/>
  <c r="H15" i="1"/>
  <c r="G15" i="1"/>
  <c r="F15" i="1"/>
  <c r="E15" i="1"/>
  <c r="D15" i="1"/>
  <c r="C15" i="1"/>
  <c r="P15" i="1" s="1"/>
  <c r="P14" i="1"/>
  <c r="P13" i="1"/>
  <c r="P12" i="1"/>
  <c r="P11" i="1"/>
  <c r="P10" i="1"/>
  <c r="N9" i="1"/>
  <c r="M9" i="1"/>
  <c r="L9" i="1"/>
  <c r="K9" i="1"/>
  <c r="J9" i="1"/>
  <c r="I9" i="1"/>
  <c r="H9" i="1"/>
  <c r="G9" i="1"/>
  <c r="F9" i="1"/>
  <c r="E9" i="1"/>
  <c r="D9" i="1"/>
  <c r="C9" i="1"/>
  <c r="P9" i="1" s="1"/>
  <c r="G86" i="1" l="1"/>
  <c r="K86" i="1"/>
  <c r="D86" i="1"/>
  <c r="H86" i="1"/>
  <c r="L86" i="1"/>
  <c r="E86" i="1"/>
  <c r="I86" i="1"/>
  <c r="M86" i="1"/>
  <c r="P73" i="1"/>
  <c r="F86" i="1"/>
  <c r="J86" i="1"/>
  <c r="P82" i="1"/>
  <c r="P84" i="1" s="1"/>
  <c r="C73" i="1"/>
  <c r="C86" i="1" s="1"/>
  <c r="P86" i="1" s="1"/>
</calcChain>
</file>

<file path=xl/sharedStrings.xml><?xml version="1.0" encoding="utf-8"?>
<sst xmlns="http://schemas.openxmlformats.org/spreadsheetml/2006/main" count="109" uniqueCount="107">
  <si>
    <t>SUPERINTENDENCIA DE SALUD Y RIESGOS LABORALES</t>
  </si>
  <si>
    <t>AÑO 2020</t>
  </si>
  <si>
    <t xml:space="preserve">EJECUCION DE GASTOS Y APLICACIONES FINANCIERAS 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</si>
  <si>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</si>
  <si>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</si>
  <si>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</si>
  <si>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</si>
  <si>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</si>
  <si>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</si>
  <si>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</si>
  <si>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</si>
  <si>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</si>
  <si>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</si>
  <si>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</si>
  <si>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</si>
  <si>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</si>
  <si>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</si>
  <si>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</si>
  <si>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</si>
  <si>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</si>
  <si>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</si>
  <si>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</si>
  <si>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</si>
  <si>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</si>
  <si>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</si>
  <si>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</si>
  <si>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</si>
  <si>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</si>
  <si>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</si>
  <si>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</si>
  <si>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</si>
  <si>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</si>
  <si>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</si>
  <si>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</si>
  <si>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</si>
  <si>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</si>
  <si>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</si>
  <si>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</si>
  <si>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</si>
  <si>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</si>
  <si>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</si>
  <si>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</si>
  <si>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</si>
  <si>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</si>
  <si>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</si>
  <si>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</si>
  <si>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</si>
  <si>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</si>
  <si>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</si>
  <si>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</si>
  <si>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</si>
  <si>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</si>
  <si>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</si>
  <si>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</si>
  <si>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</si>
  <si>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</si>
  <si>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</si>
  <si>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</si>
  <si>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</si>
  <si>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</si>
  <si>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</si>
  <si>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</si>
  <si>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</si>
  <si>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</si>
  <si>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</si>
  <si>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</si>
  <si>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</si>
  <si>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</si>
  <si>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</si>
  <si>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</si>
  <si>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</si>
  <si>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</si>
  <si>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</si>
  <si>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</si>
  <si>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</si>
  <si>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</si>
  <si>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</si>
  <si>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</si>
  <si>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</si>
  <si>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</si>
  <si>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</si>
  <si>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</si>
  <si>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</si>
  <si>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</si>
  <si>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</si>
  <si>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</si>
  <si>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</si>
  <si>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</si>
  <si>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</si>
  <si>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</si>
  <si>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</si>
  <si>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</si>
  <si>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</si>
  <si>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</si>
  <si>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</si>
  <si>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</si>
  <si>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</si>
  <si>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</si>
  <si>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</si>
  <si>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</si>
  <si>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</si>
  <si>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Lic. Raisa Betances</t>
  </si>
  <si>
    <t xml:space="preserve"> Lic. Dario Pereyra</t>
  </si>
  <si>
    <t>Dir. Administrativa y Financiera</t>
  </si>
  <si>
    <t xml:space="preserve"> Contralor</t>
  </si>
  <si>
    <t xml:space="preserve"> Dr. Pedro Luis Castellanos</t>
  </si>
  <si>
    <t xml:space="preserve">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</si>
</sst>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0" fillId="0" borderId="0" xfId="1" applyFont="1"/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Alignment="1">
      <alignment vertical="center" wrapText="1"/>
    </xf>
    <xf numFmtId="4" fontId="2" fillId="0" borderId="0" xfId="0" applyNumberFormat="1" applyFont="1"/>
    <xf numFmtId="9" fontId="0" fillId="0" borderId="0" xfId="2" applyFont="1"/>
    <xf numFmtId="0" fontId="0" fillId="0" borderId="0" xfId="0" applyAlignment="1">
      <alignment horizontal="left" vertical="center" wrapText="1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/>
    <xf numFmtId="4" fontId="0" fillId="0" borderId="0" xfId="0" applyNumberFormat="1"/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0" fontId="2" fillId="3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0" fontId="7" fillId="0" borderId="0" xfId="3" applyFont="1" applyFill="1"/>
    <xf numFmtId="49" fontId="7" fillId="0" borderId="0" xfId="3" applyNumberFormat="1" applyFont="1" applyFill="1" applyAlignment="1">
      <alignment horizontal="center"/>
    </xf>
    <xf numFmtId="164" fontId="7" fillId="0" borderId="0" xfId="4" applyFont="1" applyFill="1" applyAlignment="1">
      <alignment horizontal="center"/>
    </xf>
    <xf numFmtId="0" fontId="0" fillId="0" borderId="0" xfId="0" applyFill="1"/>
    <xf numFmtId="0" fontId="7" fillId="0" borderId="0" xfId="3" applyFont="1" applyFill="1" applyBorder="1"/>
    <xf numFmtId="164" fontId="7" fillId="0" borderId="0" xfId="4" applyFont="1" applyFill="1" applyBorder="1"/>
    <xf numFmtId="0" fontId="8" fillId="0" borderId="0" xfId="3" applyFont="1" applyFill="1"/>
    <xf numFmtId="164" fontId="7" fillId="0" borderId="0" xfId="4" applyFont="1" applyFill="1"/>
    <xf numFmtId="164" fontId="8" fillId="0" borderId="0" xfId="4" applyFont="1" applyFill="1"/>
    <xf numFmtId="0" fontId="8" fillId="0" borderId="0" xfId="3" applyFont="1" applyFill="1" applyBorder="1"/>
    <xf numFmtId="164" fontId="8" fillId="0" borderId="0" xfId="4" applyFont="1" applyFill="1" applyAlignment="1">
      <alignment horizontal="left"/>
    </xf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28575</xdr:rowOff>
    </xdr:from>
    <xdr:to>
      <xdr:col>0</xdr:col>
      <xdr:colOff>2219325</xdr:colOff>
      <xdr:row>4</xdr:row>
      <xdr:rowOff>47251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6700"/>
          <a:ext cx="2124075" cy="618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96</xdr:row>
      <xdr:rowOff>9525</xdr:rowOff>
    </xdr:from>
    <xdr:to>
      <xdr:col>0</xdr:col>
      <xdr:colOff>1894401</xdr:colOff>
      <xdr:row>96</xdr:row>
      <xdr:rowOff>13059</xdr:rowOff>
    </xdr:to>
    <xdr:cxnSp macro="">
      <xdr:nvCxnSpPr>
        <xdr:cNvPr id="3" name="Conector recto 2"/>
        <xdr:cNvCxnSpPr/>
      </xdr:nvCxnSpPr>
      <xdr:spPr>
        <a:xfrm flipV="1">
          <a:off x="19050" y="18764250"/>
          <a:ext cx="1875351" cy="35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1206500</xdr:colOff>
      <xdr:row>96</xdr:row>
      <xdr:rowOff>9525</xdr:rowOff>
    </xdr:from>
    <xdr:to>
      <xdr:col>6</xdr:col>
      <xdr:colOff>523875</xdr:colOff>
      <xdr:row>96</xdr:row>
      <xdr:rowOff>15875</xdr:rowOff>
    </xdr:to>
    <xdr:cxnSp macro="">
      <xdr:nvCxnSpPr>
        <xdr:cNvPr id="4" name="Conector recto 3"/>
        <xdr:cNvCxnSpPr/>
      </xdr:nvCxnSpPr>
      <xdr:spPr>
        <a:xfrm flipV="1">
          <a:off x="9350375" y="18764250"/>
          <a:ext cx="1727200" cy="63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4730750</xdr:colOff>
      <xdr:row>99</xdr:row>
      <xdr:rowOff>133350</xdr:rowOff>
    </xdr:from>
    <xdr:to>
      <xdr:col>3</xdr:col>
      <xdr:colOff>390525</xdr:colOff>
      <xdr:row>99</xdr:row>
      <xdr:rowOff>133352</xdr:rowOff>
    </xdr:to>
    <xdr:cxnSp macro="">
      <xdr:nvCxnSpPr>
        <xdr:cNvPr id="5" name="Conector recto 4"/>
        <xdr:cNvCxnSpPr/>
      </xdr:nvCxnSpPr>
      <xdr:spPr>
        <a:xfrm flipV="1">
          <a:off x="4730750" y="19459575"/>
          <a:ext cx="2403475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9"/>
  <sheetViews>
    <sheetView showGridLines="0" tabSelected="1" zoomScaleNormal="100" workbookViewId="0">
      <selection activeCell="A17" sqref="A17"/>
    </sheetView>
  </sheetViews>
  <sheetFormatPr baseColWidth="10" defaultColWidth="9.140625" defaultRowHeight="15" x14ac:dyDescent="0.25"/>
  <cols>
    <col min="1" max="1" width="75.140625" customWidth="1"/>
    <col min="2" max="2" width="7.28515625" bestFit="1" customWidth="1"/>
    <col min="3" max="3" width="18.7109375" customWidth="1"/>
    <col min="4" max="4" width="21" customWidth="1"/>
    <col min="5" max="5" width="18.5703125" customWidth="1"/>
    <col min="6" max="6" width="17.5703125" customWidth="1"/>
    <col min="7" max="7" width="20.42578125" customWidth="1"/>
    <col min="8" max="8" width="19.140625" customWidth="1"/>
    <col min="9" max="9" width="19.28515625" customWidth="1"/>
    <col min="10" max="10" width="9.28515625" hidden="1" customWidth="1"/>
    <col min="11" max="11" width="13.140625" hidden="1" customWidth="1"/>
    <col min="12" max="12" width="10" hidden="1" customWidth="1"/>
    <col min="13" max="13" width="12.85546875" hidden="1" customWidth="1"/>
    <col min="14" max="14" width="0.28515625" customWidth="1"/>
    <col min="15" max="15" width="0.42578125" hidden="1" customWidth="1"/>
    <col min="16" max="16" width="21.14062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28" ht="15.7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8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8" ht="15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8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7" spans="1:28" ht="26.25" customHeight="1" x14ac:dyDescent="0.25">
      <c r="A7" s="5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11</v>
      </c>
      <c r="P7" s="6" t="s">
        <v>5</v>
      </c>
      <c r="AA7" s="7"/>
      <c r="AB7" s="7"/>
    </row>
    <row r="8" spans="1:28" x14ac:dyDescent="0.25">
      <c r="A8" s="8" t="s">
        <v>18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x14ac:dyDescent="0.25">
      <c r="A9" s="11" t="s">
        <v>19</v>
      </c>
      <c r="B9" s="10"/>
      <c r="C9" s="12">
        <f>SUM(C10:C14)</f>
        <v>38994479.729999997</v>
      </c>
      <c r="D9" s="12">
        <f t="shared" ref="D9:N9" si="0">SUM(D10:D14)</f>
        <v>37703072.469999999</v>
      </c>
      <c r="E9" s="12">
        <f t="shared" si="0"/>
        <v>38046485.32</v>
      </c>
      <c r="F9" s="12">
        <f t="shared" si="0"/>
        <v>36639471.75</v>
      </c>
      <c r="G9" s="12">
        <f t="shared" si="0"/>
        <v>33060474.27</v>
      </c>
      <c r="H9" s="12">
        <f t="shared" si="0"/>
        <v>31445598.270000003</v>
      </c>
      <c r="I9" s="12">
        <f t="shared" si="0"/>
        <v>31278575.630000003</v>
      </c>
      <c r="J9" s="12">
        <f t="shared" si="0"/>
        <v>0</v>
      </c>
      <c r="K9" s="12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12"/>
      <c r="P9" s="13">
        <f>SUM(C9:N9)</f>
        <v>247168157.44</v>
      </c>
      <c r="S9" s="14"/>
    </row>
    <row r="10" spans="1:28" x14ac:dyDescent="0.25">
      <c r="A10" s="15" t="s">
        <v>20</v>
      </c>
      <c r="B10" s="10"/>
      <c r="C10" s="16">
        <v>17281022.940000001</v>
      </c>
      <c r="D10" s="17">
        <v>17646728.140000001</v>
      </c>
      <c r="E10" s="17">
        <v>17659500.440000001</v>
      </c>
      <c r="F10" s="17">
        <v>18008310.440000001</v>
      </c>
      <c r="G10" s="17">
        <v>18008310.440000001</v>
      </c>
      <c r="H10" s="18">
        <v>18008310.440000001</v>
      </c>
      <c r="I10" s="18">
        <v>18089445.940000001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/>
      <c r="P10" s="18">
        <f>SUM(C10:N10)</f>
        <v>124701628.77999999</v>
      </c>
    </row>
    <row r="11" spans="1:28" x14ac:dyDescent="0.25">
      <c r="A11" s="15" t="s">
        <v>21</v>
      </c>
      <c r="C11" s="19">
        <v>4618272.74</v>
      </c>
      <c r="D11" s="17">
        <v>3937577.6</v>
      </c>
      <c r="E11" s="17">
        <v>3772436.17</v>
      </c>
      <c r="F11" s="17">
        <v>3411594.14</v>
      </c>
      <c r="G11" s="17">
        <v>3421306.43</v>
      </c>
      <c r="H11" s="18">
        <v>3563976.33</v>
      </c>
      <c r="I11" s="18">
        <v>3498924.33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/>
      <c r="P11" s="18">
        <f t="shared" ref="P11:P14" si="1">SUM(C11:N11)</f>
        <v>26224087.740000002</v>
      </c>
    </row>
    <row r="12" spans="1:28" x14ac:dyDescent="0.25">
      <c r="A12" s="15" t="s">
        <v>22</v>
      </c>
      <c r="C12" s="19">
        <v>18000</v>
      </c>
      <c r="D12" s="17">
        <v>39000</v>
      </c>
      <c r="E12" s="17">
        <v>39000</v>
      </c>
      <c r="F12" s="17">
        <v>33000</v>
      </c>
      <c r="G12" s="17">
        <v>33000</v>
      </c>
      <c r="H12" s="18">
        <v>21000</v>
      </c>
      <c r="I12" s="18">
        <v>60000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/>
      <c r="P12" s="18">
        <f t="shared" si="1"/>
        <v>243000</v>
      </c>
    </row>
    <row r="13" spans="1:28" x14ac:dyDescent="0.25">
      <c r="A13" s="15" t="s">
        <v>23</v>
      </c>
      <c r="C13" s="19">
        <v>14709491.470000001</v>
      </c>
      <c r="D13" s="17">
        <v>13662299.07</v>
      </c>
      <c r="E13" s="17">
        <v>14151762.470000001</v>
      </c>
      <c r="F13" s="17">
        <v>12709915.359999999</v>
      </c>
      <c r="G13" s="17">
        <v>9121205.5899999999</v>
      </c>
      <c r="H13" s="18">
        <v>7375659.6900000004</v>
      </c>
      <c r="I13" s="18">
        <v>7141436.7999999998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/>
      <c r="P13" s="18">
        <f t="shared" si="1"/>
        <v>78871770.449999988</v>
      </c>
    </row>
    <row r="14" spans="1:28" x14ac:dyDescent="0.25">
      <c r="A14" s="15" t="s">
        <v>24</v>
      </c>
      <c r="C14" s="19">
        <v>2367692.58</v>
      </c>
      <c r="D14" s="17">
        <v>2417467.66</v>
      </c>
      <c r="E14" s="17">
        <v>2423786.2400000002</v>
      </c>
      <c r="F14" s="17">
        <v>2476651.81</v>
      </c>
      <c r="G14" s="17">
        <v>2476651.81</v>
      </c>
      <c r="H14" s="18">
        <v>2476651.81</v>
      </c>
      <c r="I14" s="18">
        <v>2488768.56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/>
      <c r="P14" s="18">
        <f t="shared" si="1"/>
        <v>17127670.470000003</v>
      </c>
    </row>
    <row r="15" spans="1:28" x14ac:dyDescent="0.25">
      <c r="A15" s="11" t="s">
        <v>25</v>
      </c>
      <c r="C15" s="20">
        <f>SUM(C16:C24)</f>
        <v>4728896.1099999994</v>
      </c>
      <c r="D15" s="20">
        <f t="shared" ref="D15:N15" si="2">SUM(D16:D24)</f>
        <v>5213271.38</v>
      </c>
      <c r="E15" s="20">
        <f t="shared" si="2"/>
        <v>4168562.3299999996</v>
      </c>
      <c r="F15" s="20">
        <f t="shared" si="2"/>
        <v>3047438.41</v>
      </c>
      <c r="G15" s="20">
        <f t="shared" si="2"/>
        <v>5064035.74</v>
      </c>
      <c r="H15" s="20">
        <f t="shared" si="2"/>
        <v>6202115.2200000007</v>
      </c>
      <c r="I15" s="20">
        <f t="shared" si="2"/>
        <v>3531027.3999999994</v>
      </c>
      <c r="J15" s="20">
        <f t="shared" si="2"/>
        <v>0</v>
      </c>
      <c r="K15" s="20">
        <f t="shared" si="2"/>
        <v>0</v>
      </c>
      <c r="L15" s="20">
        <f t="shared" si="2"/>
        <v>0</v>
      </c>
      <c r="M15" s="20">
        <f t="shared" si="2"/>
        <v>0</v>
      </c>
      <c r="N15" s="20">
        <f t="shared" si="2"/>
        <v>0</v>
      </c>
      <c r="O15" s="20"/>
      <c r="P15" s="13">
        <f>SUM(C15:N15)</f>
        <v>31955346.589999996</v>
      </c>
    </row>
    <row r="16" spans="1:28" x14ac:dyDescent="0.25">
      <c r="A16" s="15" t="s">
        <v>26</v>
      </c>
      <c r="C16" s="19">
        <v>1451756.63</v>
      </c>
      <c r="D16" s="17">
        <v>1654078.21</v>
      </c>
      <c r="E16" s="17">
        <v>1318792.2799999998</v>
      </c>
      <c r="F16" s="17">
        <v>1145253.56</v>
      </c>
      <c r="G16" s="17">
        <v>948578.46</v>
      </c>
      <c r="H16" s="18">
        <v>1625292.7999999998</v>
      </c>
      <c r="I16" s="18">
        <v>813136.6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/>
      <c r="P16" s="18">
        <f>SUM(C16:N16)</f>
        <v>8956888.5399999991</v>
      </c>
    </row>
    <row r="17" spans="1:16" x14ac:dyDescent="0.25">
      <c r="A17" s="15" t="s">
        <v>27</v>
      </c>
      <c r="C17" s="19">
        <v>38951.800000000003</v>
      </c>
      <c r="D17" s="17">
        <v>328196.38</v>
      </c>
      <c r="E17" s="17">
        <v>88500</v>
      </c>
      <c r="F17" s="18">
        <v>0</v>
      </c>
      <c r="G17" s="18">
        <v>185042.88</v>
      </c>
      <c r="H17" s="18">
        <v>774780.45</v>
      </c>
      <c r="I17" s="18">
        <v>143702.39999999999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/>
      <c r="P17" s="18">
        <f t="shared" ref="P17:P24" si="3">SUM(C17:N17)</f>
        <v>1559173.91</v>
      </c>
    </row>
    <row r="18" spans="1:16" x14ac:dyDescent="0.25">
      <c r="A18" s="15" t="s">
        <v>28</v>
      </c>
      <c r="C18" s="19">
        <v>132500</v>
      </c>
      <c r="D18" s="17">
        <v>398079.04</v>
      </c>
      <c r="E18" s="17">
        <v>225789.45</v>
      </c>
      <c r="F18" s="18">
        <v>0</v>
      </c>
      <c r="G18" s="17">
        <v>3600</v>
      </c>
      <c r="H18" s="18">
        <v>2000</v>
      </c>
      <c r="I18" s="18">
        <v>82800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/>
      <c r="P18" s="18">
        <f t="shared" si="3"/>
        <v>844768.49</v>
      </c>
    </row>
    <row r="19" spans="1:16" ht="18" customHeight="1" x14ac:dyDescent="0.25">
      <c r="A19" s="15" t="s">
        <v>29</v>
      </c>
      <c r="C19" s="19">
        <v>385705</v>
      </c>
      <c r="D19" s="17">
        <v>93492</v>
      </c>
      <c r="E19" s="17">
        <v>197330</v>
      </c>
      <c r="F19" s="18">
        <v>0</v>
      </c>
      <c r="G19" s="17">
        <v>20500</v>
      </c>
      <c r="H19" s="18">
        <v>0</v>
      </c>
      <c r="I19" s="18">
        <v>28329.69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>
        <f t="shared" si="3"/>
        <v>725356.69</v>
      </c>
    </row>
    <row r="20" spans="1:16" x14ac:dyDescent="0.25">
      <c r="A20" s="15" t="s">
        <v>30</v>
      </c>
      <c r="C20" s="19">
        <v>553640.91</v>
      </c>
      <c r="D20" s="17">
        <v>549704.43000000005</v>
      </c>
      <c r="E20" s="17">
        <v>549704.43000000005</v>
      </c>
      <c r="F20" s="17">
        <v>572600</v>
      </c>
      <c r="G20" s="17">
        <v>577910</v>
      </c>
      <c r="H20" s="18">
        <v>572600</v>
      </c>
      <c r="I20" s="18">
        <v>615526.48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/>
      <c r="P20" s="18">
        <f t="shared" si="3"/>
        <v>3991686.25</v>
      </c>
    </row>
    <row r="21" spans="1:16" x14ac:dyDescent="0.25">
      <c r="A21" s="15" t="s">
        <v>31</v>
      </c>
      <c r="C21" s="19">
        <v>760732.99</v>
      </c>
      <c r="D21" s="17">
        <v>762707.28</v>
      </c>
      <c r="E21" s="17">
        <v>764674.74</v>
      </c>
      <c r="F21" s="17">
        <v>763471.32</v>
      </c>
      <c r="G21" s="17">
        <v>776501.39</v>
      </c>
      <c r="H21" s="18">
        <v>771491.95</v>
      </c>
      <c r="I21" s="18">
        <v>773190.8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/>
      <c r="P21" s="18">
        <f t="shared" si="3"/>
        <v>5372770.4699999997</v>
      </c>
    </row>
    <row r="22" spans="1:16" ht="25.5" x14ac:dyDescent="0.25">
      <c r="A22" s="21" t="s">
        <v>32</v>
      </c>
      <c r="C22" s="17">
        <v>227202.84</v>
      </c>
      <c r="D22" s="17">
        <v>426329.7</v>
      </c>
      <c r="E22" s="17">
        <v>148392.47</v>
      </c>
      <c r="F22" s="17">
        <v>47200</v>
      </c>
      <c r="G22" s="17">
        <v>786034.8</v>
      </c>
      <c r="H22" s="18">
        <v>1148390.57</v>
      </c>
      <c r="I22" s="18">
        <v>329300.23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/>
      <c r="P22" s="18">
        <f t="shared" si="3"/>
        <v>3112850.61</v>
      </c>
    </row>
    <row r="23" spans="1:16" x14ac:dyDescent="0.25">
      <c r="A23" s="15" t="s">
        <v>33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/>
      <c r="P23" s="18">
        <f t="shared" si="3"/>
        <v>0</v>
      </c>
    </row>
    <row r="24" spans="1:16" ht="17.25" customHeight="1" x14ac:dyDescent="0.25">
      <c r="A24" s="15" t="s">
        <v>34</v>
      </c>
      <c r="C24" s="19">
        <v>1178405.94</v>
      </c>
      <c r="D24" s="17">
        <v>1000684.34</v>
      </c>
      <c r="E24" s="17">
        <v>875378.96</v>
      </c>
      <c r="F24" s="17">
        <v>518913.53</v>
      </c>
      <c r="G24" s="17">
        <v>1765868.21</v>
      </c>
      <c r="H24" s="18">
        <v>1307559.45</v>
      </c>
      <c r="I24" s="18">
        <v>745041.2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/>
      <c r="P24" s="18">
        <f t="shared" si="3"/>
        <v>7391851.6299999999</v>
      </c>
    </row>
    <row r="25" spans="1:16" x14ac:dyDescent="0.25">
      <c r="A25" s="11" t="s">
        <v>35</v>
      </c>
      <c r="C25" s="20">
        <f>SUM(C26:C34)</f>
        <v>1120891.54</v>
      </c>
      <c r="D25" s="20">
        <f t="shared" ref="D25:N25" si="4">SUM(D26:D34)</f>
        <v>1829262.68</v>
      </c>
      <c r="E25" s="20">
        <f t="shared" si="4"/>
        <v>1163762.8700000001</v>
      </c>
      <c r="F25" s="20">
        <f t="shared" si="4"/>
        <v>2043951.63</v>
      </c>
      <c r="G25" s="20">
        <f t="shared" si="4"/>
        <v>1623897.45</v>
      </c>
      <c r="H25" s="20">
        <f t="shared" si="4"/>
        <v>3244237.37</v>
      </c>
      <c r="I25" s="20">
        <f t="shared" si="4"/>
        <v>910945.37999999989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/>
      <c r="P25" s="13">
        <f>SUM(C25:N25)</f>
        <v>11936948.919999998</v>
      </c>
    </row>
    <row r="26" spans="1:16" x14ac:dyDescent="0.25">
      <c r="A26" s="15" t="s">
        <v>36</v>
      </c>
      <c r="C26" s="19">
        <v>77083.11</v>
      </c>
      <c r="D26" s="18">
        <v>563267.96</v>
      </c>
      <c r="E26" s="18">
        <v>66071.78</v>
      </c>
      <c r="F26" s="18">
        <v>0</v>
      </c>
      <c r="G26" s="18">
        <v>21722.97</v>
      </c>
      <c r="H26" s="18">
        <v>143582</v>
      </c>
      <c r="I26" s="18">
        <v>10792.19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/>
      <c r="P26" s="18">
        <f>SUM(C26:N26)</f>
        <v>882520.00999999989</v>
      </c>
    </row>
    <row r="27" spans="1:16" x14ac:dyDescent="0.25">
      <c r="A27" s="15" t="s">
        <v>37</v>
      </c>
      <c r="C27" s="18">
        <v>0</v>
      </c>
      <c r="D27" s="18">
        <v>45548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/>
      <c r="P27" s="18">
        <f t="shared" ref="P27:P34" si="5">SUM(C27:N27)</f>
        <v>45548</v>
      </c>
    </row>
    <row r="28" spans="1:16" x14ac:dyDescent="0.25">
      <c r="A28" s="15" t="s">
        <v>38</v>
      </c>
      <c r="C28" s="18">
        <v>0</v>
      </c>
      <c r="D28" s="18">
        <v>98954</v>
      </c>
      <c r="E28" s="18">
        <v>9773.7800000000007</v>
      </c>
      <c r="F28" s="18">
        <v>0</v>
      </c>
      <c r="G28" s="18">
        <v>4542.62</v>
      </c>
      <c r="H28" s="18">
        <v>389341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/>
      <c r="P28" s="18">
        <f t="shared" si="5"/>
        <v>502611.4</v>
      </c>
    </row>
    <row r="29" spans="1:16" x14ac:dyDescent="0.25">
      <c r="A29" s="15" t="s">
        <v>39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/>
      <c r="P29" s="18">
        <f t="shared" si="5"/>
        <v>0</v>
      </c>
    </row>
    <row r="30" spans="1:16" x14ac:dyDescent="0.25">
      <c r="A30" s="15" t="s">
        <v>40</v>
      </c>
      <c r="C30" s="18">
        <v>0</v>
      </c>
      <c r="D30" s="17">
        <v>30686.52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/>
      <c r="P30" s="18">
        <f t="shared" si="5"/>
        <v>30686.52</v>
      </c>
    </row>
    <row r="31" spans="1:16" x14ac:dyDescent="0.25">
      <c r="A31" s="15" t="s">
        <v>41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/>
      <c r="P31" s="18">
        <f t="shared" si="5"/>
        <v>0</v>
      </c>
    </row>
    <row r="32" spans="1:16" x14ac:dyDescent="0.25">
      <c r="A32" s="15" t="s">
        <v>42</v>
      </c>
      <c r="C32" s="19">
        <v>821806.82</v>
      </c>
      <c r="D32" s="17">
        <v>848611.65</v>
      </c>
      <c r="E32" s="17">
        <v>827767.69</v>
      </c>
      <c r="F32" s="17">
        <v>764900.14</v>
      </c>
      <c r="G32" s="17">
        <v>808561.84</v>
      </c>
      <c r="H32" s="18">
        <v>804800</v>
      </c>
      <c r="I32" s="18">
        <v>793600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/>
      <c r="P32" s="18">
        <f t="shared" si="5"/>
        <v>5670048.1400000006</v>
      </c>
    </row>
    <row r="33" spans="1:16" x14ac:dyDescent="0.25">
      <c r="A33" s="21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/>
      <c r="P33" s="18">
        <f t="shared" si="5"/>
        <v>0</v>
      </c>
    </row>
    <row r="34" spans="1:16" x14ac:dyDescent="0.25">
      <c r="A34" s="15" t="s">
        <v>44</v>
      </c>
      <c r="C34" s="19">
        <v>222001.61</v>
      </c>
      <c r="D34" s="17">
        <v>242194.55</v>
      </c>
      <c r="E34" s="17">
        <v>260149.62</v>
      </c>
      <c r="F34" s="17">
        <v>1279051.49</v>
      </c>
      <c r="G34" s="17">
        <v>789070.02</v>
      </c>
      <c r="H34" s="18">
        <v>1906514.37</v>
      </c>
      <c r="I34" s="18">
        <f>136353.19-29800</f>
        <v>106553.19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/>
      <c r="P34" s="18">
        <f t="shared" si="5"/>
        <v>4805534.8500000006</v>
      </c>
    </row>
    <row r="35" spans="1:16" x14ac:dyDescent="0.25">
      <c r="A35" s="11" t="s">
        <v>45</v>
      </c>
      <c r="C35" s="20">
        <f>SUM(C36:C42)</f>
        <v>501922.4</v>
      </c>
      <c r="D35" s="20">
        <f t="shared" ref="D35:N35" si="6">SUM(D36:D42)</f>
        <v>421600</v>
      </c>
      <c r="E35" s="20">
        <f t="shared" si="6"/>
        <v>143530</v>
      </c>
      <c r="F35" s="20">
        <f t="shared" si="6"/>
        <v>0</v>
      </c>
      <c r="G35" s="20">
        <f t="shared" si="6"/>
        <v>336300</v>
      </c>
      <c r="H35" s="20">
        <f t="shared" si="6"/>
        <v>0</v>
      </c>
      <c r="I35" s="20">
        <f t="shared" si="6"/>
        <v>637583.92000000004</v>
      </c>
      <c r="J35" s="20">
        <f t="shared" si="6"/>
        <v>0</v>
      </c>
      <c r="K35" s="20">
        <f t="shared" si="6"/>
        <v>0</v>
      </c>
      <c r="L35" s="20">
        <f t="shared" si="6"/>
        <v>0</v>
      </c>
      <c r="M35" s="20">
        <f t="shared" si="6"/>
        <v>0</v>
      </c>
      <c r="N35" s="20">
        <f t="shared" si="6"/>
        <v>0</v>
      </c>
      <c r="O35" s="20"/>
      <c r="P35" s="13">
        <f>SUM(C35:N35)</f>
        <v>2040936.3199999998</v>
      </c>
    </row>
    <row r="36" spans="1:16" x14ac:dyDescent="0.25">
      <c r="A36" s="15" t="s">
        <v>46</v>
      </c>
      <c r="C36" s="19">
        <v>5000</v>
      </c>
      <c r="D36" s="17">
        <v>70000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/>
      <c r="P36" s="18">
        <f>SUM(C36:N36)</f>
        <v>75000</v>
      </c>
    </row>
    <row r="37" spans="1:16" x14ac:dyDescent="0.25">
      <c r="A37" s="15" t="s">
        <v>47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/>
      <c r="P37" s="18">
        <f t="shared" ref="P37:P42" si="7">SUM(C37:N37)</f>
        <v>0</v>
      </c>
    </row>
    <row r="38" spans="1:16" x14ac:dyDescent="0.25">
      <c r="A38" s="15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/>
      <c r="P38" s="18">
        <f t="shared" si="7"/>
        <v>0</v>
      </c>
    </row>
    <row r="39" spans="1:16" ht="16.5" customHeight="1" x14ac:dyDescent="0.25">
      <c r="A39" s="15" t="s">
        <v>49</v>
      </c>
      <c r="C39" s="19">
        <v>141422.39999999999</v>
      </c>
      <c r="D39" s="17">
        <v>135000</v>
      </c>
      <c r="E39" s="17">
        <v>143530</v>
      </c>
      <c r="F39" s="18">
        <v>0</v>
      </c>
      <c r="G39" s="17">
        <v>336300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/>
      <c r="P39" s="18">
        <f t="shared" si="7"/>
        <v>756252.4</v>
      </c>
    </row>
    <row r="40" spans="1:16" x14ac:dyDescent="0.25">
      <c r="A40" s="15" t="s">
        <v>50</v>
      </c>
      <c r="C40" s="19">
        <v>355500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/>
      <c r="P40" s="18">
        <f t="shared" si="7"/>
        <v>355500</v>
      </c>
    </row>
    <row r="41" spans="1:16" x14ac:dyDescent="0.25">
      <c r="A41" s="15" t="s">
        <v>51</v>
      </c>
      <c r="C41" s="18">
        <v>0</v>
      </c>
      <c r="D41" s="17">
        <v>216600</v>
      </c>
      <c r="E41" s="18">
        <v>0</v>
      </c>
      <c r="F41" s="18">
        <v>0</v>
      </c>
      <c r="G41" s="18">
        <v>0</v>
      </c>
      <c r="H41" s="18">
        <v>0</v>
      </c>
      <c r="I41" s="18">
        <v>637583.92000000004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>
        <f t="shared" si="7"/>
        <v>854183.92</v>
      </c>
    </row>
    <row r="42" spans="1:16" x14ac:dyDescent="0.25">
      <c r="A42" s="15" t="s">
        <v>52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>
        <f t="shared" si="7"/>
        <v>0</v>
      </c>
    </row>
    <row r="43" spans="1:16" x14ac:dyDescent="0.25">
      <c r="A43" s="11" t="s">
        <v>53</v>
      </c>
      <c r="C43" s="20">
        <f>SUM(C44:C50)</f>
        <v>0</v>
      </c>
      <c r="D43" s="20">
        <f t="shared" ref="D43:N43" si="8">SUM(D44:D50)</f>
        <v>0</v>
      </c>
      <c r="E43" s="20">
        <f t="shared" si="8"/>
        <v>0</v>
      </c>
      <c r="F43" s="20">
        <f t="shared" si="8"/>
        <v>0</v>
      </c>
      <c r="G43" s="20">
        <f t="shared" si="8"/>
        <v>0</v>
      </c>
      <c r="H43" s="20">
        <f t="shared" si="8"/>
        <v>0</v>
      </c>
      <c r="I43" s="20">
        <f t="shared" si="8"/>
        <v>0</v>
      </c>
      <c r="J43" s="20">
        <f t="shared" si="8"/>
        <v>0</v>
      </c>
      <c r="K43" s="20">
        <f t="shared" si="8"/>
        <v>0</v>
      </c>
      <c r="L43" s="20">
        <f t="shared" si="8"/>
        <v>0</v>
      </c>
      <c r="M43" s="20">
        <f t="shared" si="8"/>
        <v>0</v>
      </c>
      <c r="N43" s="20">
        <f t="shared" si="8"/>
        <v>0</v>
      </c>
      <c r="O43" s="20"/>
      <c r="P43" s="13">
        <f>SUM(C43:N43)</f>
        <v>0</v>
      </c>
    </row>
    <row r="44" spans="1:16" x14ac:dyDescent="0.25">
      <c r="A44" s="15" t="s">
        <v>54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>
        <f>SUM(C44:N44)</f>
        <v>0</v>
      </c>
    </row>
    <row r="45" spans="1:16" x14ac:dyDescent="0.25">
      <c r="A45" s="15" t="s">
        <v>55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>
        <f t="shared" ref="P45:P50" si="9">SUM(C45:N45)</f>
        <v>0</v>
      </c>
    </row>
    <row r="46" spans="1:16" x14ac:dyDescent="0.25">
      <c r="A46" s="15" t="s">
        <v>56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>
        <f t="shared" si="9"/>
        <v>0</v>
      </c>
    </row>
    <row r="47" spans="1:16" ht="15" customHeight="1" x14ac:dyDescent="0.25">
      <c r="A47" s="15" t="s">
        <v>57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>
        <f t="shared" si="9"/>
        <v>0</v>
      </c>
    </row>
    <row r="48" spans="1:16" ht="15.75" customHeight="1" x14ac:dyDescent="0.25">
      <c r="A48" s="15" t="s">
        <v>58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>
        <f t="shared" si="9"/>
        <v>0</v>
      </c>
    </row>
    <row r="49" spans="1:16" x14ac:dyDescent="0.25">
      <c r="A49" s="15" t="s">
        <v>59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>
        <f t="shared" si="9"/>
        <v>0</v>
      </c>
    </row>
    <row r="50" spans="1:16" x14ac:dyDescent="0.25">
      <c r="A50" s="15" t="s">
        <v>60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>
        <f t="shared" si="9"/>
        <v>0</v>
      </c>
    </row>
    <row r="51" spans="1:16" x14ac:dyDescent="0.25">
      <c r="A51" s="11" t="s">
        <v>61</v>
      </c>
      <c r="C51" s="20">
        <f>SUM(C52:C60)</f>
        <v>134343</v>
      </c>
      <c r="D51" s="20">
        <f t="shared" ref="D51:N51" si="10">SUM(D52:D60)</f>
        <v>0</v>
      </c>
      <c r="E51" s="20">
        <f t="shared" si="10"/>
        <v>0</v>
      </c>
      <c r="F51" s="20">
        <f t="shared" si="10"/>
        <v>0</v>
      </c>
      <c r="G51" s="20">
        <f t="shared" si="10"/>
        <v>0</v>
      </c>
      <c r="H51" s="20">
        <f t="shared" si="10"/>
        <v>0</v>
      </c>
      <c r="I51" s="20">
        <f t="shared" si="10"/>
        <v>0</v>
      </c>
      <c r="J51" s="20">
        <f t="shared" si="10"/>
        <v>0</v>
      </c>
      <c r="K51" s="20">
        <f t="shared" si="10"/>
        <v>0</v>
      </c>
      <c r="L51" s="20">
        <f t="shared" si="10"/>
        <v>0</v>
      </c>
      <c r="M51" s="20">
        <f t="shared" si="10"/>
        <v>0</v>
      </c>
      <c r="N51" s="20">
        <f t="shared" si="10"/>
        <v>0</v>
      </c>
      <c r="O51" s="20"/>
      <c r="P51" s="13">
        <f>SUM(C51:N51)</f>
        <v>134343</v>
      </c>
    </row>
    <row r="52" spans="1:16" x14ac:dyDescent="0.25">
      <c r="A52" s="15" t="s">
        <v>62</v>
      </c>
      <c r="C52" s="18">
        <v>134343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/>
      <c r="P52" s="18">
        <f>SUM(C52:N52)</f>
        <v>134343</v>
      </c>
    </row>
    <row r="53" spans="1:16" x14ac:dyDescent="0.25">
      <c r="A53" s="15" t="s">
        <v>63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>
        <f t="shared" ref="P53:P65" si="11">SUM(C53:N53)</f>
        <v>0</v>
      </c>
    </row>
    <row r="54" spans="1:16" x14ac:dyDescent="0.25">
      <c r="A54" s="15" t="s">
        <v>64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  <c r="P54" s="18">
        <f t="shared" si="11"/>
        <v>0</v>
      </c>
    </row>
    <row r="55" spans="1:16" x14ac:dyDescent="0.25">
      <c r="A55" s="15" t="s">
        <v>65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8">
        <f t="shared" si="11"/>
        <v>0</v>
      </c>
    </row>
    <row r="56" spans="1:16" x14ac:dyDescent="0.25">
      <c r="A56" s="15" t="s">
        <v>66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/>
      <c r="P56" s="18">
        <f t="shared" si="11"/>
        <v>0</v>
      </c>
    </row>
    <row r="57" spans="1:16" x14ac:dyDescent="0.25">
      <c r="A57" s="15" t="s">
        <v>67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/>
      <c r="P57" s="18">
        <f t="shared" si="11"/>
        <v>0</v>
      </c>
    </row>
    <row r="58" spans="1:16" x14ac:dyDescent="0.25">
      <c r="A58" s="15" t="s">
        <v>68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8">
        <f t="shared" si="11"/>
        <v>0</v>
      </c>
    </row>
    <row r="59" spans="1:16" x14ac:dyDescent="0.25">
      <c r="A59" s="15" t="s">
        <v>69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/>
      <c r="P59" s="18">
        <f t="shared" si="11"/>
        <v>0</v>
      </c>
    </row>
    <row r="60" spans="1:16" x14ac:dyDescent="0.25">
      <c r="A60" s="15" t="s">
        <v>70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/>
      <c r="P60" s="18">
        <f t="shared" si="11"/>
        <v>0</v>
      </c>
    </row>
    <row r="61" spans="1:16" x14ac:dyDescent="0.25">
      <c r="A61" s="11" t="s">
        <v>71</v>
      </c>
      <c r="C61" s="20">
        <f>SUM(C62:C65)</f>
        <v>0</v>
      </c>
      <c r="D61" s="20">
        <f t="shared" ref="D61:N61" si="12">SUM(D62:D65)</f>
        <v>0</v>
      </c>
      <c r="E61" s="20">
        <f t="shared" si="12"/>
        <v>0</v>
      </c>
      <c r="F61" s="20">
        <f t="shared" si="12"/>
        <v>0</v>
      </c>
      <c r="G61" s="20">
        <f t="shared" si="12"/>
        <v>0</v>
      </c>
      <c r="H61" s="20">
        <f t="shared" si="12"/>
        <v>0</v>
      </c>
      <c r="I61" s="20">
        <f t="shared" si="12"/>
        <v>0</v>
      </c>
      <c r="J61" s="20">
        <f t="shared" si="12"/>
        <v>0</v>
      </c>
      <c r="K61" s="20">
        <f t="shared" si="12"/>
        <v>0</v>
      </c>
      <c r="L61" s="20">
        <f t="shared" si="12"/>
        <v>0</v>
      </c>
      <c r="M61" s="20">
        <f t="shared" si="12"/>
        <v>0</v>
      </c>
      <c r="N61" s="20">
        <f t="shared" si="12"/>
        <v>0</v>
      </c>
      <c r="O61" s="20"/>
      <c r="P61" s="13">
        <f>SUM(C61:N61)</f>
        <v>0</v>
      </c>
    </row>
    <row r="62" spans="1:16" x14ac:dyDescent="0.25">
      <c r="A62" s="15" t="s">
        <v>72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/>
      <c r="P62" s="18">
        <f t="shared" si="11"/>
        <v>0</v>
      </c>
    </row>
    <row r="63" spans="1:16" x14ac:dyDescent="0.25">
      <c r="A63" s="15" t="s">
        <v>73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>
        <f t="shared" si="11"/>
        <v>0</v>
      </c>
    </row>
    <row r="64" spans="1:16" x14ac:dyDescent="0.25">
      <c r="A64" s="15" t="s">
        <v>74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/>
      <c r="P64" s="18">
        <f t="shared" si="11"/>
        <v>0</v>
      </c>
    </row>
    <row r="65" spans="1:16" ht="30" x14ac:dyDescent="0.25">
      <c r="A65" s="15" t="s">
        <v>75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8">
        <f t="shared" si="11"/>
        <v>0</v>
      </c>
    </row>
    <row r="66" spans="1:16" x14ac:dyDescent="0.25">
      <c r="A66" s="11" t="s">
        <v>76</v>
      </c>
      <c r="C66" s="20">
        <f>+C68+C67</f>
        <v>0</v>
      </c>
      <c r="D66" s="20">
        <f t="shared" ref="D66:N66" si="13">+D68+D67</f>
        <v>0</v>
      </c>
      <c r="E66" s="20">
        <f t="shared" si="13"/>
        <v>0</v>
      </c>
      <c r="F66" s="20">
        <f t="shared" si="13"/>
        <v>0</v>
      </c>
      <c r="G66" s="20">
        <f t="shared" si="13"/>
        <v>0</v>
      </c>
      <c r="H66" s="20">
        <f t="shared" si="13"/>
        <v>0</v>
      </c>
      <c r="I66" s="20">
        <f t="shared" si="13"/>
        <v>0</v>
      </c>
      <c r="J66" s="20">
        <f t="shared" si="13"/>
        <v>0</v>
      </c>
      <c r="K66" s="20">
        <f t="shared" si="13"/>
        <v>0</v>
      </c>
      <c r="L66" s="20">
        <f t="shared" si="13"/>
        <v>0</v>
      </c>
      <c r="M66" s="20">
        <f t="shared" si="13"/>
        <v>0</v>
      </c>
      <c r="N66" s="20">
        <f t="shared" si="13"/>
        <v>0</v>
      </c>
      <c r="O66" s="20"/>
      <c r="P66" s="13">
        <f>SUM(C66:N66)</f>
        <v>0</v>
      </c>
    </row>
    <row r="67" spans="1:16" x14ac:dyDescent="0.25">
      <c r="A67" s="15" t="s">
        <v>77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/>
      <c r="P67" s="18">
        <f>SUM(C67:N67)</f>
        <v>0</v>
      </c>
    </row>
    <row r="68" spans="1:16" x14ac:dyDescent="0.25">
      <c r="A68" s="15" t="s">
        <v>78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8">
        <f t="shared" ref="P68:P72" si="14">SUM(C68:N68)</f>
        <v>0</v>
      </c>
    </row>
    <row r="69" spans="1:16" x14ac:dyDescent="0.25">
      <c r="A69" s="11" t="s">
        <v>79</v>
      </c>
      <c r="C69" s="20">
        <f>SUM(C70:C72)</f>
        <v>0</v>
      </c>
      <c r="D69" s="20">
        <f t="shared" ref="D69:N69" si="15">SUM(D70:D72)</f>
        <v>0</v>
      </c>
      <c r="E69" s="20">
        <f t="shared" si="15"/>
        <v>0</v>
      </c>
      <c r="F69" s="20">
        <f t="shared" si="15"/>
        <v>0</v>
      </c>
      <c r="G69" s="20">
        <f t="shared" si="15"/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/>
      <c r="P69" s="20">
        <f t="shared" ref="P69" si="16">SUM(P70:P72)</f>
        <v>0</v>
      </c>
    </row>
    <row r="70" spans="1:16" x14ac:dyDescent="0.25">
      <c r="A70" s="15" t="s">
        <v>80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/>
      <c r="P70" s="18">
        <f t="shared" si="14"/>
        <v>0</v>
      </c>
    </row>
    <row r="71" spans="1:16" x14ac:dyDescent="0.25">
      <c r="A71" s="15" t="s">
        <v>81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/>
      <c r="P71" s="18">
        <f t="shared" si="14"/>
        <v>0</v>
      </c>
    </row>
    <row r="72" spans="1:16" x14ac:dyDescent="0.25">
      <c r="A72" s="15" t="s">
        <v>82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/>
      <c r="P72" s="18">
        <f t="shared" si="14"/>
        <v>0</v>
      </c>
    </row>
    <row r="73" spans="1:16" x14ac:dyDescent="0.25">
      <c r="A73" s="22" t="s">
        <v>83</v>
      </c>
      <c r="B73" s="23"/>
      <c r="C73" s="24">
        <f>+C66+C61+C51+C43+C35+C25+C15+C9</f>
        <v>45480532.779999994</v>
      </c>
      <c r="D73" s="24">
        <f t="shared" ref="D73:N73" si="17">+D66+D61+D51+D43+D35+D25+D15+D9</f>
        <v>45167206.530000001</v>
      </c>
      <c r="E73" s="24">
        <f t="shared" si="17"/>
        <v>43522340.519999996</v>
      </c>
      <c r="F73" s="24">
        <f t="shared" si="17"/>
        <v>41730861.789999999</v>
      </c>
      <c r="G73" s="24">
        <f t="shared" si="17"/>
        <v>40084707.460000001</v>
      </c>
      <c r="H73" s="24">
        <f t="shared" si="17"/>
        <v>40891950.859999999</v>
      </c>
      <c r="I73" s="24">
        <f t="shared" si="17"/>
        <v>36358132.329999998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/>
      <c r="P73" s="24">
        <f>+P66+P61+P51+P43+P35+P25+P15+P9+P69</f>
        <v>293235732.26999998</v>
      </c>
    </row>
    <row r="74" spans="1:16" ht="7.5" customHeight="1" x14ac:dyDescent="0.25">
      <c r="A74" s="25"/>
      <c r="C74" s="19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x14ac:dyDescent="0.25">
      <c r="A75" s="8" t="s">
        <v>84</v>
      </c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25">
      <c r="A76" s="11" t="s">
        <v>85</v>
      </c>
      <c r="C76" s="20">
        <f>SUM(C77:C78)</f>
        <v>0</v>
      </c>
      <c r="D76" s="20">
        <f t="shared" ref="D76:N76" si="18">SUM(D77:D78)</f>
        <v>0</v>
      </c>
      <c r="E76" s="20">
        <f t="shared" si="18"/>
        <v>0</v>
      </c>
      <c r="F76" s="20">
        <f t="shared" si="18"/>
        <v>0</v>
      </c>
      <c r="G76" s="20">
        <f t="shared" si="18"/>
        <v>0</v>
      </c>
      <c r="H76" s="20">
        <f t="shared" si="18"/>
        <v>0</v>
      </c>
      <c r="I76" s="20">
        <f t="shared" si="18"/>
        <v>0</v>
      </c>
      <c r="J76" s="20">
        <f t="shared" si="18"/>
        <v>0</v>
      </c>
      <c r="K76" s="20">
        <f t="shared" si="18"/>
        <v>0</v>
      </c>
      <c r="L76" s="20">
        <f t="shared" si="18"/>
        <v>0</v>
      </c>
      <c r="M76" s="20">
        <f t="shared" si="18"/>
        <v>0</v>
      </c>
      <c r="N76" s="20">
        <f t="shared" si="18"/>
        <v>0</v>
      </c>
      <c r="O76" s="20"/>
      <c r="P76" s="13">
        <f>SUM(C76:N76)</f>
        <v>0</v>
      </c>
    </row>
    <row r="77" spans="1:16" x14ac:dyDescent="0.25">
      <c r="A77" s="15" t="s">
        <v>86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/>
      <c r="P77" s="18">
        <f>SUM(C77:N77)</f>
        <v>0</v>
      </c>
    </row>
    <row r="78" spans="1:16" x14ac:dyDescent="0.25">
      <c r="A78" s="15" t="s">
        <v>87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/>
      <c r="P78" s="18">
        <f t="shared" ref="P78:P83" si="19">SUM(C78:N78)</f>
        <v>0</v>
      </c>
    </row>
    <row r="79" spans="1:16" x14ac:dyDescent="0.25">
      <c r="A79" s="11" t="s">
        <v>88</v>
      </c>
      <c r="C79" s="20">
        <f>SUM(C80:C81)</f>
        <v>0</v>
      </c>
      <c r="D79" s="20">
        <f t="shared" ref="D79:N79" si="20">SUM(D80:D81)</f>
        <v>0</v>
      </c>
      <c r="E79" s="20">
        <f t="shared" si="20"/>
        <v>0</v>
      </c>
      <c r="F79" s="20">
        <f t="shared" si="20"/>
        <v>0</v>
      </c>
      <c r="G79" s="20">
        <f t="shared" si="20"/>
        <v>0</v>
      </c>
      <c r="H79" s="20">
        <f t="shared" si="20"/>
        <v>0</v>
      </c>
      <c r="I79" s="20">
        <f t="shared" si="20"/>
        <v>0</v>
      </c>
      <c r="J79" s="20">
        <f t="shared" si="20"/>
        <v>0</v>
      </c>
      <c r="K79" s="20">
        <f t="shared" si="20"/>
        <v>0</v>
      </c>
      <c r="L79" s="20">
        <f t="shared" si="20"/>
        <v>0</v>
      </c>
      <c r="M79" s="20">
        <f t="shared" si="20"/>
        <v>0</v>
      </c>
      <c r="N79" s="20">
        <f t="shared" si="20"/>
        <v>0</v>
      </c>
      <c r="O79" s="20"/>
      <c r="P79" s="13">
        <f t="shared" si="19"/>
        <v>0</v>
      </c>
    </row>
    <row r="80" spans="1:16" x14ac:dyDescent="0.25">
      <c r="A80" s="15" t="s">
        <v>89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/>
      <c r="P80" s="18">
        <f t="shared" si="19"/>
        <v>0</v>
      </c>
    </row>
    <row r="81" spans="1:16" x14ac:dyDescent="0.25">
      <c r="A81" s="15" t="s">
        <v>90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/>
      <c r="P81" s="18">
        <f t="shared" si="19"/>
        <v>0</v>
      </c>
    </row>
    <row r="82" spans="1:16" x14ac:dyDescent="0.25">
      <c r="A82" s="11" t="s">
        <v>91</v>
      </c>
      <c r="C82" s="20">
        <f>+C83</f>
        <v>0</v>
      </c>
      <c r="D82" s="20">
        <f t="shared" ref="D82:M82" si="21">+D83</f>
        <v>0</v>
      </c>
      <c r="E82" s="20">
        <f t="shared" si="21"/>
        <v>0</v>
      </c>
      <c r="F82" s="20">
        <f t="shared" si="21"/>
        <v>0</v>
      </c>
      <c r="G82" s="20">
        <f t="shared" si="21"/>
        <v>0</v>
      </c>
      <c r="H82" s="20">
        <f t="shared" si="21"/>
        <v>0</v>
      </c>
      <c r="I82" s="20">
        <f t="shared" si="21"/>
        <v>0</v>
      </c>
      <c r="J82" s="20">
        <f t="shared" si="21"/>
        <v>0</v>
      </c>
      <c r="K82" s="20">
        <f t="shared" si="21"/>
        <v>0</v>
      </c>
      <c r="L82" s="20">
        <f t="shared" si="21"/>
        <v>0</v>
      </c>
      <c r="M82" s="20">
        <f t="shared" si="21"/>
        <v>0</v>
      </c>
      <c r="N82" s="13">
        <v>0</v>
      </c>
      <c r="O82" s="13"/>
      <c r="P82" s="18">
        <f t="shared" si="19"/>
        <v>0</v>
      </c>
    </row>
    <row r="83" spans="1:16" x14ac:dyDescent="0.25">
      <c r="A83" s="15" t="s">
        <v>92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/>
      <c r="P83" s="18">
        <f t="shared" si="19"/>
        <v>0</v>
      </c>
    </row>
    <row r="84" spans="1:16" x14ac:dyDescent="0.25">
      <c r="A84" s="22" t="s">
        <v>93</v>
      </c>
      <c r="B84" s="23"/>
      <c r="C84" s="24">
        <f>+C82+C79+C76</f>
        <v>0</v>
      </c>
      <c r="D84" s="24">
        <f t="shared" ref="D84:P84" si="22">+D82+D79+D76</f>
        <v>0</v>
      </c>
      <c r="E84" s="24">
        <f t="shared" si="22"/>
        <v>0</v>
      </c>
      <c r="F84" s="24">
        <f t="shared" si="22"/>
        <v>0</v>
      </c>
      <c r="G84" s="24">
        <f t="shared" si="22"/>
        <v>0</v>
      </c>
      <c r="H84" s="24">
        <f t="shared" si="22"/>
        <v>0</v>
      </c>
      <c r="I84" s="24">
        <f t="shared" si="22"/>
        <v>0</v>
      </c>
      <c r="J84" s="24">
        <f t="shared" si="22"/>
        <v>0</v>
      </c>
      <c r="K84" s="24">
        <f t="shared" si="22"/>
        <v>0</v>
      </c>
      <c r="L84" s="24">
        <f t="shared" si="22"/>
        <v>0</v>
      </c>
      <c r="M84" s="24">
        <f t="shared" si="22"/>
        <v>0</v>
      </c>
      <c r="N84" s="24">
        <f t="shared" si="22"/>
        <v>0</v>
      </c>
      <c r="O84" s="24"/>
      <c r="P84" s="24">
        <f t="shared" si="22"/>
        <v>0</v>
      </c>
    </row>
    <row r="85" spans="1:16" x14ac:dyDescent="0.25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ht="15.75" x14ac:dyDescent="0.25">
      <c r="A86" s="28" t="s">
        <v>94</v>
      </c>
      <c r="B86" s="29"/>
      <c r="C86" s="30">
        <f>+C84+C73</f>
        <v>45480532.779999994</v>
      </c>
      <c r="D86" s="30">
        <f t="shared" ref="D86:N86" si="23">+D84+D73</f>
        <v>45167206.530000001</v>
      </c>
      <c r="E86" s="30">
        <f t="shared" si="23"/>
        <v>43522340.519999996</v>
      </c>
      <c r="F86" s="30">
        <f t="shared" si="23"/>
        <v>41730861.789999999</v>
      </c>
      <c r="G86" s="30">
        <f t="shared" si="23"/>
        <v>40084707.460000001</v>
      </c>
      <c r="H86" s="30">
        <f t="shared" si="23"/>
        <v>40891950.859999999</v>
      </c>
      <c r="I86" s="30">
        <f t="shared" si="23"/>
        <v>36358132.329999998</v>
      </c>
      <c r="J86" s="30">
        <f t="shared" si="23"/>
        <v>0</v>
      </c>
      <c r="K86" s="30">
        <f t="shared" si="23"/>
        <v>0</v>
      </c>
      <c r="L86" s="30">
        <f t="shared" si="23"/>
        <v>0</v>
      </c>
      <c r="M86" s="30">
        <f t="shared" si="23"/>
        <v>0</v>
      </c>
      <c r="N86" s="30">
        <f t="shared" si="23"/>
        <v>0</v>
      </c>
      <c r="O86" s="31"/>
      <c r="P86" s="31">
        <f>SUM(C86:N86)</f>
        <v>293235732.26999998</v>
      </c>
    </row>
    <row r="87" spans="1:16" ht="18.75" x14ac:dyDescent="0.3">
      <c r="A87" s="32" t="s">
        <v>95</v>
      </c>
    </row>
    <row r="88" spans="1:16" x14ac:dyDescent="0.25">
      <c r="A88" s="33" t="s">
        <v>96</v>
      </c>
      <c r="I88" s="18"/>
    </row>
    <row r="89" spans="1:16" x14ac:dyDescent="0.25">
      <c r="A89" s="33" t="s">
        <v>97</v>
      </c>
    </row>
    <row r="90" spans="1:16" x14ac:dyDescent="0.25">
      <c r="A90" s="33" t="s">
        <v>98</v>
      </c>
    </row>
    <row r="91" spans="1:16" x14ac:dyDescent="0.25">
      <c r="A91" s="33" t="s">
        <v>99</v>
      </c>
    </row>
    <row r="92" spans="1:16" x14ac:dyDescent="0.25">
      <c r="A92" s="33" t="s">
        <v>100</v>
      </c>
    </row>
    <row r="94" spans="1:16" s="37" customFormat="1" x14ac:dyDescent="0.25">
      <c r="A94" s="34"/>
      <c r="B94" s="35"/>
      <c r="C94" s="36"/>
      <c r="D94" s="36"/>
      <c r="E94" s="36"/>
      <c r="F94" s="36"/>
      <c r="G94" s="36"/>
    </row>
    <row r="95" spans="1:16" s="37" customFormat="1" x14ac:dyDescent="0.25">
      <c r="A95" s="34"/>
      <c r="B95" s="38"/>
      <c r="C95" s="39"/>
      <c r="D95" s="39"/>
      <c r="F95" s="39"/>
      <c r="G95" s="39"/>
    </row>
    <row r="96" spans="1:16" s="37" customFormat="1" x14ac:dyDescent="0.25">
      <c r="A96" s="34"/>
      <c r="B96" s="38"/>
      <c r="C96" s="39"/>
      <c r="F96" s="39"/>
      <c r="G96" s="39"/>
    </row>
    <row r="97" spans="1:7" s="37" customFormat="1" x14ac:dyDescent="0.25">
      <c r="A97" s="40" t="s">
        <v>101</v>
      </c>
      <c r="B97" s="34"/>
      <c r="C97" s="41"/>
      <c r="F97" s="42" t="s">
        <v>102</v>
      </c>
      <c r="G97" s="41"/>
    </row>
    <row r="98" spans="1:7" s="37" customFormat="1" x14ac:dyDescent="0.25">
      <c r="A98" s="40" t="s">
        <v>103</v>
      </c>
      <c r="B98" s="34"/>
      <c r="C98" s="41"/>
      <c r="F98" s="42" t="s">
        <v>104</v>
      </c>
      <c r="G98" s="41"/>
    </row>
    <row r="99" spans="1:7" s="37" customFormat="1" x14ac:dyDescent="0.25">
      <c r="B99" s="34"/>
      <c r="C99" s="34"/>
      <c r="D99" s="41"/>
      <c r="F99" s="41"/>
      <c r="G99" s="41"/>
    </row>
    <row r="100" spans="1:7" s="37" customFormat="1" x14ac:dyDescent="0.25">
      <c r="B100" s="34"/>
      <c r="C100" s="43"/>
      <c r="D100" s="41"/>
      <c r="F100" s="41"/>
      <c r="G100" s="41"/>
    </row>
    <row r="101" spans="1:7" s="37" customFormat="1" x14ac:dyDescent="0.25">
      <c r="B101" s="44" t="s">
        <v>105</v>
      </c>
      <c r="C101" s="40"/>
      <c r="D101" s="41"/>
      <c r="F101" s="41"/>
      <c r="G101" s="41"/>
    </row>
    <row r="102" spans="1:7" s="37" customFormat="1" x14ac:dyDescent="0.25">
      <c r="B102" s="44" t="s">
        <v>106</v>
      </c>
      <c r="C102" s="34"/>
      <c r="D102" s="41"/>
      <c r="E102" s="41"/>
      <c r="F102" s="41"/>
      <c r="G102" s="41"/>
    </row>
    <row r="103" spans="1:7" s="37" customFormat="1" x14ac:dyDescent="0.25">
      <c r="B103" s="34"/>
      <c r="D103" s="41"/>
      <c r="E103" s="41"/>
      <c r="F103" s="41"/>
      <c r="G103" s="41"/>
    </row>
    <row r="104" spans="1:7" s="37" customFormat="1" x14ac:dyDescent="0.25">
      <c r="A104" s="34"/>
      <c r="C104" s="41"/>
      <c r="D104" s="41"/>
      <c r="E104" s="41"/>
      <c r="F104" s="41"/>
      <c r="G104" s="41"/>
    </row>
    <row r="105" spans="1:7" s="37" customFormat="1" x14ac:dyDescent="0.25"/>
    <row r="106" spans="1:7" s="37" customFormat="1" x14ac:dyDescent="0.25"/>
    <row r="107" spans="1:7" s="37" customFormat="1" x14ac:dyDescent="0.25"/>
    <row r="108" spans="1:7" s="37" customFormat="1" x14ac:dyDescent="0.25"/>
    <row r="109" spans="1:7" s="37" customFormat="1" x14ac:dyDescent="0.25"/>
  </sheetData>
  <mergeCells count="5">
    <mergeCell ref="A1:N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scale="51" orientation="landscape" r:id="rId1"/>
  <rowBreaks count="1" manualBreakCount="1">
    <brk id="6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Ene-Julio</vt:lpstr>
      <vt:lpstr>'Ene-Julio'!Área_de_impresión</vt:lpstr>
      <vt:lpstr>'Ene-Julio'!Títulos_a_imprimir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2020-08-10T16:30:49Z</dcterms:created>
  <dcterms:modified xsi:type="dcterms:W3CDTF">2020-08-10T16:31:42Z</dcterms:modified>
</cp:coreProperties>
</file>