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6-JUNIO\Excel\"/>
    </mc:Choice>
  </mc:AlternateContent>
  <bookViews>
    <workbookView xWindow="0" yWindow="0" windowWidth="20490" windowHeight="7365" tabRatio="536" activeTab="4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F'!$B$4:$F$63</definedName>
    <definedName name="_xlnm.Print_Area" localSheetId="2">'NOTAS   '!$B$2:$J$163</definedName>
    <definedName name="_xlnm.Print_Area" localSheetId="0">'NOTAS   1'!$B$2:$J$84</definedName>
    <definedName name="_xlnm.Print_Area" localSheetId="3">RESULTADOS!$B$5:$G$53</definedName>
    <definedName name="_xlnm.Print_Area" localSheetId="1">'SITUACION '!$C$3:$K$56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52" i="10" l="1"/>
  <c r="H23" i="10" l="1"/>
  <c r="H29" i="10" l="1"/>
  <c r="H31" i="10" s="1"/>
  <c r="I68" i="23" l="1"/>
  <c r="I69" i="23"/>
  <c r="I70" i="23"/>
  <c r="I71" i="23"/>
  <c r="I72" i="23"/>
  <c r="I73" i="23"/>
  <c r="I74" i="23"/>
  <c r="I75" i="23"/>
  <c r="I77" i="23"/>
  <c r="I78" i="23"/>
  <c r="I79" i="23"/>
  <c r="I80" i="23"/>
  <c r="I67" i="23"/>
  <c r="H52" i="10" l="1"/>
  <c r="H44" i="10" l="1"/>
  <c r="H38" i="10"/>
  <c r="H46" i="10" l="1"/>
  <c r="B10" i="11" l="1"/>
  <c r="C8" i="23" s="1"/>
  <c r="D62" i="31" l="1"/>
  <c r="D56" i="31"/>
  <c r="D44" i="31"/>
  <c r="D33" i="31"/>
  <c r="I151" i="23"/>
  <c r="F36" i="10"/>
  <c r="F35" i="10"/>
  <c r="E105" i="23"/>
  <c r="E104" i="23"/>
  <c r="I100" i="23"/>
  <c r="F100" i="23"/>
  <c r="E100" i="23"/>
  <c r="F19" i="10"/>
  <c r="F14" i="10"/>
  <c r="C9" i="23"/>
  <c r="H54" i="10"/>
  <c r="J47" i="10"/>
  <c r="J54" i="10" s="1"/>
  <c r="F41" i="10"/>
  <c r="F44" i="10" s="1"/>
  <c r="J30" i="10"/>
  <c r="J22" i="10"/>
  <c r="J31" i="10" l="1"/>
  <c r="F26" i="10"/>
  <c r="E106" i="23"/>
  <c r="F27" i="10"/>
  <c r="I76" i="23"/>
  <c r="I81" i="23" s="1"/>
  <c r="F15" i="10"/>
  <c r="F23" i="10" s="1"/>
  <c r="F29" i="10" l="1"/>
  <c r="F31" i="10" s="1"/>
  <c r="H63" i="10" l="1"/>
  <c r="F38" i="10" l="1"/>
  <c r="F46" i="10" s="1"/>
  <c r="F54" i="10" s="1"/>
  <c r="F63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<sst xmlns="http://schemas.openxmlformats.org/spreadsheetml/2006/main" count="282" uniqueCount="268">
  <si>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</si>
  <si>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</si>
  <si>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</si>
  <si>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</si>
  <si>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</si>
  <si>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</si>
  <si>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</si>
  <si>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</si>
  <si>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</si>
  <si>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</si>
  <si>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</si>
  <si>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</si>
  <si>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</si>
  <si>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</si>
  <si>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</si>
  <si>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</si>
  <si>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</si>
  <si>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</si>
  <si>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</si>
  <si>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</si>
  <si>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</si>
  <si>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</si>
  <si>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</si>
  <si>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</si>
  <si>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</si>
  <si>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</si>
  <si>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</si>
  <si>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</si>
  <si>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</si>
  <si>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</si>
  <si>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</si>
  <si>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</si>
  <si>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</si>
  <si>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</si>
  <si>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</si>
  <si>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>Total Activos</t>
  </si>
  <si>
    <t>Total Pasivos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</si>
  <si>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</si>
  <si>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</si>
  <si>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</si>
  <si>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</si>
  <si>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</si>
  <si>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</si>
  <si>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</si>
  <si>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</si>
  <si>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</si>
  <si>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</si>
  <si>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</si>
  <si>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</si>
  <si>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</si>
  <si>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</si>
  <si>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</si>
  <si>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</si>
  <si>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</si>
  <si>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</si>
  <si>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</si>
  <si>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</si>
  <si>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</si>
  <si>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</si>
  <si>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</si>
  <si>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</si>
  <si>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</si>
  <si>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</si>
  <si>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</si>
  <si>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</si>
  <si>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</si>
  <si>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</si>
  <si>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</si>
  <si>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</si>
  <si>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</si>
  <si>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</si>
  <si>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</si>
  <si>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</si>
  <si>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</si>
  <si>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</si>
  <si>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</si>
  <si>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</si>
  <si>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</si>
  <si>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</si>
  <si>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</si>
  <si>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</si>
  <si>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</si>
  <si>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</si>
  <si>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</si>
  <si>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</si>
  <si>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</si>
  <si>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</si>
  <si>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</si>
  <si>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</si>
  <si>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</si>
  <si>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</si>
  <si>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</si>
  <si>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</si>
  <si>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</si>
  <si>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</si>
  <si>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</si>
  <si>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</si>
  <si>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</si>
  <si>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</si>
  <si>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</si>
  <si>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</si>
  <si>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</si>
  <si>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</si>
  <si>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</si>
  <si>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</si>
  <si>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</si>
  <si>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</si>
  <si>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</si>
  <si>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</si>
  <si>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</si>
  <si>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</si>
  <si>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</si>
  <si>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</si>
  <si>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</si>
  <si>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</si>
  <si>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</si>
  <si>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</si>
  <si>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</si>
  <si>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</si>
  <si>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</si>
  <si>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</si>
  <si>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</si>
  <si>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</si>
  <si>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</si>
  <si>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</si>
  <si>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</si>
  <si>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</si>
  <si>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</si>
  <si>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</si>
  <si>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</si>
  <si>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</si>
  <si>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</si>
  <si>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</si>
  <si>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</si>
  <si>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</si>
  <si>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</si>
  <si>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</si>
  <si>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</si>
  <si>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</si>
  <si>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</si>
  <si>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</si>
  <si>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</si>
  <si>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</si>
  <si>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</si>
  <si>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</si>
  <si>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</si>
  <si>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</si>
  <si>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</si>
  <si>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</si>
  <si>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</si>
  <si>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</si>
  <si>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</si>
  <si>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</si>
  <si>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</si>
  <si>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</si>
  <si>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</si>
  <si>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</si>
  <si>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</si>
  <si>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</si>
  <si>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</si>
  <si>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</si>
  <si>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</si>
  <si>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</si>
  <si>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</si>
  <si>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</si>
  <si>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</si>
  <si>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</si>
  <si>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</si>
  <si>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</si>
  <si>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</si>
  <si>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</si>
  <si>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</si>
  <si>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</si>
  <si>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</si>
  <si>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</si>
  <si>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</si>
  <si>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</si>
  <si>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</si>
  <si>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</si>
  <si>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</si>
  <si>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</si>
  <si>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</si>
  <si>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</si>
  <si>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</si>
  <si>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</si>
  <si>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</si>
  <si>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</si>
  <si>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</si>
  <si>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</si>
  <si>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</si>
  <si>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</si>
  <si>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</si>
  <si>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</si>
  <si>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</si>
  <si>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</si>
  <si>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</si>
  <si>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</si>
  <si>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</si>
  <si>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</si>
  <si>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</si>
  <si>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</si>
  <si>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</si>
  <si>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</si>
  <si>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</si>
  <si>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</si>
  <si>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</si>
  <si>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</si>
  <si>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</si>
  <si>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</si>
  <si>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</si>
  <si>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</si>
  <si>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</si>
  <si>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</si>
  <si>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</si>
  <si>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</si>
  <si>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</si>
  <si>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</si>
  <si>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</si>
  <si>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</si>
  <si>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</si>
  <si>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</si>
  <si>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</si>
  <si>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</si>
  <si>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</si>
  <si>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</si>
  <si>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</si>
  <si>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</si>
  <si>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</si>
  <si>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</si>
  <si>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</si>
  <si>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</si>
  <si>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</si>
  <si>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</si>
  <si>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</si>
  <si>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</si>
  <si>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</si>
  <si>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</si>
  <si>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</si>
  <si>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</si>
  <si>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</si>
  <si>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</si>
  <si>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</si>
  <si>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</si>
  <si>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>Sueldos por pagar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</si>
  <si>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</si>
  <si>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</si>
  <si>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</si>
  <si>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</si>
  <si>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</si>
  <si>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</si>
  <si>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</si>
  <si>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</si>
  <si>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</si>
  <si>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</si>
  <si>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</si>
  <si>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</si>
  <si>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</si>
  <si>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</si>
  <si>
    <t>Fondo Domestica</t>
  </si>
  <si>
    <t>Estos recursos están formados por dos partidas, las cuales una de ella representada por un valor ascendente por RD$437,309,308</t>
  </si>
  <si>
    <t>Al 30 DE JUNIO 2023</t>
  </si>
  <si>
    <t>AL 30 JUNIO 2023</t>
  </si>
  <si>
    <t>DEL 01 DE ENERO AL 30 DE JUNIO 2023</t>
  </si>
  <si>
    <t>Junio</t>
  </si>
  <si>
    <t>Al 30 de junio 2023, ésta cuenta se desglosa como sigue:</t>
  </si>
  <si>
    <t>Las cuentas por pagar proveedores al 30 de junio del 2023 de la SISALRIL.</t>
  </si>
  <si>
    <t>La cuenta Obligaciones por pagar al 30 de junio 2023 de la SISALRIL, se desglosan de la siguiente manera:</t>
  </si>
  <si>
    <t>La cuenta Retenciones y Contribuciones por pagar al 30 de junio del 2023, se desglosan de la siguiente manera: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</si>
</sst>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_([$€-2]* #,##0.00_);_([$€-2]* \(#,##0.00\);_([$€-2]* &quot;-&quot;??_)"/>
    <numFmt numFmtId="170" formatCode="#,##0.00_ ;\-#,##0.0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169" fontId="1" fillId="0" borderId="0" applyFont="0" applyFill="0" applyBorder="0" applyAlignment="0" applyProtection="0"/>
    <xf numFmtId="0" fontId="3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32" fillId="22" borderId="0" applyNumberFormat="0" applyBorder="0" applyAlignment="0" applyProtection="0"/>
    <xf numFmtId="0" fontId="22" fillId="0" borderId="0"/>
    <xf numFmtId="0" fontId="22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9" fillId="0" borderId="7" applyNumberFormat="0" applyFill="0" applyAlignment="0" applyProtection="0"/>
    <xf numFmtId="0" fontId="38" fillId="0" borderId="8" applyNumberFormat="0" applyFill="0" applyAlignment="0" applyProtection="0"/>
    <xf numFmtId="167" fontId="51" fillId="0" borderId="0" applyFont="0" applyFill="0" applyBorder="0" applyAlignment="0" applyProtection="0"/>
    <xf numFmtId="0" fontId="1" fillId="0" borderId="0"/>
    <xf numFmtId="165" fontId="52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05">
    <xf numFmtId="0" fontId="0" fillId="0" borderId="0" xfId="0"/>
    <xf numFmtId="0" fontId="3" fillId="0" borderId="0" xfId="0" applyFont="1"/>
    <xf numFmtId="165" fontId="3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165" fontId="12" fillId="0" borderId="0" xfId="35" applyFont="1" applyBorder="1"/>
    <xf numFmtId="165" fontId="12" fillId="0" borderId="0" xfId="35" applyFont="1" applyFill="1"/>
    <xf numFmtId="166" fontId="12" fillId="0" borderId="0" xfId="35" applyNumberFormat="1" applyFont="1" applyFill="1" applyBorder="1"/>
    <xf numFmtId="166" fontId="9" fillId="0" borderId="0" xfId="35" applyNumberFormat="1" applyFont="1"/>
    <xf numFmtId="165" fontId="12" fillId="0" borderId="0" xfId="35" applyFont="1" applyFill="1" applyBorder="1"/>
    <xf numFmtId="0" fontId="12" fillId="0" borderId="0" xfId="0" applyFont="1"/>
    <xf numFmtId="165" fontId="12" fillId="0" borderId="0" xfId="35" applyFont="1"/>
    <xf numFmtId="40" fontId="12" fillId="0" borderId="0" xfId="0" applyNumberFormat="1" applyFont="1"/>
    <xf numFmtId="40" fontId="13" fillId="0" borderId="0" xfId="0" applyNumberFormat="1" applyFont="1"/>
    <xf numFmtId="0" fontId="5" fillId="0" borderId="0" xfId="0" applyFont="1"/>
    <xf numFmtId="165" fontId="5" fillId="0" borderId="0" xfId="35" applyFont="1"/>
    <xf numFmtId="0" fontId="9" fillId="24" borderId="0" xfId="0" applyFont="1" applyFill="1" applyBorder="1" applyAlignment="1"/>
    <xf numFmtId="0" fontId="5" fillId="24" borderId="0" xfId="0" applyFont="1" applyFill="1" applyBorder="1"/>
    <xf numFmtId="0" fontId="5" fillId="24" borderId="11" xfId="0" applyFont="1" applyFill="1" applyBorder="1"/>
    <xf numFmtId="37" fontId="12" fillId="0" borderId="0" xfId="35" applyNumberFormat="1" applyFont="1" applyFill="1" applyBorder="1"/>
    <xf numFmtId="0" fontId="12" fillId="24" borderId="12" xfId="35" applyNumberFormat="1" applyFont="1" applyFill="1" applyBorder="1"/>
    <xf numFmtId="0" fontId="12" fillId="24" borderId="13" xfId="35" applyNumberFormat="1" applyFont="1" applyFill="1" applyBorder="1"/>
    <xf numFmtId="0" fontId="12" fillId="24" borderId="14" xfId="35" applyNumberFormat="1" applyFont="1" applyFill="1" applyBorder="1"/>
    <xf numFmtId="0" fontId="12" fillId="0" borderId="0" xfId="35" applyNumberFormat="1" applyFont="1" applyFill="1" applyBorder="1"/>
    <xf numFmtId="0" fontId="12" fillId="24" borderId="15" xfId="35" applyNumberFormat="1" applyFont="1" applyFill="1" applyBorder="1"/>
    <xf numFmtId="0" fontId="12" fillId="24" borderId="0" xfId="35" applyNumberFormat="1" applyFont="1" applyFill="1" applyBorder="1"/>
    <xf numFmtId="0" fontId="12" fillId="24" borderId="16" xfId="35" applyNumberFormat="1" applyFont="1" applyFill="1" applyBorder="1"/>
    <xf numFmtId="165" fontId="9" fillId="0" borderId="0" xfId="35" applyFont="1" applyFill="1"/>
    <xf numFmtId="14" fontId="12" fillId="0" borderId="0" xfId="35" applyNumberFormat="1" applyFont="1" applyFill="1" applyBorder="1"/>
    <xf numFmtId="10" fontId="12" fillId="0" borderId="0" xfId="35" applyNumberFormat="1" applyFont="1" applyFill="1" applyBorder="1" applyAlignment="1">
      <alignment horizontal="center"/>
    </xf>
    <xf numFmtId="0" fontId="12" fillId="0" borderId="0" xfId="35" applyNumberFormat="1" applyFont="1" applyFill="1" applyBorder="1" applyAlignment="1">
      <alignment horizontal="left"/>
    </xf>
    <xf numFmtId="165" fontId="8" fillId="0" borderId="0" xfId="35" applyFont="1" applyFill="1" applyBorder="1" applyAlignment="1">
      <alignment horizontal="right"/>
    </xf>
    <xf numFmtId="165" fontId="8" fillId="0" borderId="0" xfId="35" applyFont="1" applyFill="1" applyBorder="1"/>
    <xf numFmtId="165" fontId="12" fillId="24" borderId="0" xfId="35" applyFont="1" applyFill="1" applyBorder="1"/>
    <xf numFmtId="40" fontId="12" fillId="24" borderId="0" xfId="0" applyNumberFormat="1" applyFont="1" applyFill="1" applyBorder="1"/>
    <xf numFmtId="165" fontId="12" fillId="24" borderId="10" xfId="35" applyFont="1" applyFill="1" applyBorder="1"/>
    <xf numFmtId="40" fontId="12" fillId="24" borderId="10" xfId="0" applyNumberFormat="1" applyFont="1" applyFill="1" applyBorder="1"/>
    <xf numFmtId="0" fontId="12" fillId="0" borderId="0" xfId="0" applyFont="1" applyFill="1"/>
    <xf numFmtId="0" fontId="5" fillId="25" borderId="0" xfId="0" applyFont="1" applyFill="1" applyBorder="1"/>
    <xf numFmtId="0" fontId="10" fillId="25" borderId="0" xfId="0" applyFont="1" applyFill="1" applyBorder="1"/>
    <xf numFmtId="0" fontId="12" fillId="25" borderId="0" xfId="0" applyFont="1" applyFill="1"/>
    <xf numFmtId="0" fontId="10" fillId="25" borderId="0" xfId="0" applyFont="1" applyFill="1" applyBorder="1" applyAlignment="1">
      <alignment horizontal="center"/>
    </xf>
    <xf numFmtId="0" fontId="12" fillId="25" borderId="0" xfId="0" applyFont="1" applyFill="1" applyBorder="1"/>
    <xf numFmtId="3" fontId="12" fillId="25" borderId="0" xfId="0" applyNumberFormat="1" applyFont="1" applyFill="1" applyBorder="1"/>
    <xf numFmtId="3" fontId="9" fillId="25" borderId="0" xfId="35" applyNumberFormat="1" applyFont="1" applyFill="1" applyBorder="1"/>
    <xf numFmtId="166" fontId="9" fillId="25" borderId="0" xfId="35" applyNumberFormat="1" applyFont="1" applyFill="1" applyBorder="1"/>
    <xf numFmtId="0" fontId="9" fillId="25" borderId="0" xfId="0" applyFont="1" applyFill="1" applyBorder="1" applyAlignment="1">
      <alignment horizontal="right"/>
    </xf>
    <xf numFmtId="0" fontId="9" fillId="25" borderId="0" xfId="0" applyFont="1" applyFill="1" applyBorder="1"/>
    <xf numFmtId="166" fontId="12" fillId="25" borderId="0" xfId="35" applyNumberFormat="1" applyFont="1" applyFill="1" applyBorder="1"/>
    <xf numFmtId="3" fontId="12" fillId="25" borderId="0" xfId="35" applyNumberFormat="1" applyFont="1" applyFill="1" applyBorder="1"/>
    <xf numFmtId="3" fontId="9" fillId="25" borderId="0" xfId="35" applyNumberFormat="1" applyFont="1" applyFill="1" applyBorder="1" applyAlignment="1"/>
    <xf numFmtId="3" fontId="9" fillId="25" borderId="0" xfId="0" applyNumberFormat="1" applyFont="1" applyFill="1" applyBorder="1"/>
    <xf numFmtId="0" fontId="11" fillId="25" borderId="0" xfId="0" applyFont="1" applyFill="1" applyBorder="1" applyAlignment="1">
      <alignment horizontal="right"/>
    </xf>
    <xf numFmtId="165" fontId="12" fillId="25" borderId="0" xfId="35" applyFont="1" applyFill="1"/>
    <xf numFmtId="165" fontId="12" fillId="25" borderId="0" xfId="35" applyFont="1" applyFill="1" applyBorder="1"/>
    <xf numFmtId="0" fontId="12" fillId="25" borderId="15" xfId="35" applyNumberFormat="1" applyFont="1" applyFill="1" applyBorder="1"/>
    <xf numFmtId="0" fontId="11" fillId="25" borderId="0" xfId="35" applyNumberFormat="1" applyFont="1" applyFill="1" applyBorder="1" applyAlignment="1">
      <alignment horizontal="center"/>
    </xf>
    <xf numFmtId="0" fontId="11" fillId="25" borderId="0" xfId="35" applyNumberFormat="1" applyFont="1" applyFill="1" applyBorder="1"/>
    <xf numFmtId="0" fontId="14" fillId="25" borderId="0" xfId="35" applyNumberFormat="1" applyFont="1" applyFill="1" applyBorder="1"/>
    <xf numFmtId="0" fontId="12" fillId="25" borderId="0" xfId="35" applyNumberFormat="1" applyFont="1" applyFill="1" applyBorder="1"/>
    <xf numFmtId="0" fontId="12" fillId="25" borderId="16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165" fontId="12" fillId="25" borderId="0" xfId="35" applyFont="1" applyFill="1" applyBorder="1" applyAlignment="1">
      <alignment horizontal="center"/>
    </xf>
    <xf numFmtId="0" fontId="15" fillId="25" borderId="0" xfId="35" applyNumberFormat="1" applyFont="1" applyFill="1" applyBorder="1"/>
    <xf numFmtId="166" fontId="12" fillId="25" borderId="0" xfId="35" applyNumberFormat="1" applyFont="1" applyFill="1" applyBorder="1" applyAlignment="1">
      <alignment horizontal="right"/>
    </xf>
    <xf numFmtId="0" fontId="17" fillId="25" borderId="0" xfId="35" applyNumberFormat="1" applyFont="1" applyFill="1" applyBorder="1"/>
    <xf numFmtId="165" fontId="9" fillId="25" borderId="0" xfId="35" applyFont="1" applyFill="1" applyBorder="1"/>
    <xf numFmtId="164" fontId="9" fillId="25" borderId="0" xfId="35" applyNumberFormat="1" applyFont="1" applyFill="1" applyBorder="1"/>
    <xf numFmtId="0" fontId="9" fillId="25" borderId="0" xfId="35" applyNumberFormat="1" applyFont="1" applyFill="1" applyBorder="1"/>
    <xf numFmtId="0" fontId="12" fillId="25" borderId="26" xfId="35" applyNumberFormat="1" applyFont="1" applyFill="1" applyBorder="1"/>
    <xf numFmtId="0" fontId="12" fillId="25" borderId="27" xfId="35" applyNumberFormat="1" applyFont="1" applyFill="1" applyBorder="1"/>
    <xf numFmtId="165" fontId="12" fillId="25" borderId="0" xfId="35" applyFont="1" applyFill="1" applyBorder="1" applyAlignment="1">
      <alignment horizontal="left"/>
    </xf>
    <xf numFmtId="0" fontId="9" fillId="25" borderId="10" xfId="35" applyNumberFormat="1" applyFont="1" applyFill="1" applyBorder="1"/>
    <xf numFmtId="0" fontId="12" fillId="25" borderId="16" xfId="0" applyFont="1" applyFill="1" applyBorder="1"/>
    <xf numFmtId="0" fontId="9" fillId="25" borderId="28" xfId="0" applyFont="1" applyFill="1" applyBorder="1" applyAlignment="1">
      <alignment horizontal="center" vertical="center" wrapText="1"/>
    </xf>
    <xf numFmtId="0" fontId="9" fillId="25" borderId="29" xfId="0" applyFont="1" applyFill="1" applyBorder="1" applyAlignment="1">
      <alignment horizontal="center" vertical="center" wrapText="1"/>
    </xf>
    <xf numFmtId="0" fontId="9" fillId="25" borderId="30" xfId="0" applyFont="1" applyFill="1" applyBorder="1" applyAlignment="1">
      <alignment horizontal="center" vertical="center" wrapText="1"/>
    </xf>
    <xf numFmtId="37" fontId="12" fillId="25" borderId="0" xfId="35" applyNumberFormat="1" applyFont="1" applyFill="1" applyBorder="1"/>
    <xf numFmtId="37" fontId="9" fillId="25" borderId="25" xfId="0" applyNumberFormat="1" applyFont="1" applyFill="1" applyBorder="1"/>
    <xf numFmtId="37" fontId="9" fillId="25" borderId="0" xfId="35" applyNumberFormat="1" applyFont="1" applyFill="1" applyBorder="1"/>
    <xf numFmtId="165" fontId="9" fillId="25" borderId="0" xfId="35" applyFont="1" applyFill="1" applyBorder="1" applyAlignment="1">
      <alignment horizontal="left"/>
    </xf>
    <xf numFmtId="37" fontId="12" fillId="25" borderId="22" xfId="35" applyNumberFormat="1" applyFont="1" applyFill="1" applyBorder="1"/>
    <xf numFmtId="37" fontId="9" fillId="25" borderId="25" xfId="35" applyNumberFormat="1" applyFont="1" applyFill="1" applyBorder="1"/>
    <xf numFmtId="165" fontId="12" fillId="25" borderId="24" xfId="35" applyFont="1" applyFill="1" applyBorder="1"/>
    <xf numFmtId="165" fontId="9" fillId="25" borderId="24" xfId="35" applyFont="1" applyFill="1" applyBorder="1"/>
    <xf numFmtId="49" fontId="8" fillId="25" borderId="0" xfId="0" applyNumberFormat="1" applyFont="1" applyFill="1" applyBorder="1" applyAlignment="1">
      <alignment horizontal="left"/>
    </xf>
    <xf numFmtId="49" fontId="16" fillId="25" borderId="0" xfId="0" applyNumberFormat="1" applyFont="1" applyFill="1" applyBorder="1" applyAlignment="1">
      <alignment horizontal="left"/>
    </xf>
    <xf numFmtId="37" fontId="12" fillId="25" borderId="0" xfId="0" applyNumberFormat="1" applyFont="1" applyFill="1" applyBorder="1"/>
    <xf numFmtId="0" fontId="9" fillId="25" borderId="10" xfId="35" applyNumberFormat="1" applyFont="1" applyFill="1" applyBorder="1" applyAlignment="1">
      <alignment horizontal="center"/>
    </xf>
    <xf numFmtId="164" fontId="12" fillId="25" borderId="22" xfId="35" applyNumberFormat="1" applyFont="1" applyFill="1" applyBorder="1"/>
    <xf numFmtId="164" fontId="12" fillId="25" borderId="0" xfId="35" applyNumberFormat="1" applyFont="1" applyFill="1" applyBorder="1"/>
    <xf numFmtId="165" fontId="12" fillId="25" borderId="0" xfId="0" applyNumberFormat="1" applyFont="1" applyFill="1" applyBorder="1"/>
    <xf numFmtId="165" fontId="9" fillId="25" borderId="9" xfId="35" applyFont="1" applyFill="1" applyBorder="1"/>
    <xf numFmtId="40" fontId="9" fillId="25" borderId="9" xfId="0" applyNumberFormat="1" applyFont="1" applyFill="1" applyBorder="1"/>
    <xf numFmtId="40" fontId="9" fillId="25" borderId="0" xfId="0" applyNumberFormat="1" applyFont="1" applyFill="1" applyBorder="1"/>
    <xf numFmtId="40" fontId="12" fillId="25" borderId="0" xfId="0" applyNumberFormat="1" applyFont="1" applyFill="1" applyBorder="1"/>
    <xf numFmtId="165" fontId="9" fillId="25" borderId="10" xfId="35" applyFont="1" applyFill="1" applyBorder="1"/>
    <xf numFmtId="40" fontId="9" fillId="25" borderId="10" xfId="0" applyNumberFormat="1" applyFont="1" applyFill="1" applyBorder="1"/>
    <xf numFmtId="165" fontId="9" fillId="25" borderId="29" xfId="35" applyFont="1" applyFill="1" applyBorder="1"/>
    <xf numFmtId="40" fontId="9" fillId="25" borderId="29" xfId="0" applyNumberFormat="1" applyFont="1" applyFill="1" applyBorder="1"/>
    <xf numFmtId="165" fontId="9" fillId="25" borderId="29" xfId="35" applyFont="1" applyFill="1" applyBorder="1" applyAlignment="1">
      <alignment horizontal="left"/>
    </xf>
    <xf numFmtId="40" fontId="9" fillId="25" borderId="29" xfId="0" applyNumberFormat="1" applyFont="1" applyFill="1" applyBorder="1" applyAlignment="1">
      <alignment horizontal="left"/>
    </xf>
    <xf numFmtId="3" fontId="12" fillId="0" borderId="0" xfId="35" applyNumberFormat="1" applyFont="1" applyFill="1" applyBorder="1" applyAlignment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2" fillId="25" borderId="0" xfId="0" applyNumberFormat="1" applyFont="1" applyFill="1"/>
    <xf numFmtId="166" fontId="12" fillId="25" borderId="0" xfId="35" applyNumberFormat="1" applyFont="1" applyFill="1"/>
    <xf numFmtId="0" fontId="12" fillId="25" borderId="0" xfId="0" applyFont="1" applyFill="1" applyBorder="1" applyAlignment="1">
      <alignment horizontal="left"/>
    </xf>
    <xf numFmtId="0" fontId="9" fillId="25" borderId="0" xfId="0" applyFont="1" applyFill="1" applyBorder="1" applyAlignment="1">
      <alignment horizontal="center" vertical="center" wrapText="1"/>
    </xf>
    <xf numFmtId="165" fontId="12" fillId="25" borderId="22" xfId="35" applyFont="1" applyFill="1" applyBorder="1"/>
    <xf numFmtId="166" fontId="9" fillId="25" borderId="29" xfId="35" applyNumberFormat="1" applyFont="1" applyFill="1" applyBorder="1"/>
    <xf numFmtId="165" fontId="14" fillId="25" borderId="0" xfId="35" applyFont="1" applyFill="1" applyBorder="1"/>
    <xf numFmtId="0" fontId="12" fillId="25" borderId="24" xfId="0" applyFont="1" applyFill="1" applyBorder="1"/>
    <xf numFmtId="165" fontId="12" fillId="25" borderId="32" xfId="35" applyFont="1" applyFill="1" applyBorder="1" applyAlignment="1">
      <alignment horizontal="center"/>
    </xf>
    <xf numFmtId="0" fontId="9" fillId="25" borderId="33" xfId="35" applyNumberFormat="1" applyFont="1" applyFill="1" applyBorder="1"/>
    <xf numFmtId="0" fontId="12" fillId="25" borderId="35" xfId="35" applyNumberFormat="1" applyFont="1" applyFill="1" applyBorder="1"/>
    <xf numFmtId="0" fontId="9" fillId="25" borderId="37" xfId="35" applyNumberFormat="1" applyFont="1" applyFill="1" applyBorder="1"/>
    <xf numFmtId="0" fontId="12" fillId="25" borderId="19" xfId="35" applyNumberFormat="1" applyFont="1" applyFill="1" applyBorder="1"/>
    <xf numFmtId="165" fontId="12" fillId="25" borderId="19" xfId="35" applyFont="1" applyFill="1" applyBorder="1"/>
    <xf numFmtId="165" fontId="12" fillId="25" borderId="21" xfId="35" applyFont="1" applyFill="1" applyBorder="1"/>
    <xf numFmtId="0" fontId="12" fillId="25" borderId="22" xfId="35" applyNumberFormat="1" applyFont="1" applyFill="1" applyBorder="1"/>
    <xf numFmtId="0" fontId="9" fillId="25" borderId="9" xfId="0" applyFont="1" applyFill="1" applyBorder="1" applyAlignment="1">
      <alignment horizontal="center" vertical="center" wrapText="1"/>
    </xf>
    <xf numFmtId="3" fontId="9" fillId="25" borderId="24" xfId="0" applyNumberFormat="1" applyFont="1" applyFill="1" applyBorder="1"/>
    <xf numFmtId="0" fontId="11" fillId="25" borderId="0" xfId="0" applyFont="1" applyFill="1" applyBorder="1"/>
    <xf numFmtId="168" fontId="21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fill"/>
    </xf>
    <xf numFmtId="3" fontId="12" fillId="25" borderId="0" xfId="35" applyNumberFormat="1" applyFont="1" applyFill="1" applyBorder="1" applyAlignment="1">
      <alignment horizontal="center"/>
    </xf>
    <xf numFmtId="3" fontId="9" fillId="25" borderId="25" xfId="0" applyNumberFormat="1" applyFont="1" applyFill="1" applyBorder="1" applyAlignment="1">
      <alignment horizontal="center"/>
    </xf>
    <xf numFmtId="37" fontId="9" fillId="25" borderId="0" xfId="0" applyNumberFormat="1" applyFont="1" applyFill="1" applyBorder="1"/>
    <xf numFmtId="0" fontId="9" fillId="25" borderId="0" xfId="0" applyFont="1" applyFill="1" applyBorder="1" applyAlignment="1">
      <alignment horizontal="left"/>
    </xf>
    <xf numFmtId="0" fontId="18" fillId="25" borderId="0" xfId="35" applyNumberFormat="1" applyFont="1" applyFill="1" applyBorder="1" applyAlignment="1">
      <alignment horizontal="center"/>
    </xf>
    <xf numFmtId="0" fontId="39" fillId="25" borderId="0" xfId="35" applyNumberFormat="1" applyFont="1" applyFill="1" applyBorder="1"/>
    <xf numFmtId="0" fontId="40" fillId="25" borderId="0" xfId="35" applyNumberFormat="1" applyFont="1" applyFill="1" applyBorder="1"/>
    <xf numFmtId="0" fontId="41" fillId="25" borderId="0" xfId="35" applyNumberFormat="1" applyFont="1" applyFill="1" applyBorder="1"/>
    <xf numFmtId="0" fontId="41" fillId="25" borderId="0" xfId="35" applyNumberFormat="1" applyFont="1" applyFill="1" applyBorder="1" applyAlignment="1">
      <alignment horizontal="center"/>
    </xf>
    <xf numFmtId="165" fontId="41" fillId="25" borderId="0" xfId="35" applyFont="1" applyFill="1" applyBorder="1" applyAlignment="1">
      <alignment horizontal="center"/>
    </xf>
    <xf numFmtId="0" fontId="42" fillId="25" borderId="0" xfId="35" applyNumberFormat="1" applyFont="1" applyFill="1" applyBorder="1"/>
    <xf numFmtId="166" fontId="41" fillId="25" borderId="0" xfId="35" applyNumberFormat="1" applyFont="1" applyFill="1" applyBorder="1"/>
    <xf numFmtId="165" fontId="41" fillId="25" borderId="0" xfId="35" applyFont="1" applyFill="1" applyBorder="1"/>
    <xf numFmtId="164" fontId="41" fillId="25" borderId="0" xfId="35" applyNumberFormat="1" applyFont="1" applyFill="1" applyBorder="1"/>
    <xf numFmtId="165" fontId="41" fillId="0" borderId="0" xfId="35" applyFont="1" applyBorder="1"/>
    <xf numFmtId="166" fontId="18" fillId="25" borderId="0" xfId="35" applyNumberFormat="1" applyFont="1" applyFill="1" applyBorder="1"/>
    <xf numFmtId="165" fontId="41" fillId="0" borderId="0" xfId="35" applyFont="1"/>
    <xf numFmtId="165" fontId="18" fillId="25" borderId="0" xfId="35" applyFont="1" applyFill="1" applyBorder="1" applyAlignment="1">
      <alignment horizontal="center"/>
    </xf>
    <xf numFmtId="166" fontId="41" fillId="25" borderId="0" xfId="35" applyNumberFormat="1" applyFont="1" applyFill="1" applyBorder="1" applyAlignment="1">
      <alignment horizontal="right"/>
    </xf>
    <xf numFmtId="165" fontId="18" fillId="25" borderId="0" xfId="35" applyFont="1" applyFill="1" applyBorder="1"/>
    <xf numFmtId="164" fontId="18" fillId="25" borderId="0" xfId="35" applyNumberFormat="1" applyFont="1" applyFill="1" applyBorder="1"/>
    <xf numFmtId="165" fontId="18" fillId="25" borderId="0" xfId="35" applyNumberFormat="1" applyFont="1" applyFill="1" applyBorder="1"/>
    <xf numFmtId="165" fontId="40" fillId="25" borderId="0" xfId="35" applyFont="1" applyFill="1" applyBorder="1"/>
    <xf numFmtId="168" fontId="43" fillId="0" borderId="0" xfId="0" applyNumberFormat="1" applyFont="1" applyBorder="1"/>
    <xf numFmtId="165" fontId="41" fillId="25" borderId="0" xfId="35" applyNumberFormat="1" applyFont="1" applyFill="1" applyBorder="1"/>
    <xf numFmtId="165" fontId="40" fillId="25" borderId="0" xfId="35" applyFont="1" applyFill="1"/>
    <xf numFmtId="3" fontId="41" fillId="25" borderId="0" xfId="35" applyNumberFormat="1" applyFont="1" applyFill="1" applyBorder="1"/>
    <xf numFmtId="3" fontId="41" fillId="0" borderId="0" xfId="35" applyNumberFormat="1" applyFont="1" applyFill="1" applyBorder="1"/>
    <xf numFmtId="166" fontId="41" fillId="0" borderId="0" xfId="35" applyNumberFormat="1" applyFont="1" applyFill="1" applyBorder="1"/>
    <xf numFmtId="3" fontId="18" fillId="25" borderId="0" xfId="35" applyNumberFormat="1" applyFont="1" applyFill="1" applyBorder="1"/>
    <xf numFmtId="165" fontId="41" fillId="25" borderId="24" xfId="35" applyFont="1" applyFill="1" applyBorder="1"/>
    <xf numFmtId="0" fontId="41" fillId="25" borderId="24" xfId="35" applyNumberFormat="1" applyFont="1" applyFill="1" applyBorder="1"/>
    <xf numFmtId="3" fontId="41" fillId="25" borderId="24" xfId="35" applyNumberFormat="1" applyFont="1" applyFill="1" applyBorder="1"/>
    <xf numFmtId="0" fontId="40" fillId="25" borderId="0" xfId="35" applyNumberFormat="1" applyFont="1" applyFill="1" applyBorder="1" applyAlignment="1">
      <alignment horizontal="center"/>
    </xf>
    <xf numFmtId="0" fontId="3" fillId="25" borderId="0" xfId="0" applyFont="1" applyFill="1" applyBorder="1"/>
    <xf numFmtId="0" fontId="44" fillId="25" borderId="0" xfId="0" applyFont="1" applyFill="1" applyBorder="1"/>
    <xf numFmtId="3" fontId="44" fillId="25" borderId="0" xfId="35" applyNumberFormat="1" applyFont="1" applyFill="1" applyBorder="1" applyAlignment="1"/>
    <xf numFmtId="0" fontId="46" fillId="25" borderId="0" xfId="0" applyFont="1" applyFill="1" applyBorder="1" applyAlignment="1">
      <alignment horizontal="center"/>
    </xf>
    <xf numFmtId="0" fontId="47" fillId="25" borderId="0" xfId="0" applyFont="1" applyFill="1" applyBorder="1"/>
    <xf numFmtId="0" fontId="47" fillId="25" borderId="0" xfId="0" applyFont="1" applyFill="1" applyBorder="1" applyAlignment="1">
      <alignment horizontal="center"/>
    </xf>
    <xf numFmtId="3" fontId="44" fillId="25" borderId="0" xfId="0" applyNumberFormat="1" applyFont="1" applyFill="1" applyBorder="1"/>
    <xf numFmtId="3" fontId="45" fillId="25" borderId="0" xfId="35" applyNumberFormat="1" applyFont="1" applyFill="1" applyBorder="1"/>
    <xf numFmtId="166" fontId="45" fillId="25" borderId="0" xfId="35" applyNumberFormat="1" applyFont="1" applyFill="1" applyBorder="1"/>
    <xf numFmtId="0" fontId="45" fillId="25" borderId="0" xfId="0" applyFont="1" applyFill="1" applyBorder="1"/>
    <xf numFmtId="166" fontId="44" fillId="25" borderId="0" xfId="35" applyNumberFormat="1" applyFont="1" applyFill="1" applyBorder="1"/>
    <xf numFmtId="0" fontId="44" fillId="0" borderId="0" xfId="0" applyFont="1" applyFill="1" applyBorder="1"/>
    <xf numFmtId="3" fontId="45" fillId="25" borderId="0" xfId="0" applyNumberFormat="1" applyFont="1" applyFill="1" applyBorder="1"/>
    <xf numFmtId="0" fontId="45" fillId="25" borderId="0" xfId="0" applyFont="1" applyFill="1" applyBorder="1" applyAlignment="1">
      <alignment horizontal="right"/>
    </xf>
    <xf numFmtId="3" fontId="45" fillId="25" borderId="0" xfId="35" applyNumberFormat="1" applyFont="1" applyFill="1" applyBorder="1" applyAlignment="1"/>
    <xf numFmtId="166" fontId="44" fillId="25" borderId="22" xfId="35" applyNumberFormat="1" applyFont="1" applyFill="1" applyBorder="1"/>
    <xf numFmtId="166" fontId="48" fillId="25" borderId="0" xfId="35" applyNumberFormat="1" applyFont="1" applyFill="1" applyBorder="1"/>
    <xf numFmtId="37" fontId="44" fillId="25" borderId="0" xfId="35" applyNumberFormat="1" applyFont="1" applyFill="1" applyBorder="1" applyAlignment="1"/>
    <xf numFmtId="3" fontId="44" fillId="25" borderId="0" xfId="35" applyNumberFormat="1" applyFont="1" applyFill="1" applyBorder="1" applyAlignment="1">
      <alignment horizontal="right"/>
    </xf>
    <xf numFmtId="3" fontId="44" fillId="25" borderId="22" xfId="35" applyNumberFormat="1" applyFont="1" applyFill="1" applyBorder="1" applyAlignment="1">
      <alignment horizontal="right"/>
    </xf>
    <xf numFmtId="0" fontId="44" fillId="0" borderId="0" xfId="0" applyFont="1"/>
    <xf numFmtId="165" fontId="44" fillId="0" borderId="0" xfId="35" applyFont="1"/>
    <xf numFmtId="168" fontId="44" fillId="0" borderId="0" xfId="0" applyNumberFormat="1" applyFont="1"/>
    <xf numFmtId="0" fontId="44" fillId="0" borderId="0" xfId="0" applyFont="1" applyAlignment="1">
      <alignment horizontal="fill"/>
    </xf>
    <xf numFmtId="168" fontId="44" fillId="25" borderId="0" xfId="0" applyNumberFormat="1" applyFont="1" applyFill="1" applyBorder="1"/>
    <xf numFmtId="0" fontId="44" fillId="0" borderId="0" xfId="0" applyFont="1" applyBorder="1"/>
    <xf numFmtId="166" fontId="45" fillId="25" borderId="24" xfId="35" applyNumberFormat="1" applyFont="1" applyFill="1" applyBorder="1"/>
    <xf numFmtId="3" fontId="9" fillId="0" borderId="40" xfId="0" applyNumberFormat="1" applyFont="1" applyBorder="1"/>
    <xf numFmtId="3" fontId="12" fillId="25" borderId="0" xfId="35" applyNumberFormat="1" applyFont="1" applyFill="1" applyBorder="1" applyAlignment="1"/>
    <xf numFmtId="0" fontId="5" fillId="24" borderId="12" xfId="0" applyFont="1" applyFill="1" applyBorder="1"/>
    <xf numFmtId="0" fontId="5" fillId="24" borderId="13" xfId="0" applyFont="1" applyFill="1" applyBorder="1"/>
    <xf numFmtId="0" fontId="5" fillId="24" borderId="14" xfId="0" applyFont="1" applyFill="1" applyBorder="1"/>
    <xf numFmtId="0" fontId="5" fillId="24" borderId="15" xfId="0" applyFont="1" applyFill="1" applyBorder="1"/>
    <xf numFmtId="0" fontId="5" fillId="24" borderId="16" xfId="0" applyFont="1" applyFill="1" applyBorder="1"/>
    <xf numFmtId="0" fontId="20" fillId="25" borderId="15" xfId="0" applyFont="1" applyFill="1" applyBorder="1"/>
    <xf numFmtId="0" fontId="20" fillId="25" borderId="16" xfId="0" applyFont="1" applyFill="1" applyBorder="1"/>
    <xf numFmtId="0" fontId="44" fillId="25" borderId="16" xfId="0" applyFont="1" applyFill="1" applyBorder="1"/>
    <xf numFmtId="0" fontId="5" fillId="25" borderId="15" xfId="0" applyFont="1" applyFill="1" applyBorder="1"/>
    <xf numFmtId="0" fontId="5" fillId="25" borderId="26" xfId="0" applyFont="1" applyFill="1" applyBorder="1"/>
    <xf numFmtId="0" fontId="3" fillId="25" borderId="24" xfId="0" applyFont="1" applyFill="1" applyBorder="1"/>
    <xf numFmtId="166" fontId="44" fillId="25" borderId="24" xfId="35" applyNumberFormat="1" applyFont="1" applyFill="1" applyBorder="1"/>
    <xf numFmtId="0" fontId="44" fillId="25" borderId="24" xfId="0" applyFont="1" applyFill="1" applyBorder="1"/>
    <xf numFmtId="0" fontId="44" fillId="25" borderId="27" xfId="0" applyFont="1" applyFill="1" applyBorder="1"/>
    <xf numFmtId="0" fontId="5" fillId="24" borderId="17" xfId="0" applyFont="1" applyFill="1" applyBorder="1"/>
    <xf numFmtId="0" fontId="5" fillId="24" borderId="18" xfId="0" applyFont="1" applyFill="1" applyBorder="1"/>
    <xf numFmtId="0" fontId="12" fillId="25" borderId="15" xfId="0" applyFont="1" applyFill="1" applyBorder="1"/>
    <xf numFmtId="165" fontId="5" fillId="25" borderId="0" xfId="35" applyFont="1" applyFill="1" applyBorder="1"/>
    <xf numFmtId="0" fontId="12" fillId="25" borderId="26" xfId="0" applyFont="1" applyFill="1" applyBorder="1"/>
    <xf numFmtId="166" fontId="12" fillId="25" borderId="24" xfId="0" applyNumberFormat="1" applyFont="1" applyFill="1" applyBorder="1"/>
    <xf numFmtId="165" fontId="12" fillId="25" borderId="24" xfId="0" applyNumberFormat="1" applyFont="1" applyFill="1" applyBorder="1"/>
    <xf numFmtId="0" fontId="12" fillId="25" borderId="27" xfId="0" applyFont="1" applyFill="1" applyBorder="1"/>
    <xf numFmtId="0" fontId="12" fillId="24" borderId="12" xfId="0" applyFont="1" applyFill="1" applyBorder="1"/>
    <xf numFmtId="165" fontId="12" fillId="24" borderId="13" xfId="35" applyFont="1" applyFill="1" applyBorder="1"/>
    <xf numFmtId="40" fontId="12" fillId="24" borderId="13" xfId="0" applyNumberFormat="1" applyFont="1" applyFill="1" applyBorder="1"/>
    <xf numFmtId="38" fontId="12" fillId="24" borderId="14" xfId="0" applyNumberFormat="1" applyFont="1" applyFill="1" applyBorder="1"/>
    <xf numFmtId="0" fontId="12" fillId="24" borderId="15" xfId="0" applyFont="1" applyFill="1" applyBorder="1"/>
    <xf numFmtId="40" fontId="12" fillId="24" borderId="16" xfId="0" applyNumberFormat="1" applyFont="1" applyFill="1" applyBorder="1"/>
    <xf numFmtId="166" fontId="9" fillId="24" borderId="16" xfId="35" applyNumberFormat="1" applyFont="1" applyFill="1" applyBorder="1"/>
    <xf numFmtId="0" fontId="9" fillId="24" borderId="15" xfId="0" applyFont="1" applyFill="1" applyBorder="1" applyAlignment="1"/>
    <xf numFmtId="0" fontId="9" fillId="24" borderId="16" xfId="0" applyFont="1" applyFill="1" applyBorder="1" applyAlignment="1"/>
    <xf numFmtId="0" fontId="12" fillId="24" borderId="41" xfId="0" applyFont="1" applyFill="1" applyBorder="1"/>
    <xf numFmtId="166" fontId="9" fillId="24" borderId="42" xfId="35" applyNumberFormat="1" applyFont="1" applyFill="1" applyBorder="1"/>
    <xf numFmtId="0" fontId="9" fillId="25" borderId="43" xfId="0" applyFont="1" applyFill="1" applyBorder="1"/>
    <xf numFmtId="166" fontId="9" fillId="25" borderId="44" xfId="35" applyNumberFormat="1" applyFont="1" applyFill="1" applyBorder="1"/>
    <xf numFmtId="0" fontId="10" fillId="25" borderId="15" xfId="0" applyFont="1" applyFill="1" applyBorder="1"/>
    <xf numFmtId="166" fontId="9" fillId="25" borderId="16" xfId="35" applyNumberFormat="1" applyFont="1" applyFill="1" applyBorder="1"/>
    <xf numFmtId="0" fontId="11" fillId="25" borderId="15" xfId="0" applyFont="1" applyFill="1" applyBorder="1"/>
    <xf numFmtId="0" fontId="9" fillId="25" borderId="15" xfId="0" applyFont="1" applyFill="1" applyBorder="1"/>
    <xf numFmtId="164" fontId="12" fillId="25" borderId="16" xfId="35" applyNumberFormat="1" applyFont="1" applyFill="1" applyBorder="1" applyAlignment="1">
      <alignment horizontal="right"/>
    </xf>
    <xf numFmtId="166" fontId="12" fillId="25" borderId="16" xfId="0" applyNumberFormat="1" applyFont="1" applyFill="1" applyBorder="1" applyAlignment="1">
      <alignment horizontal="right"/>
    </xf>
    <xf numFmtId="0" fontId="9" fillId="25" borderId="41" xfId="0" applyFont="1" applyFill="1" applyBorder="1"/>
    <xf numFmtId="166" fontId="9" fillId="25" borderId="45" xfId="35" applyNumberFormat="1" applyFont="1" applyFill="1" applyBorder="1"/>
    <xf numFmtId="0" fontId="9" fillId="25" borderId="43" xfId="0" applyFont="1" applyFill="1" applyBorder="1" applyAlignment="1">
      <alignment horizontal="right"/>
    </xf>
    <xf numFmtId="0" fontId="9" fillId="25" borderId="15" xfId="0" applyFont="1" applyFill="1" applyBorder="1" applyAlignment="1">
      <alignment horizontal="right"/>
    </xf>
    <xf numFmtId="166" fontId="12" fillId="25" borderId="16" xfId="35" applyNumberFormat="1" applyFont="1" applyFill="1" applyBorder="1"/>
    <xf numFmtId="0" fontId="12" fillId="25" borderId="15" xfId="0" applyFont="1" applyFill="1" applyBorder="1" applyAlignment="1">
      <alignment horizontal="left"/>
    </xf>
    <xf numFmtId="166" fontId="9" fillId="25" borderId="42" xfId="35" applyNumberFormat="1" applyFont="1" applyFill="1" applyBorder="1"/>
    <xf numFmtId="0" fontId="9" fillId="25" borderId="46" xfId="0" applyFont="1" applyFill="1" applyBorder="1" applyAlignment="1">
      <alignment horizontal="left"/>
    </xf>
    <xf numFmtId="164" fontId="12" fillId="25" borderId="16" xfId="35" applyNumberFormat="1" applyFont="1" applyFill="1" applyBorder="1"/>
    <xf numFmtId="165" fontId="9" fillId="24" borderId="39" xfId="35" applyFont="1" applyFill="1" applyBorder="1"/>
    <xf numFmtId="40" fontId="9" fillId="24" borderId="39" xfId="0" applyNumberFormat="1" applyFont="1" applyFill="1" applyBorder="1"/>
    <xf numFmtId="38" fontId="9" fillId="24" borderId="39" xfId="0" applyNumberFormat="1" applyFont="1" applyFill="1" applyBorder="1"/>
    <xf numFmtId="38" fontId="9" fillId="24" borderId="47" xfId="0" applyNumberFormat="1" applyFont="1" applyFill="1" applyBorder="1"/>
    <xf numFmtId="0" fontId="45" fillId="25" borderId="0" xfId="0" applyFont="1" applyFill="1" applyBorder="1" applyAlignment="1">
      <alignment horizontal="center"/>
    </xf>
    <xf numFmtId="0" fontId="45" fillId="25" borderId="0" xfId="0" applyFont="1" applyFill="1" applyBorder="1" applyAlignment="1">
      <alignment horizontal="left"/>
    </xf>
    <xf numFmtId="0" fontId="45" fillId="25" borderId="22" xfId="0" applyFont="1" applyFill="1" applyBorder="1" applyAlignment="1">
      <alignment horizontal="center"/>
    </xf>
    <xf numFmtId="0" fontId="9" fillId="24" borderId="48" xfId="0" applyFont="1" applyFill="1" applyBorder="1" applyAlignment="1">
      <alignment horizontal="left" vertical="center"/>
    </xf>
    <xf numFmtId="0" fontId="9" fillId="25" borderId="22" xfId="0" applyFont="1" applyFill="1" applyBorder="1" applyAlignment="1">
      <alignment horizontal="center"/>
    </xf>
    <xf numFmtId="37" fontId="44" fillId="25" borderId="22" xfId="35" applyNumberFormat="1" applyFont="1" applyFill="1" applyBorder="1" applyAlignment="1"/>
    <xf numFmtId="0" fontId="5" fillId="25" borderId="0" xfId="0" applyFont="1" applyFill="1"/>
    <xf numFmtId="168" fontId="0" fillId="25" borderId="0" xfId="0" applyNumberFormat="1" applyFill="1" applyBorder="1"/>
    <xf numFmtId="165" fontId="49" fillId="25" borderId="0" xfId="35" applyFont="1" applyFill="1" applyBorder="1"/>
    <xf numFmtId="0" fontId="9" fillId="25" borderId="43" xfId="0" applyFont="1" applyFill="1" applyBorder="1" applyAlignment="1">
      <alignment horizontal="left"/>
    </xf>
    <xf numFmtId="166" fontId="9" fillId="25" borderId="9" xfId="35" applyNumberFormat="1" applyFont="1" applyFill="1" applyBorder="1"/>
    <xf numFmtId="166" fontId="44" fillId="25" borderId="22" xfId="0" applyNumberFormat="1" applyFont="1" applyFill="1" applyBorder="1"/>
    <xf numFmtId="166" fontId="12" fillId="26" borderId="0" xfId="35" applyNumberFormat="1" applyFont="1" applyFill="1" applyBorder="1" applyAlignment="1">
      <alignment horizontal="right"/>
    </xf>
    <xf numFmtId="40" fontId="9" fillId="26" borderId="10" xfId="0" applyNumberFormat="1" applyFont="1" applyFill="1" applyBorder="1"/>
    <xf numFmtId="166" fontId="12" fillId="26" borderId="0" xfId="35" applyNumberFormat="1" applyFont="1" applyFill="1" applyBorder="1"/>
    <xf numFmtId="3" fontId="9" fillId="25" borderId="0" xfId="0" applyNumberFormat="1" applyFont="1" applyFill="1" applyBorder="1" applyAlignment="1">
      <alignment horizontal="center"/>
    </xf>
    <xf numFmtId="0" fontId="9" fillId="25" borderId="0" xfId="0" applyFont="1" applyFill="1" applyBorder="1" applyAlignment="1"/>
    <xf numFmtId="3" fontId="12" fillId="25" borderId="0" xfId="0" applyNumberFormat="1" applyFont="1" applyFill="1" applyBorder="1" applyAlignment="1">
      <alignment horizontal="center"/>
    </xf>
    <xf numFmtId="3" fontId="44" fillId="26" borderId="0" xfId="35" applyNumberFormat="1" applyFont="1" applyFill="1" applyBorder="1" applyAlignment="1"/>
    <xf numFmtId="3" fontId="44" fillId="26" borderId="22" xfId="35" applyNumberFormat="1" applyFont="1" applyFill="1" applyBorder="1" applyAlignment="1"/>
    <xf numFmtId="40" fontId="9" fillId="26" borderId="0" xfId="0" applyNumberFormat="1" applyFont="1" applyFill="1" applyBorder="1"/>
    <xf numFmtId="40" fontId="10" fillId="25" borderId="0" xfId="0" applyNumberFormat="1" applyFont="1" applyFill="1" applyBorder="1" applyAlignment="1">
      <alignment horizontal="center"/>
    </xf>
    <xf numFmtId="166" fontId="12" fillId="26" borderId="22" xfId="35" applyNumberFormat="1" applyFont="1" applyFill="1" applyBorder="1"/>
    <xf numFmtId="0" fontId="12" fillId="26" borderId="19" xfId="35" applyNumberFormat="1" applyFont="1" applyFill="1" applyBorder="1"/>
    <xf numFmtId="164" fontId="12" fillId="26" borderId="0" xfId="35" applyNumberFormat="1" applyFont="1" applyFill="1" applyBorder="1" applyAlignment="1">
      <alignment horizontal="right"/>
    </xf>
    <xf numFmtId="165" fontId="8" fillId="0" borderId="0" xfId="35" applyFont="1" applyFill="1" applyBorder="1" applyAlignment="1">
      <alignment horizontal="left"/>
    </xf>
    <xf numFmtId="37" fontId="12" fillId="25" borderId="0" xfId="35" applyNumberFormat="1" applyFont="1" applyFill="1" applyBorder="1" applyAlignment="1">
      <alignment horizontal="center"/>
    </xf>
    <xf numFmtId="170" fontId="9" fillId="25" borderId="0" xfId="0" applyNumberFormat="1" applyFont="1" applyFill="1" applyBorder="1"/>
    <xf numFmtId="165" fontId="8" fillId="25" borderId="0" xfId="35" applyFont="1" applyFill="1" applyBorder="1"/>
    <xf numFmtId="0" fontId="45" fillId="25" borderId="46" xfId="0" applyFont="1" applyFill="1" applyBorder="1" applyAlignment="1">
      <alignment horizontal="left"/>
    </xf>
    <xf numFmtId="0" fontId="47" fillId="25" borderId="15" xfId="0" applyFont="1" applyFill="1" applyBorder="1"/>
    <xf numFmtId="0" fontId="48" fillId="25" borderId="15" xfId="0" applyFont="1" applyFill="1" applyBorder="1" applyAlignment="1"/>
    <xf numFmtId="0" fontId="48" fillId="25" borderId="15" xfId="0" applyFont="1" applyFill="1" applyBorder="1"/>
    <xf numFmtId="0" fontId="45" fillId="25" borderId="41" xfId="0" applyFont="1" applyFill="1" applyBorder="1" applyAlignment="1">
      <alignment horizontal="left"/>
    </xf>
    <xf numFmtId="0" fontId="9" fillId="25" borderId="26" xfId="0" applyFont="1" applyFill="1" applyBorder="1"/>
    <xf numFmtId="40" fontId="9" fillId="25" borderId="24" xfId="0" applyNumberFormat="1" applyFont="1" applyFill="1" applyBorder="1"/>
    <xf numFmtId="166" fontId="9" fillId="25" borderId="27" xfId="35" applyNumberFormat="1" applyFont="1" applyFill="1" applyBorder="1" applyAlignment="1">
      <alignment horizontal="right"/>
    </xf>
    <xf numFmtId="40" fontId="10" fillId="25" borderId="16" xfId="0" applyNumberFormat="1" applyFont="1" applyFill="1" applyBorder="1" applyAlignment="1">
      <alignment horizontal="center"/>
    </xf>
    <xf numFmtId="0" fontId="5" fillId="26" borderId="0" xfId="0" applyFont="1" applyFill="1"/>
    <xf numFmtId="165" fontId="44" fillId="0" borderId="0" xfId="35" applyFont="1" applyFill="1"/>
    <xf numFmtId="166" fontId="9" fillId="0" borderId="42" xfId="35" applyNumberFormat="1" applyFont="1" applyFill="1" applyBorder="1"/>
    <xf numFmtId="37" fontId="5" fillId="25" borderId="0" xfId="0" applyNumberFormat="1" applyFont="1" applyFill="1" applyBorder="1"/>
    <xf numFmtId="3" fontId="12" fillId="0" borderId="0" xfId="0" applyNumberFormat="1" applyFont="1" applyFill="1" applyBorder="1"/>
    <xf numFmtId="3" fontId="9" fillId="0" borderId="0" xfId="35" applyNumberFormat="1" applyFont="1" applyFill="1" applyBorder="1" applyAlignment="1"/>
    <xf numFmtId="3" fontId="44" fillId="0" borderId="22" xfId="35" applyNumberFormat="1" applyFont="1" applyFill="1" applyBorder="1" applyAlignment="1"/>
    <xf numFmtId="0" fontId="12" fillId="24" borderId="41" xfId="35" applyNumberFormat="1" applyFont="1" applyFill="1" applyBorder="1"/>
    <xf numFmtId="0" fontId="12" fillId="24" borderId="10" xfId="35" applyNumberFormat="1" applyFont="1" applyFill="1" applyBorder="1"/>
    <xf numFmtId="0" fontId="12" fillId="24" borderId="42" xfId="35" applyNumberFormat="1" applyFont="1" applyFill="1" applyBorder="1"/>
    <xf numFmtId="3" fontId="44" fillId="0" borderId="22" xfId="35" applyNumberFormat="1" applyFont="1" applyFill="1" applyBorder="1" applyAlignment="1">
      <alignment horizontal="right"/>
    </xf>
    <xf numFmtId="3" fontId="9" fillId="25" borderId="40" xfId="35" applyNumberFormat="1" applyFont="1" applyFill="1" applyBorder="1" applyAlignment="1"/>
    <xf numFmtId="37" fontId="12" fillId="26" borderId="0" xfId="35" applyNumberFormat="1" applyFont="1" applyFill="1" applyBorder="1"/>
    <xf numFmtId="165" fontId="12" fillId="26" borderId="0" xfId="35" applyFont="1" applyFill="1" applyBorder="1"/>
    <xf numFmtId="165" fontId="12" fillId="25" borderId="0" xfId="35" applyFont="1" applyFill="1" applyBorder="1" applyAlignment="1"/>
    <xf numFmtId="0" fontId="5" fillId="26" borderId="0" xfId="0" applyFont="1" applyFill="1" applyBorder="1"/>
    <xf numFmtId="37" fontId="12" fillId="26" borderId="22" xfId="35" applyNumberFormat="1" applyFont="1" applyFill="1" applyBorder="1"/>
    <xf numFmtId="0" fontId="41" fillId="25" borderId="0" xfId="35" applyNumberFormat="1" applyFont="1" applyFill="1" applyBorder="1" applyAlignment="1"/>
    <xf numFmtId="0" fontId="42" fillId="25" borderId="0" xfId="35" applyNumberFormat="1" applyFont="1" applyFill="1" applyBorder="1" applyAlignment="1"/>
    <xf numFmtId="166" fontId="41" fillId="25" borderId="0" xfId="35" applyNumberFormat="1" applyFont="1" applyFill="1" applyBorder="1" applyAlignment="1"/>
    <xf numFmtId="165" fontId="41" fillId="25" borderId="0" xfId="35" applyFont="1" applyFill="1" applyBorder="1" applyAlignment="1"/>
    <xf numFmtId="3" fontId="12" fillId="26" borderId="0" xfId="35" applyNumberFormat="1" applyFont="1" applyFill="1" applyBorder="1"/>
    <xf numFmtId="0" fontId="9" fillId="25" borderId="33" xfId="35" applyNumberFormat="1" applyFont="1" applyFill="1" applyBorder="1" applyAlignment="1">
      <alignment horizontal="center" vertical="center"/>
    </xf>
    <xf numFmtId="0" fontId="9" fillId="25" borderId="10" xfId="35" applyNumberFormat="1" applyFont="1" applyFill="1" applyBorder="1" applyAlignment="1">
      <alignment horizontal="center" vertical="center"/>
    </xf>
    <xf numFmtId="3" fontId="12" fillId="26" borderId="0" xfId="0" applyNumberFormat="1" applyFont="1" applyFill="1" applyBorder="1"/>
    <xf numFmtId="3" fontId="44" fillId="26" borderId="0" xfId="0" applyNumberFormat="1" applyFont="1" applyFill="1" applyBorder="1"/>
    <xf numFmtId="0" fontId="44" fillId="26" borderId="0" xfId="0" applyFont="1" applyFill="1" applyBorder="1"/>
    <xf numFmtId="37" fontId="44" fillId="26" borderId="0" xfId="35" applyNumberFormat="1" applyFont="1" applyFill="1" applyBorder="1" applyAlignment="1"/>
    <xf numFmtId="166" fontId="44" fillId="26" borderId="22" xfId="35" applyNumberFormat="1" applyFont="1" applyFill="1" applyBorder="1"/>
    <xf numFmtId="3" fontId="12" fillId="26" borderId="0" xfId="0" applyNumberFormat="1" applyFont="1" applyFill="1" applyBorder="1" applyAlignment="1">
      <alignment horizontal="right"/>
    </xf>
    <xf numFmtId="4" fontId="3" fillId="25" borderId="0" xfId="0" applyNumberFormat="1" applyFont="1" applyFill="1" applyBorder="1"/>
    <xf numFmtId="3" fontId="12" fillId="26" borderId="20" xfId="35" applyNumberFormat="1" applyFont="1" applyFill="1" applyBorder="1"/>
    <xf numFmtId="0" fontId="12" fillId="24" borderId="32" xfId="35" applyNumberFormat="1" applyFont="1" applyFill="1" applyBorder="1"/>
    <xf numFmtId="0" fontId="12" fillId="24" borderId="33" xfId="35" applyNumberFormat="1" applyFont="1" applyFill="1" applyBorder="1"/>
    <xf numFmtId="0" fontId="12" fillId="24" borderId="34" xfId="35" applyNumberFormat="1" applyFont="1" applyFill="1" applyBorder="1"/>
    <xf numFmtId="0" fontId="12" fillId="24" borderId="19" xfId="35" applyNumberFormat="1" applyFont="1" applyFill="1" applyBorder="1"/>
    <xf numFmtId="0" fontId="12" fillId="24" borderId="20" xfId="35" applyNumberFormat="1" applyFont="1" applyFill="1" applyBorder="1"/>
    <xf numFmtId="0" fontId="12" fillId="25" borderId="20" xfId="35" applyNumberFormat="1" applyFont="1" applyFill="1" applyBorder="1"/>
    <xf numFmtId="166" fontId="12" fillId="25" borderId="20" xfId="35" applyNumberFormat="1" applyFont="1" applyFill="1" applyBorder="1"/>
    <xf numFmtId="165" fontId="9" fillId="0" borderId="0" xfId="35" applyFont="1" applyBorder="1" applyAlignment="1">
      <alignment horizontal="left"/>
    </xf>
    <xf numFmtId="165" fontId="12" fillId="0" borderId="0" xfId="35" applyFont="1" applyBorder="1" applyAlignment="1">
      <alignment horizontal="left"/>
    </xf>
    <xf numFmtId="0" fontId="12" fillId="25" borderId="20" xfId="0" applyFont="1" applyFill="1" applyBorder="1"/>
    <xf numFmtId="165" fontId="12" fillId="25" borderId="20" xfId="35" applyFont="1" applyFill="1" applyBorder="1" applyAlignment="1"/>
    <xf numFmtId="165" fontId="12" fillId="25" borderId="20" xfId="35" applyFont="1" applyFill="1" applyBorder="1"/>
    <xf numFmtId="165" fontId="12" fillId="25" borderId="51" xfId="35" applyFont="1" applyFill="1" applyBorder="1"/>
    <xf numFmtId="165" fontId="12" fillId="25" borderId="52" xfId="35" applyFont="1" applyFill="1" applyBorder="1"/>
    <xf numFmtId="0" fontId="9" fillId="25" borderId="22" xfId="0" applyFont="1" applyFill="1" applyBorder="1"/>
    <xf numFmtId="0" fontId="12" fillId="25" borderId="22" xfId="0" applyFont="1" applyFill="1" applyBorder="1"/>
    <xf numFmtId="37" fontId="9" fillId="25" borderId="22" xfId="35" applyNumberFormat="1" applyFont="1" applyFill="1" applyBorder="1"/>
    <xf numFmtId="165" fontId="12" fillId="25" borderId="23" xfId="35" applyFont="1" applyFill="1" applyBorder="1"/>
    <xf numFmtId="0" fontId="12" fillId="25" borderId="21" xfId="35" applyNumberFormat="1" applyFont="1" applyFill="1" applyBorder="1"/>
    <xf numFmtId="0" fontId="12" fillId="25" borderId="23" xfId="35" applyNumberFormat="1" applyFont="1" applyFill="1" applyBorder="1"/>
    <xf numFmtId="0" fontId="12" fillId="24" borderId="21" xfId="35" applyNumberFormat="1" applyFont="1" applyFill="1" applyBorder="1"/>
    <xf numFmtId="0" fontId="12" fillId="24" borderId="22" xfId="35" applyNumberFormat="1" applyFont="1" applyFill="1" applyBorder="1"/>
    <xf numFmtId="0" fontId="12" fillId="24" borderId="23" xfId="35" applyNumberFormat="1" applyFont="1" applyFill="1" applyBorder="1"/>
    <xf numFmtId="40" fontId="9" fillId="26" borderId="24" xfId="0" applyNumberFormat="1" applyFont="1" applyFill="1" applyBorder="1"/>
    <xf numFmtId="0" fontId="12" fillId="26" borderId="0" xfId="35" applyNumberFormat="1" applyFont="1" applyFill="1" applyBorder="1"/>
    <xf numFmtId="166" fontId="9" fillId="26" borderId="0" xfId="35" applyNumberFormat="1" applyFont="1" applyFill="1" applyBorder="1"/>
    <xf numFmtId="164" fontId="12" fillId="26" borderId="0" xfId="35" applyNumberFormat="1" applyFont="1" applyFill="1" applyBorder="1"/>
    <xf numFmtId="166" fontId="9" fillId="26" borderId="24" xfId="35" applyNumberFormat="1" applyFont="1" applyFill="1" applyBorder="1"/>
    <xf numFmtId="165" fontId="9" fillId="26" borderId="0" xfId="35" applyFont="1" applyFill="1" applyBorder="1" applyAlignment="1">
      <alignment horizontal="center"/>
    </xf>
    <xf numFmtId="166" fontId="9" fillId="26" borderId="25" xfId="35" applyNumberFormat="1" applyFont="1" applyFill="1" applyBorder="1"/>
    <xf numFmtId="165" fontId="9" fillId="26" borderId="0" xfId="35" applyFont="1" applyFill="1" applyBorder="1"/>
    <xf numFmtId="164" fontId="9" fillId="26" borderId="0" xfId="35" applyNumberFormat="1" applyFont="1" applyFill="1" applyBorder="1"/>
    <xf numFmtId="165" fontId="9" fillId="26" borderId="0" xfId="35" applyNumberFormat="1" applyFont="1" applyFill="1" applyBorder="1"/>
    <xf numFmtId="168" fontId="0" fillId="26" borderId="0" xfId="0" applyNumberFormat="1" applyFill="1" applyBorder="1"/>
    <xf numFmtId="165" fontId="12" fillId="26" borderId="0" xfId="35" applyNumberFormat="1" applyFont="1" applyFill="1" applyBorder="1"/>
    <xf numFmtId="0" fontId="9" fillId="26" borderId="33" xfId="35" applyNumberFormat="1" applyFont="1" applyFill="1" applyBorder="1" applyAlignment="1">
      <alignment horizontal="center" vertical="center"/>
    </xf>
    <xf numFmtId="0" fontId="9" fillId="26" borderId="34" xfId="35" applyNumberFormat="1" applyFont="1" applyFill="1" applyBorder="1" applyAlignment="1">
      <alignment horizontal="center" vertical="center"/>
    </xf>
    <xf numFmtId="0" fontId="9" fillId="26" borderId="10" xfId="35" applyNumberFormat="1" applyFont="1" applyFill="1" applyBorder="1" applyAlignment="1">
      <alignment horizontal="center" vertical="center"/>
    </xf>
    <xf numFmtId="0" fontId="9" fillId="26" borderId="36" xfId="35" applyNumberFormat="1" applyFont="1" applyFill="1" applyBorder="1" applyAlignment="1">
      <alignment horizontal="center" vertical="center"/>
    </xf>
    <xf numFmtId="3" fontId="12" fillId="26" borderId="22" xfId="35" applyNumberFormat="1" applyFont="1" applyFill="1" applyBorder="1"/>
    <xf numFmtId="3" fontId="9" fillId="26" borderId="25" xfId="35" applyNumberFormat="1" applyFont="1" applyFill="1" applyBorder="1"/>
    <xf numFmtId="3" fontId="9" fillId="26" borderId="38" xfId="35" applyNumberFormat="1" applyFont="1" applyFill="1" applyBorder="1"/>
    <xf numFmtId="3" fontId="12" fillId="26" borderId="23" xfId="35" applyNumberFormat="1" applyFont="1" applyFill="1" applyBorder="1"/>
    <xf numFmtId="0" fontId="12" fillId="26" borderId="0" xfId="0" applyFont="1" applyFill="1" applyBorder="1" applyAlignment="1">
      <alignment horizontal="left"/>
    </xf>
    <xf numFmtId="165" fontId="12" fillId="26" borderId="0" xfId="35" applyFont="1" applyFill="1" applyBorder="1" applyAlignment="1">
      <alignment horizontal="left"/>
    </xf>
    <xf numFmtId="165" fontId="12" fillId="26" borderId="0" xfId="0" applyNumberFormat="1" applyFont="1" applyFill="1" applyBorder="1"/>
    <xf numFmtId="0" fontId="12" fillId="26" borderId="0" xfId="0" applyFont="1" applyFill="1" applyBorder="1"/>
    <xf numFmtId="0" fontId="9" fillId="26" borderId="29" xfId="0" applyFont="1" applyFill="1" applyBorder="1" applyAlignment="1">
      <alignment horizontal="center" vertical="center" wrapText="1"/>
    </xf>
    <xf numFmtId="0" fontId="9" fillId="26" borderId="29" xfId="0" applyNumberFormat="1" applyFont="1" applyFill="1" applyBorder="1" applyAlignment="1">
      <alignment horizontal="center" vertical="center" wrapText="1"/>
    </xf>
    <xf numFmtId="0" fontId="9" fillId="26" borderId="30" xfId="0" applyFont="1" applyFill="1" applyBorder="1" applyAlignment="1">
      <alignment horizontal="center" vertical="center" wrapText="1"/>
    </xf>
    <xf numFmtId="165" fontId="12" fillId="26" borderId="9" xfId="35" applyFont="1" applyFill="1" applyBorder="1"/>
    <xf numFmtId="0" fontId="9" fillId="26" borderId="9" xfId="0" applyFont="1" applyFill="1" applyBorder="1" applyAlignment="1">
      <alignment horizontal="center" vertical="center" wrapText="1"/>
    </xf>
    <xf numFmtId="37" fontId="9" fillId="26" borderId="25" xfId="0" applyNumberFormat="1" applyFont="1" applyFill="1" applyBorder="1"/>
    <xf numFmtId="3" fontId="9" fillId="26" borderId="24" xfId="35" applyNumberFormat="1" applyFont="1" applyFill="1" applyBorder="1"/>
    <xf numFmtId="3" fontId="9" fillId="26" borderId="24" xfId="0" applyNumberFormat="1" applyFont="1" applyFill="1" applyBorder="1"/>
    <xf numFmtId="0" fontId="9" fillId="26" borderId="0" xfId="0" applyNumberFormat="1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 wrapText="1"/>
    </xf>
    <xf numFmtId="165" fontId="9" fillId="26" borderId="0" xfId="35" applyFont="1" applyFill="1" applyBorder="1" applyAlignment="1">
      <alignment horizontal="center" vertical="center" wrapText="1"/>
    </xf>
    <xf numFmtId="37" fontId="9" fillId="26" borderId="0" xfId="0" applyNumberFormat="1" applyFont="1" applyFill="1" applyBorder="1"/>
    <xf numFmtId="3" fontId="9" fillId="26" borderId="0" xfId="0" applyNumberFormat="1" applyFont="1" applyFill="1" applyBorder="1"/>
    <xf numFmtId="37" fontId="12" fillId="26" borderId="0" xfId="0" applyNumberFormat="1" applyFont="1" applyFill="1" applyBorder="1"/>
    <xf numFmtId="4" fontId="12" fillId="26" borderId="0" xfId="0" applyNumberFormat="1" applyFont="1" applyFill="1" applyBorder="1"/>
    <xf numFmtId="49" fontId="19" fillId="26" borderId="0" xfId="0" applyNumberFormat="1" applyFont="1" applyFill="1" applyBorder="1"/>
    <xf numFmtId="165" fontId="9" fillId="26" borderId="0" xfId="35" applyFont="1" applyFill="1" applyBorder="1" applyAlignment="1">
      <alignment horizontal="right"/>
    </xf>
    <xf numFmtId="37" fontId="9" fillId="26" borderId="24" xfId="35" applyNumberFormat="1" applyFont="1" applyFill="1" applyBorder="1"/>
    <xf numFmtId="37" fontId="9" fillId="26" borderId="0" xfId="35" applyNumberFormat="1" applyFont="1" applyFill="1" applyBorder="1"/>
    <xf numFmtId="165" fontId="12" fillId="26" borderId="0" xfId="35" applyFont="1" applyFill="1" applyBorder="1" applyAlignment="1">
      <alignment horizontal="right"/>
    </xf>
    <xf numFmtId="37" fontId="9" fillId="26" borderId="25" xfId="35" applyNumberFormat="1" applyFont="1" applyFill="1" applyBorder="1"/>
    <xf numFmtId="165" fontId="9" fillId="26" borderId="24" xfId="35" applyFont="1" applyFill="1" applyBorder="1" applyAlignment="1">
      <alignment horizontal="right"/>
    </xf>
    <xf numFmtId="3" fontId="12" fillId="26" borderId="24" xfId="0" applyNumberFormat="1" applyFont="1" applyFill="1" applyBorder="1"/>
    <xf numFmtId="165" fontId="9" fillId="26" borderId="0" xfId="35" applyFont="1" applyFill="1" applyBorder="1" applyAlignment="1">
      <alignment horizontal="left"/>
    </xf>
    <xf numFmtId="165" fontId="12" fillId="26" borderId="0" xfId="35" applyFont="1" applyFill="1"/>
    <xf numFmtId="166" fontId="9" fillId="26" borderId="10" xfId="35" applyNumberFormat="1" applyFont="1" applyFill="1" applyBorder="1"/>
    <xf numFmtId="40" fontId="9" fillId="26" borderId="9" xfId="0" applyNumberFormat="1" applyFont="1" applyFill="1" applyBorder="1"/>
    <xf numFmtId="40" fontId="12" fillId="26" borderId="0" xfId="0" applyNumberFormat="1" applyFont="1" applyFill="1" applyBorder="1"/>
    <xf numFmtId="166" fontId="12" fillId="26" borderId="0" xfId="0" applyNumberFormat="1" applyFont="1" applyFill="1" applyBorder="1" applyAlignment="1">
      <alignment horizontal="right"/>
    </xf>
    <xf numFmtId="0" fontId="9" fillId="24" borderId="0" xfId="35" applyNumberFormat="1" applyFont="1" applyFill="1" applyBorder="1" applyAlignment="1">
      <alignment horizontal="center"/>
    </xf>
    <xf numFmtId="0" fontId="9" fillId="24" borderId="16" xfId="35" applyNumberFormat="1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9" fillId="26" borderId="33" xfId="35" applyNumberFormat="1" applyFont="1" applyFill="1" applyBorder="1" applyAlignment="1">
      <alignment horizontal="center" vertical="center"/>
    </xf>
    <xf numFmtId="0" fontId="9" fillId="26" borderId="10" xfId="35" applyNumberFormat="1" applyFont="1" applyFill="1" applyBorder="1" applyAlignment="1">
      <alignment horizontal="center" vertical="center"/>
    </xf>
    <xf numFmtId="0" fontId="9" fillId="25" borderId="33" xfId="35" applyNumberFormat="1" applyFont="1" applyFill="1" applyBorder="1" applyAlignment="1">
      <alignment horizontal="center" vertical="center"/>
    </xf>
    <xf numFmtId="0" fontId="9" fillId="25" borderId="10" xfId="35" applyNumberFormat="1" applyFont="1" applyFill="1" applyBorder="1" applyAlignment="1">
      <alignment horizontal="center" vertical="center"/>
    </xf>
    <xf numFmtId="0" fontId="9" fillId="24" borderId="20" xfId="35" applyNumberFormat="1" applyFont="1" applyFill="1" applyBorder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15" xfId="66"/>
    <cellStyle name="Millares 16" xfId="67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>
          <a:extLst>
            <a:ext uri="{FF2B5EF4-FFF2-40B4-BE49-F238E27FC236}">
              <a16:creationId xmlns:a16="http://schemas.microsoft.com/office/drawing/2014/main" xmlns="" id="{00000000-0008-0000-0100-0000DAB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>
          <a:extLst>
            <a:ext uri="{FF2B5EF4-FFF2-40B4-BE49-F238E27FC236}">
              <a16:creationId xmlns:a16="http://schemas.microsoft.com/office/drawing/2014/main" xmlns="" id="{00000000-0008-0000-0200-0000A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56</xdr:row>
      <xdr:rowOff>0</xdr:rowOff>
    </xdr:from>
    <xdr:ext cx="137777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>
          <a:extLst>
            <a:ext uri="{FF2B5EF4-FFF2-40B4-BE49-F238E27FC236}">
              <a16:creationId xmlns:a16="http://schemas.microsoft.com/office/drawing/2014/main" xmlns="" id="{00000000-0008-0000-0300-000038C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>
          <a:extLst>
            <a:ext uri="{FF2B5EF4-FFF2-40B4-BE49-F238E27FC236}">
              <a16:creationId xmlns:a16="http://schemas.microsoft.com/office/drawing/2014/main" xmlns="" id="{00000000-0008-0000-0500-00000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>
          <a:extLst>
            <a:ext uri="{FF2B5EF4-FFF2-40B4-BE49-F238E27FC236}">
              <a16:creationId xmlns:a16="http://schemas.microsoft.com/office/drawing/2014/main" xmlns="" id="{00000000-0008-0000-0700-00002A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>
          <a:extLst>
            <a:ext uri="{FF2B5EF4-FFF2-40B4-BE49-F238E27FC236}">
              <a16:creationId xmlns:a16="http://schemas.microsoft.com/office/drawing/2014/main" xmlns="" id="{00000000-0008-0000-0700-00002B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>
          <a:extLst>
            <a:ext uri="{FF2B5EF4-FFF2-40B4-BE49-F238E27FC236}">
              <a16:creationId xmlns:a16="http://schemas.microsoft.com/office/drawing/2014/main" xmlns="" id="{00000000-0008-0000-0700-00002C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249977111117893"/>
  </sheetPr>
  <dimension ref="A1:K102"/>
  <sheetViews>
    <sheetView zoomScaleNormal="100" zoomScaleSheetLayoutView="75" workbookViewId="0">
      <selection activeCell="A6" sqref="A6"/>
    </sheetView>
  </sheetViews>
  <sheetFormatPr baseColWidth="10" defaultRowHeight="14.25" x14ac:dyDescent="0.2"/>
  <cols>
    <col min="1" max="1" width="9.7109375" style="11" customWidth="1"/>
    <col min="2" max="2" width="3.28515625" style="11" customWidth="1"/>
    <col min="3" max="3" width="7.285156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03125" style="11" customWidth="1"/>
    <col min="8" max="8" width="26.140625" style="11" customWidth="1"/>
    <col min="9" max="9" width="12.85546875" style="11" customWidth="1"/>
    <col min="10" max="10" width="5.7109375" style="11" customWidth="1"/>
    <col min="11" max="11" width="4" style="9" customWidth="1"/>
    <col min="12" max="16384" width="11.42578125" style="11"/>
  </cols>
  <sheetData>
    <row r="1" spans="2:11" ht="15" thickBot="1" x14ac:dyDescent="0.25"/>
    <row r="2" spans="2:11" ht="15" thickTop="1" x14ac:dyDescent="0.2">
      <c r="B2" s="20"/>
      <c r="C2" s="21"/>
      <c r="D2" s="21"/>
      <c r="E2" s="21"/>
      <c r="F2" s="21"/>
      <c r="G2" s="21"/>
      <c r="H2" s="21"/>
      <c r="I2" s="21"/>
      <c r="J2" s="22"/>
      <c r="K2" s="23"/>
    </row>
    <row r="3" spans="2:11" x14ac:dyDescent="0.2">
      <c r="B3" s="24"/>
      <c r="C3" s="25"/>
      <c r="D3" s="25"/>
      <c r="E3" s="25"/>
      <c r="F3" s="25"/>
      <c r="G3" s="25"/>
      <c r="H3" s="25"/>
      <c r="I3" s="25"/>
      <c r="J3" s="26"/>
      <c r="K3" s="23"/>
    </row>
    <row r="4" spans="2:11" x14ac:dyDescent="0.2">
      <c r="B4" s="24"/>
      <c r="C4" s="25"/>
      <c r="D4" s="25"/>
      <c r="E4" s="25"/>
      <c r="F4" s="25"/>
      <c r="G4" s="25"/>
      <c r="H4" s="25"/>
      <c r="I4" s="25"/>
      <c r="J4" s="26"/>
      <c r="K4" s="23"/>
    </row>
    <row r="5" spans="2:11" x14ac:dyDescent="0.2">
      <c r="B5" s="24"/>
      <c r="C5" s="25"/>
      <c r="D5" s="25"/>
      <c r="E5" s="25"/>
      <c r="F5" s="25"/>
      <c r="G5" s="25"/>
      <c r="H5" s="25"/>
      <c r="I5" s="25"/>
      <c r="J5" s="26"/>
      <c r="K5" s="23"/>
    </row>
    <row r="6" spans="2:11" x14ac:dyDescent="0.2">
      <c r="B6" s="24"/>
      <c r="C6" s="391"/>
      <c r="D6" s="391"/>
      <c r="E6" s="391"/>
      <c r="F6" s="391"/>
      <c r="G6" s="391"/>
      <c r="H6" s="391"/>
      <c r="I6" s="391"/>
      <c r="J6" s="392"/>
      <c r="K6" s="23"/>
    </row>
    <row r="7" spans="2:11" x14ac:dyDescent="0.2">
      <c r="B7" s="24"/>
      <c r="C7" s="391" t="s">
        <v>11</v>
      </c>
      <c r="D7" s="391"/>
      <c r="E7" s="391"/>
      <c r="F7" s="391"/>
      <c r="G7" s="391"/>
      <c r="H7" s="391"/>
      <c r="I7" s="391"/>
      <c r="J7" s="392"/>
      <c r="K7" s="23"/>
    </row>
    <row r="8" spans="2:11" x14ac:dyDescent="0.2">
      <c r="B8" s="24"/>
      <c r="C8" s="391" t="s">
        <v>260</v>
      </c>
      <c r="D8" s="391"/>
      <c r="E8" s="391"/>
      <c r="F8" s="391"/>
      <c r="G8" s="391"/>
      <c r="H8" s="391"/>
      <c r="I8" s="391"/>
      <c r="J8" s="392"/>
      <c r="K8" s="23"/>
    </row>
    <row r="9" spans="2:11" x14ac:dyDescent="0.2">
      <c r="B9" s="24"/>
      <c r="C9" s="391"/>
      <c r="D9" s="391"/>
      <c r="E9" s="391"/>
      <c r="F9" s="391"/>
      <c r="G9" s="391"/>
      <c r="H9" s="391"/>
      <c r="I9" s="391"/>
      <c r="J9" s="392"/>
      <c r="K9" s="23"/>
    </row>
    <row r="10" spans="2:11" ht="15" thickBot="1" x14ac:dyDescent="0.25">
      <c r="B10" s="290"/>
      <c r="C10" s="291"/>
      <c r="D10" s="291"/>
      <c r="E10" s="291"/>
      <c r="F10" s="291"/>
      <c r="G10" s="291"/>
      <c r="H10" s="291"/>
      <c r="I10" s="291"/>
      <c r="J10" s="292"/>
      <c r="K10" s="23"/>
    </row>
    <row r="11" spans="2:11" x14ac:dyDescent="0.2">
      <c r="B11" s="55"/>
      <c r="C11" s="61"/>
      <c r="D11" s="59"/>
      <c r="E11" s="59"/>
      <c r="F11" s="59"/>
      <c r="G11" s="59"/>
      <c r="H11" s="59"/>
      <c r="I11" s="59"/>
      <c r="J11" s="60"/>
      <c r="K11" s="23"/>
    </row>
    <row r="12" spans="2:11" x14ac:dyDescent="0.2">
      <c r="B12" s="55"/>
      <c r="C12" s="61"/>
      <c r="D12" s="59"/>
      <c r="E12" s="59"/>
      <c r="F12" s="59"/>
      <c r="G12" s="59"/>
      <c r="H12" s="59"/>
      <c r="I12" s="59"/>
      <c r="J12" s="60"/>
      <c r="K12" s="23"/>
    </row>
    <row r="13" spans="2:11" ht="15" x14ac:dyDescent="0.2">
      <c r="B13" s="55"/>
      <c r="C13" s="161" t="s">
        <v>112</v>
      </c>
      <c r="D13" s="134" t="s">
        <v>225</v>
      </c>
      <c r="E13" s="134"/>
      <c r="F13" s="134"/>
      <c r="G13" s="135"/>
      <c r="H13" s="135"/>
      <c r="I13" s="135"/>
      <c r="J13" s="60"/>
      <c r="K13" s="23"/>
    </row>
    <row r="14" spans="2:11" ht="15" x14ac:dyDescent="0.2">
      <c r="B14" s="55"/>
      <c r="C14" s="136"/>
      <c r="D14" s="135"/>
      <c r="E14" s="135"/>
      <c r="F14" s="135"/>
      <c r="G14" s="135"/>
      <c r="H14" s="135"/>
      <c r="I14" s="135"/>
      <c r="J14" s="60"/>
      <c r="K14" s="23"/>
    </row>
    <row r="15" spans="2:11" ht="15" x14ac:dyDescent="0.2">
      <c r="B15" s="55"/>
      <c r="C15" s="136"/>
      <c r="D15" s="300" t="s">
        <v>218</v>
      </c>
      <c r="E15" s="300"/>
      <c r="F15" s="300"/>
      <c r="G15" s="300"/>
      <c r="H15" s="300"/>
      <c r="I15" s="300"/>
      <c r="J15" s="60"/>
      <c r="K15" s="23"/>
    </row>
    <row r="16" spans="2:11" ht="15" x14ac:dyDescent="0.2">
      <c r="B16" s="55"/>
      <c r="C16" s="136"/>
      <c r="D16" s="300" t="s">
        <v>244</v>
      </c>
      <c r="E16" s="300"/>
      <c r="F16" s="300"/>
      <c r="G16" s="300"/>
      <c r="H16" s="300"/>
      <c r="I16" s="300"/>
      <c r="J16" s="60"/>
      <c r="K16" s="23"/>
    </row>
    <row r="17" spans="2:11" ht="15" x14ac:dyDescent="0.2">
      <c r="B17" s="55"/>
      <c r="C17" s="136"/>
      <c r="D17" s="300" t="s">
        <v>219</v>
      </c>
      <c r="E17" s="300"/>
      <c r="F17" s="300"/>
      <c r="G17" s="300"/>
      <c r="H17" s="300"/>
      <c r="I17" s="300"/>
      <c r="J17" s="60"/>
      <c r="K17" s="23"/>
    </row>
    <row r="18" spans="2:11" ht="15" x14ac:dyDescent="0.2">
      <c r="B18" s="55"/>
      <c r="C18" s="136"/>
      <c r="D18" s="300" t="s">
        <v>220</v>
      </c>
      <c r="E18" s="300"/>
      <c r="F18" s="300"/>
      <c r="G18" s="300"/>
      <c r="H18" s="132"/>
      <c r="I18" s="300"/>
      <c r="J18" s="60"/>
      <c r="K18" s="23"/>
    </row>
    <row r="19" spans="2:11" ht="15" x14ac:dyDescent="0.2">
      <c r="B19" s="55"/>
      <c r="C19" s="136"/>
      <c r="D19" s="300"/>
      <c r="E19" s="300"/>
      <c r="F19" s="300"/>
      <c r="G19" s="300"/>
      <c r="H19" s="132"/>
      <c r="I19" s="300"/>
      <c r="J19" s="60"/>
      <c r="K19" s="23"/>
    </row>
    <row r="20" spans="2:11" ht="15" x14ac:dyDescent="0.2">
      <c r="B20" s="55"/>
      <c r="C20" s="137"/>
      <c r="D20" s="300" t="s">
        <v>223</v>
      </c>
      <c r="E20" s="301"/>
      <c r="F20" s="300"/>
      <c r="G20" s="300"/>
      <c r="H20" s="302"/>
      <c r="I20" s="300"/>
      <c r="J20" s="60"/>
      <c r="K20" s="23"/>
    </row>
    <row r="21" spans="2:11" ht="15" x14ac:dyDescent="0.2">
      <c r="B21" s="55"/>
      <c r="C21" s="137"/>
      <c r="D21" s="300" t="s">
        <v>245</v>
      </c>
      <c r="E21" s="301"/>
      <c r="F21" s="300"/>
      <c r="G21" s="302"/>
      <c r="H21" s="302"/>
      <c r="I21" s="300"/>
      <c r="J21" s="60"/>
      <c r="K21" s="23"/>
    </row>
    <row r="22" spans="2:11" ht="15" x14ac:dyDescent="0.2">
      <c r="B22" s="55"/>
      <c r="C22" s="137"/>
      <c r="D22" s="300" t="s">
        <v>224</v>
      </c>
      <c r="E22" s="300"/>
      <c r="F22" s="300"/>
      <c r="G22" s="302"/>
      <c r="H22" s="302"/>
      <c r="I22" s="300"/>
      <c r="J22" s="60"/>
      <c r="K22" s="23"/>
    </row>
    <row r="23" spans="2:11" ht="15" x14ac:dyDescent="0.2">
      <c r="B23" s="55"/>
      <c r="C23" s="137"/>
      <c r="D23" s="135"/>
      <c r="E23" s="135"/>
      <c r="F23" s="135"/>
      <c r="G23" s="139"/>
      <c r="H23" s="139"/>
      <c r="I23" s="135"/>
      <c r="J23" s="60"/>
      <c r="K23" s="23"/>
    </row>
    <row r="24" spans="2:11" ht="15" x14ac:dyDescent="0.2">
      <c r="B24" s="55"/>
      <c r="C24" s="137"/>
      <c r="D24" s="135"/>
      <c r="E24" s="135"/>
      <c r="F24" s="135"/>
      <c r="G24" s="139"/>
      <c r="H24" s="139"/>
      <c r="I24" s="135"/>
      <c r="J24" s="60"/>
      <c r="K24" s="23"/>
    </row>
    <row r="25" spans="2:11" ht="15" x14ac:dyDescent="0.2">
      <c r="B25" s="55"/>
      <c r="C25" s="161" t="s">
        <v>45</v>
      </c>
      <c r="D25" s="134" t="s">
        <v>212</v>
      </c>
      <c r="E25" s="135"/>
      <c r="F25" s="135"/>
      <c r="G25" s="139"/>
      <c r="H25" s="139"/>
      <c r="I25" s="135"/>
      <c r="J25" s="60"/>
      <c r="K25" s="23"/>
    </row>
    <row r="26" spans="2:11" ht="15" x14ac:dyDescent="0.2">
      <c r="B26" s="55"/>
      <c r="C26" s="137"/>
      <c r="D26" s="135"/>
      <c r="E26" s="135"/>
      <c r="F26" s="135"/>
      <c r="G26" s="139"/>
      <c r="H26" s="139"/>
      <c r="I26" s="135"/>
      <c r="J26" s="60"/>
      <c r="K26" s="23"/>
    </row>
    <row r="27" spans="2:11" ht="15" x14ac:dyDescent="0.2">
      <c r="B27" s="55"/>
      <c r="C27" s="137"/>
      <c r="D27" s="135" t="s">
        <v>226</v>
      </c>
      <c r="E27" s="135"/>
      <c r="F27" s="135"/>
      <c r="G27" s="139"/>
      <c r="H27" s="139"/>
      <c r="I27" s="135"/>
      <c r="J27" s="60"/>
      <c r="K27" s="23"/>
    </row>
    <row r="28" spans="2:11" ht="15" x14ac:dyDescent="0.2">
      <c r="B28" s="55"/>
      <c r="C28" s="137"/>
      <c r="D28" s="135"/>
      <c r="E28" s="135"/>
      <c r="F28" s="135"/>
      <c r="G28" s="139"/>
      <c r="H28" s="139"/>
      <c r="I28" s="135"/>
      <c r="J28" s="60"/>
      <c r="K28" s="23"/>
    </row>
    <row r="29" spans="2:11" ht="15" x14ac:dyDescent="0.2">
      <c r="B29" s="55"/>
      <c r="C29" s="161" t="s">
        <v>46</v>
      </c>
      <c r="D29" s="134" t="s">
        <v>12</v>
      </c>
      <c r="E29" s="135"/>
      <c r="F29" s="135"/>
      <c r="G29" s="139"/>
      <c r="H29" s="139"/>
      <c r="I29" s="135"/>
      <c r="J29" s="60"/>
      <c r="K29" s="23"/>
    </row>
    <row r="30" spans="2:11" ht="15" x14ac:dyDescent="0.2">
      <c r="B30" s="55"/>
      <c r="C30" s="161"/>
      <c r="D30" s="133"/>
      <c r="E30" s="135"/>
      <c r="F30" s="135"/>
      <c r="G30" s="139"/>
      <c r="H30" s="139"/>
      <c r="I30" s="135"/>
      <c r="J30" s="60"/>
      <c r="K30" s="23"/>
    </row>
    <row r="31" spans="2:11" ht="15" x14ac:dyDescent="0.2">
      <c r="B31" s="55"/>
      <c r="C31" s="161"/>
      <c r="D31" s="135" t="s">
        <v>236</v>
      </c>
      <c r="E31" s="135"/>
      <c r="F31" s="135"/>
      <c r="G31" s="139"/>
      <c r="H31" s="139"/>
      <c r="I31" s="135"/>
      <c r="J31" s="60"/>
      <c r="K31" s="23"/>
    </row>
    <row r="32" spans="2:11" ht="15" x14ac:dyDescent="0.2">
      <c r="B32" s="55"/>
      <c r="C32" s="137"/>
      <c r="D32" s="135"/>
      <c r="E32" s="135"/>
      <c r="F32" s="135"/>
      <c r="G32" s="139"/>
      <c r="H32" s="139"/>
      <c r="I32" s="135"/>
      <c r="J32" s="60"/>
      <c r="K32" s="23"/>
    </row>
    <row r="33" spans="2:11" ht="15" x14ac:dyDescent="0.2">
      <c r="B33" s="55"/>
      <c r="C33" s="161" t="s">
        <v>13</v>
      </c>
      <c r="D33" s="134" t="s">
        <v>44</v>
      </c>
      <c r="E33" s="140"/>
      <c r="F33" s="135"/>
      <c r="G33" s="139"/>
      <c r="H33" s="139"/>
      <c r="I33" s="135"/>
      <c r="J33" s="60"/>
      <c r="K33" s="23"/>
    </row>
    <row r="34" spans="2:11" ht="15" x14ac:dyDescent="0.2">
      <c r="B34" s="55"/>
      <c r="C34" s="137"/>
      <c r="D34" s="140"/>
      <c r="E34" s="140"/>
      <c r="F34" s="140"/>
      <c r="G34" s="140"/>
      <c r="H34" s="139"/>
      <c r="I34" s="135"/>
      <c r="J34" s="60"/>
      <c r="K34" s="23"/>
    </row>
    <row r="35" spans="2:11" ht="15" x14ac:dyDescent="0.2">
      <c r="B35" s="55"/>
      <c r="C35" s="137"/>
      <c r="D35" s="138"/>
      <c r="E35" s="138"/>
      <c r="F35" s="139"/>
      <c r="G35" s="140"/>
      <c r="H35" s="139"/>
      <c r="I35" s="135"/>
      <c r="J35" s="60"/>
      <c r="K35" s="23"/>
    </row>
    <row r="36" spans="2:11" ht="15" x14ac:dyDescent="0.2">
      <c r="B36" s="55"/>
      <c r="C36" s="161" t="s">
        <v>14</v>
      </c>
      <c r="D36" s="134" t="s">
        <v>47</v>
      </c>
      <c r="E36" s="135"/>
      <c r="F36" s="135"/>
      <c r="G36" s="141"/>
      <c r="H36" s="140"/>
      <c r="I36" s="140"/>
      <c r="J36" s="60"/>
      <c r="K36" s="23"/>
    </row>
    <row r="37" spans="2:11" ht="15" x14ac:dyDescent="0.2">
      <c r="B37" s="55"/>
      <c r="C37" s="137"/>
      <c r="D37" s="135"/>
      <c r="E37" s="135"/>
      <c r="F37" s="140"/>
      <c r="G37" s="139"/>
      <c r="H37" s="140"/>
      <c r="I37" s="140"/>
      <c r="J37" s="60"/>
      <c r="K37" s="23"/>
    </row>
    <row r="38" spans="2:11" ht="15" x14ac:dyDescent="0.2">
      <c r="B38" s="55"/>
      <c r="C38" s="137"/>
      <c r="D38" s="135" t="s">
        <v>227</v>
      </c>
      <c r="E38" s="140"/>
      <c r="F38" s="140"/>
      <c r="G38" s="139"/>
      <c r="H38" s="139"/>
      <c r="I38" s="135"/>
      <c r="J38" s="60"/>
      <c r="K38" s="23"/>
    </row>
    <row r="39" spans="2:11" ht="15" x14ac:dyDescent="0.2">
      <c r="B39" s="55"/>
      <c r="C39" s="137"/>
      <c r="D39" s="135"/>
      <c r="E39" s="135"/>
      <c r="F39" s="140"/>
      <c r="G39" s="139"/>
      <c r="H39" s="139"/>
      <c r="I39" s="135"/>
      <c r="J39" s="60"/>
      <c r="K39" s="23"/>
    </row>
    <row r="40" spans="2:11" ht="15" x14ac:dyDescent="0.2">
      <c r="B40" s="55"/>
      <c r="C40" s="135"/>
      <c r="D40" s="135" t="s">
        <v>48</v>
      </c>
      <c r="E40" s="140"/>
      <c r="F40" s="140"/>
      <c r="G40" s="140"/>
      <c r="H40" s="140"/>
      <c r="I40" s="139"/>
      <c r="J40" s="60"/>
      <c r="K40" s="23"/>
    </row>
    <row r="41" spans="2:11" ht="15" x14ac:dyDescent="0.2">
      <c r="B41" s="55"/>
      <c r="C41" s="137"/>
      <c r="D41" s="135"/>
      <c r="E41" s="135"/>
      <c r="F41" s="135"/>
      <c r="G41" s="139"/>
      <c r="H41" s="139"/>
      <c r="I41" s="139"/>
      <c r="J41" s="60"/>
      <c r="K41" s="23"/>
    </row>
    <row r="42" spans="2:11" ht="15" x14ac:dyDescent="0.2">
      <c r="B42" s="55"/>
      <c r="C42" s="137"/>
      <c r="D42" s="135" t="s">
        <v>213</v>
      </c>
      <c r="E42" s="135"/>
      <c r="F42" s="135"/>
      <c r="G42" s="139"/>
      <c r="H42" s="140"/>
      <c r="I42" s="139"/>
      <c r="J42" s="60"/>
      <c r="K42" s="23"/>
    </row>
    <row r="43" spans="2:11" ht="15" x14ac:dyDescent="0.2">
      <c r="B43" s="55"/>
      <c r="C43" s="137"/>
      <c r="D43" s="135" t="s">
        <v>237</v>
      </c>
      <c r="E43" s="135"/>
      <c r="F43" s="135"/>
      <c r="G43" s="139"/>
      <c r="H43" s="139"/>
      <c r="I43" s="139"/>
      <c r="J43" s="60"/>
      <c r="K43" s="23"/>
    </row>
    <row r="44" spans="2:11" ht="15" x14ac:dyDescent="0.2">
      <c r="B44" s="55"/>
      <c r="C44" s="137"/>
      <c r="D44" s="135"/>
      <c r="E44" s="142"/>
      <c r="F44" s="135"/>
      <c r="G44" s="139"/>
      <c r="H44" s="139"/>
      <c r="I44" s="139"/>
      <c r="J44" s="60"/>
      <c r="K44" s="23"/>
    </row>
    <row r="45" spans="2:11" ht="15" x14ac:dyDescent="0.2">
      <c r="B45" s="55"/>
      <c r="C45" s="137"/>
      <c r="D45" s="135" t="s">
        <v>215</v>
      </c>
      <c r="E45" s="140"/>
      <c r="F45" s="135"/>
      <c r="G45" s="139"/>
      <c r="H45" s="139"/>
      <c r="I45" s="139"/>
      <c r="J45" s="60"/>
      <c r="K45" s="23"/>
    </row>
    <row r="46" spans="2:11" ht="15" x14ac:dyDescent="0.2">
      <c r="B46" s="55"/>
      <c r="C46" s="137"/>
      <c r="D46" s="135" t="s">
        <v>228</v>
      </c>
      <c r="E46" s="140"/>
      <c r="F46" s="135"/>
      <c r="G46" s="139"/>
      <c r="H46" s="139"/>
      <c r="I46" s="139"/>
      <c r="J46" s="60"/>
      <c r="K46" s="23"/>
    </row>
    <row r="47" spans="2:11" ht="15" x14ac:dyDescent="0.2">
      <c r="B47" s="55"/>
      <c r="C47" s="137"/>
      <c r="D47" s="142"/>
      <c r="E47" s="140"/>
      <c r="F47" s="135"/>
      <c r="G47" s="139"/>
      <c r="H47" s="139"/>
      <c r="I47" s="139"/>
      <c r="J47" s="60"/>
      <c r="K47" s="23"/>
    </row>
    <row r="48" spans="2:11" ht="15" x14ac:dyDescent="0.2">
      <c r="B48" s="55"/>
      <c r="C48" s="137"/>
      <c r="D48" s="303" t="s">
        <v>216</v>
      </c>
      <c r="E48" s="303"/>
      <c r="F48" s="303"/>
      <c r="G48" s="302"/>
      <c r="H48" s="302"/>
      <c r="I48" s="303"/>
      <c r="J48" s="60"/>
      <c r="K48" s="23"/>
    </row>
    <row r="49" spans="2:11" ht="15" x14ac:dyDescent="0.2">
      <c r="B49" s="55"/>
      <c r="C49" s="137"/>
      <c r="D49" s="300" t="s">
        <v>217</v>
      </c>
      <c r="E49" s="301"/>
      <c r="F49" s="303"/>
      <c r="G49" s="302"/>
      <c r="H49" s="302"/>
      <c r="I49" s="302"/>
      <c r="J49" s="60"/>
      <c r="K49" s="23"/>
    </row>
    <row r="50" spans="2:11" ht="15" x14ac:dyDescent="0.2">
      <c r="B50" s="55"/>
      <c r="C50" s="137"/>
      <c r="D50" s="303" t="s">
        <v>246</v>
      </c>
      <c r="E50" s="303"/>
      <c r="F50" s="303"/>
      <c r="G50" s="302"/>
      <c r="H50" s="302"/>
      <c r="I50" s="302"/>
      <c r="J50" s="60"/>
      <c r="K50" s="23"/>
    </row>
    <row r="51" spans="2:11" ht="15" x14ac:dyDescent="0.2">
      <c r="B51" s="55"/>
      <c r="C51" s="137"/>
      <c r="D51" s="300" t="s">
        <v>49</v>
      </c>
      <c r="E51" s="303"/>
      <c r="F51" s="303"/>
      <c r="G51" s="302"/>
      <c r="H51" s="302"/>
      <c r="I51" s="303"/>
      <c r="J51" s="60"/>
      <c r="K51" s="23"/>
    </row>
    <row r="52" spans="2:11" ht="15" x14ac:dyDescent="0.2">
      <c r="B52" s="55"/>
      <c r="C52" s="137"/>
      <c r="D52" s="140"/>
      <c r="E52" s="140"/>
      <c r="F52" s="140"/>
      <c r="G52" s="139"/>
      <c r="H52" s="139"/>
      <c r="I52" s="140"/>
      <c r="J52" s="60"/>
      <c r="K52" s="23"/>
    </row>
    <row r="53" spans="2:11" ht="15" x14ac:dyDescent="0.2">
      <c r="B53" s="55"/>
      <c r="C53" s="137"/>
      <c r="D53" s="142"/>
      <c r="E53" s="140"/>
      <c r="F53" s="140"/>
      <c r="G53" s="139"/>
      <c r="H53" s="139"/>
      <c r="I53" s="140"/>
      <c r="J53" s="60"/>
      <c r="K53" s="23"/>
    </row>
    <row r="54" spans="2:11" ht="15" x14ac:dyDescent="0.2">
      <c r="B54" s="55"/>
      <c r="C54" s="161" t="s">
        <v>15</v>
      </c>
      <c r="D54" s="134" t="s">
        <v>50</v>
      </c>
      <c r="E54" s="135"/>
      <c r="F54" s="135"/>
      <c r="G54" s="135"/>
      <c r="H54" s="143"/>
      <c r="I54" s="140"/>
      <c r="J54" s="60"/>
      <c r="K54" s="23"/>
    </row>
    <row r="55" spans="2:11" ht="15" x14ac:dyDescent="0.2">
      <c r="B55" s="55"/>
      <c r="C55" s="161"/>
      <c r="D55" s="134"/>
      <c r="E55" s="135"/>
      <c r="F55" s="135"/>
      <c r="G55" s="135"/>
      <c r="H55" s="143"/>
      <c r="I55" s="140"/>
      <c r="J55" s="60"/>
      <c r="K55" s="23"/>
    </row>
    <row r="56" spans="2:11" ht="15" x14ac:dyDescent="0.2">
      <c r="B56" s="55"/>
      <c r="C56" s="144"/>
      <c r="D56" s="135" t="s">
        <v>221</v>
      </c>
      <c r="E56" s="133"/>
      <c r="F56" s="135"/>
      <c r="G56" s="135"/>
      <c r="H56" s="143"/>
      <c r="I56" s="140"/>
      <c r="J56" s="60"/>
      <c r="K56" s="23"/>
    </row>
    <row r="57" spans="2:11" ht="13.5" customHeight="1" x14ac:dyDescent="0.2">
      <c r="B57" s="55"/>
      <c r="C57" s="161"/>
      <c r="D57" s="135" t="s">
        <v>222</v>
      </c>
      <c r="E57" s="133"/>
      <c r="F57" s="135"/>
      <c r="G57" s="139"/>
      <c r="H57" s="145"/>
      <c r="I57" s="140"/>
      <c r="J57" s="60"/>
      <c r="K57" s="23"/>
    </row>
    <row r="58" spans="2:11" ht="15" x14ac:dyDescent="0.2">
      <c r="B58" s="55"/>
      <c r="C58" s="161"/>
      <c r="D58" s="135"/>
      <c r="E58" s="135"/>
      <c r="F58" s="135"/>
      <c r="G58" s="139"/>
      <c r="H58" s="139"/>
      <c r="I58" s="140"/>
      <c r="J58" s="60"/>
      <c r="K58" s="23"/>
    </row>
    <row r="59" spans="2:11" ht="15" x14ac:dyDescent="0.2">
      <c r="B59" s="55"/>
      <c r="C59" s="161" t="s">
        <v>16</v>
      </c>
      <c r="D59" s="134" t="s">
        <v>214</v>
      </c>
      <c r="E59" s="135"/>
      <c r="F59" s="135"/>
      <c r="G59" s="139"/>
      <c r="H59" s="143"/>
      <c r="I59" s="139"/>
      <c r="J59" s="60"/>
      <c r="K59" s="23"/>
    </row>
    <row r="60" spans="2:11" ht="15" x14ac:dyDescent="0.2">
      <c r="B60" s="55"/>
      <c r="C60" s="161"/>
      <c r="D60" s="134"/>
      <c r="E60" s="135"/>
      <c r="F60" s="135"/>
      <c r="G60" s="139"/>
      <c r="H60" s="143"/>
      <c r="I60" s="139"/>
      <c r="J60" s="60"/>
      <c r="K60" s="23"/>
    </row>
    <row r="61" spans="2:11" ht="14.25" customHeight="1" x14ac:dyDescent="0.2">
      <c r="B61" s="55"/>
      <c r="C61" s="161"/>
      <c r="D61" s="135" t="s">
        <v>235</v>
      </c>
      <c r="E61" s="133"/>
      <c r="F61" s="135"/>
      <c r="G61" s="135"/>
      <c r="H61" s="143"/>
      <c r="I61" s="135"/>
      <c r="J61" s="60"/>
      <c r="K61" s="23"/>
    </row>
    <row r="62" spans="2:11" ht="13.5" customHeight="1" x14ac:dyDescent="0.2">
      <c r="B62" s="55"/>
      <c r="C62" s="136"/>
      <c r="D62" s="135" t="s">
        <v>248</v>
      </c>
      <c r="E62" s="135"/>
      <c r="F62" s="135"/>
      <c r="G62" s="135"/>
      <c r="H62" s="143"/>
      <c r="I62" s="139"/>
      <c r="J62" s="60"/>
      <c r="K62" s="23"/>
    </row>
    <row r="63" spans="2:11" ht="15" hidden="1" x14ac:dyDescent="0.2">
      <c r="B63" s="55"/>
      <c r="C63" s="136"/>
      <c r="D63" s="135"/>
      <c r="E63" s="135"/>
      <c r="F63" s="135"/>
      <c r="G63" s="135"/>
      <c r="H63" s="146"/>
      <c r="I63" s="135"/>
      <c r="J63" s="60"/>
      <c r="K63" s="23"/>
    </row>
    <row r="64" spans="2:11" ht="15" x14ac:dyDescent="0.2">
      <c r="B64" s="55"/>
      <c r="C64" s="136"/>
      <c r="D64" s="135" t="s">
        <v>247</v>
      </c>
      <c r="E64" s="135"/>
      <c r="F64" s="135"/>
      <c r="G64" s="135"/>
      <c r="H64" s="146"/>
      <c r="I64" s="135"/>
      <c r="J64" s="60"/>
      <c r="K64" s="23"/>
    </row>
    <row r="65" spans="1:11" ht="15" hidden="1" x14ac:dyDescent="0.2">
      <c r="B65" s="55"/>
      <c r="C65" s="136"/>
      <c r="D65" s="135"/>
      <c r="E65" s="135"/>
      <c r="F65" s="135"/>
      <c r="G65" s="135"/>
      <c r="H65" s="146"/>
      <c r="I65" s="135"/>
      <c r="J65" s="60"/>
      <c r="K65" s="23"/>
    </row>
    <row r="66" spans="1:11" ht="15" x14ac:dyDescent="0.2">
      <c r="B66" s="55"/>
      <c r="C66" s="136"/>
      <c r="D66" s="135"/>
      <c r="E66" s="135"/>
      <c r="F66" s="135"/>
      <c r="G66" s="135"/>
      <c r="H66" s="143"/>
      <c r="I66" s="135"/>
      <c r="J66" s="60"/>
      <c r="K66" s="23"/>
    </row>
    <row r="67" spans="1:11" ht="17.25" customHeight="1" x14ac:dyDescent="0.2">
      <c r="B67" s="55"/>
      <c r="C67" s="161"/>
      <c r="D67" s="135" t="s">
        <v>257</v>
      </c>
      <c r="E67" s="133"/>
      <c r="F67" s="140"/>
      <c r="G67" s="147"/>
      <c r="H67" s="148"/>
      <c r="I67" s="149"/>
      <c r="J67" s="60"/>
      <c r="K67" s="23"/>
    </row>
    <row r="68" spans="1:11" ht="13.5" customHeight="1" x14ac:dyDescent="0.2">
      <c r="B68" s="55"/>
      <c r="C68" s="161"/>
      <c r="D68" s="135" t="s">
        <v>255</v>
      </c>
      <c r="E68" s="133"/>
      <c r="F68" s="140"/>
      <c r="G68" s="147"/>
      <c r="H68" s="148"/>
      <c r="I68" s="149"/>
      <c r="J68" s="60"/>
      <c r="K68" s="23"/>
    </row>
    <row r="69" spans="1:11" ht="15" x14ac:dyDescent="0.2">
      <c r="B69" s="55"/>
      <c r="C69" s="136"/>
      <c r="D69" s="135" t="s">
        <v>256</v>
      </c>
      <c r="E69" s="133"/>
      <c r="F69" s="150"/>
      <c r="G69" s="139"/>
      <c r="H69" s="151"/>
      <c r="I69" s="135"/>
      <c r="J69" s="60"/>
      <c r="K69" s="23"/>
    </row>
    <row r="70" spans="1:11" ht="15" x14ac:dyDescent="0.2">
      <c r="B70" s="55"/>
      <c r="C70" s="136"/>
      <c r="D70" s="135"/>
      <c r="E70" s="135"/>
      <c r="F70" s="139"/>
      <c r="G70" s="135"/>
      <c r="H70" s="140"/>
      <c r="I70" s="152"/>
      <c r="J70" s="60"/>
      <c r="K70" s="23"/>
    </row>
    <row r="71" spans="1:11" ht="17.25" customHeight="1" x14ac:dyDescent="0.2">
      <c r="B71" s="55"/>
      <c r="C71" s="161" t="s">
        <v>17</v>
      </c>
      <c r="D71" s="153" t="s">
        <v>51</v>
      </c>
      <c r="E71" s="135"/>
      <c r="F71" s="140"/>
      <c r="G71" s="139"/>
      <c r="H71" s="154"/>
      <c r="I71" s="154"/>
      <c r="J71" s="60"/>
      <c r="K71" s="23"/>
    </row>
    <row r="72" spans="1:11" ht="14.25" customHeight="1" x14ac:dyDescent="0.2">
      <c r="A72" s="6"/>
      <c r="B72" s="55"/>
      <c r="C72" s="135"/>
      <c r="D72" s="144"/>
      <c r="E72" s="135"/>
      <c r="F72" s="140"/>
      <c r="G72" s="139"/>
      <c r="H72" s="154"/>
      <c r="I72" s="154"/>
      <c r="J72" s="60"/>
      <c r="K72" s="23"/>
    </row>
    <row r="73" spans="1:11" ht="15" x14ac:dyDescent="0.2">
      <c r="B73" s="55"/>
      <c r="C73" s="135"/>
      <c r="D73" s="135" t="s">
        <v>249</v>
      </c>
      <c r="E73" s="135"/>
      <c r="F73" s="151"/>
      <c r="G73" s="139"/>
      <c r="H73" s="154"/>
      <c r="I73" s="154"/>
      <c r="J73" s="60"/>
      <c r="K73" s="23"/>
    </row>
    <row r="74" spans="1:11" ht="15.75" customHeight="1" x14ac:dyDescent="0.2">
      <c r="A74" s="6"/>
      <c r="B74" s="55"/>
      <c r="C74" s="135"/>
      <c r="D74" s="135"/>
      <c r="E74" s="135"/>
      <c r="F74" s="140"/>
      <c r="G74" s="139"/>
      <c r="H74" s="155"/>
      <c r="I74" s="154"/>
      <c r="J74" s="60"/>
      <c r="K74" s="23"/>
    </row>
    <row r="75" spans="1:11" ht="15" x14ac:dyDescent="0.2">
      <c r="A75" s="6"/>
      <c r="B75" s="55"/>
      <c r="C75" s="135"/>
      <c r="D75" s="135"/>
      <c r="E75" s="135"/>
      <c r="F75" s="140"/>
      <c r="G75" s="139"/>
      <c r="H75" s="154"/>
      <c r="I75" s="154"/>
      <c r="J75" s="60"/>
      <c r="K75" s="23"/>
    </row>
    <row r="76" spans="1:11" ht="15" hidden="1" x14ac:dyDescent="0.2">
      <c r="B76" s="55"/>
      <c r="C76" s="135"/>
      <c r="D76" s="135"/>
      <c r="E76" s="135"/>
      <c r="F76" s="140"/>
      <c r="G76" s="139"/>
      <c r="H76" s="154"/>
      <c r="I76" s="154"/>
      <c r="J76" s="60"/>
      <c r="K76" s="23"/>
    </row>
    <row r="77" spans="1:11" ht="15" x14ac:dyDescent="0.2">
      <c r="B77" s="55"/>
      <c r="C77" s="135"/>
      <c r="D77" s="135" t="s">
        <v>250</v>
      </c>
      <c r="E77" s="135"/>
      <c r="F77" s="140"/>
      <c r="G77" s="156"/>
      <c r="H77" s="154"/>
      <c r="I77" s="154"/>
      <c r="J77" s="60"/>
      <c r="K77" s="23"/>
    </row>
    <row r="78" spans="1:11" ht="15" x14ac:dyDescent="0.2">
      <c r="B78" s="55"/>
      <c r="C78" s="135"/>
      <c r="D78" s="135" t="s">
        <v>251</v>
      </c>
      <c r="E78" s="135"/>
      <c r="F78" s="140"/>
      <c r="G78" s="139"/>
      <c r="H78" s="154"/>
      <c r="I78" s="154"/>
      <c r="J78" s="60"/>
      <c r="K78" s="23"/>
    </row>
    <row r="79" spans="1:11" ht="15" x14ac:dyDescent="0.2">
      <c r="B79" s="55"/>
      <c r="C79" s="135"/>
      <c r="D79" s="135" t="s">
        <v>252</v>
      </c>
      <c r="E79" s="135"/>
      <c r="F79" s="140"/>
      <c r="G79" s="139"/>
      <c r="H79" s="154"/>
      <c r="I79" s="154"/>
      <c r="J79" s="60"/>
      <c r="K79" s="23"/>
    </row>
    <row r="80" spans="1:11" ht="15" x14ac:dyDescent="0.2">
      <c r="B80" s="55"/>
      <c r="C80" s="140"/>
      <c r="D80" s="140"/>
      <c r="E80" s="135"/>
      <c r="F80" s="140"/>
      <c r="G80" s="157"/>
      <c r="H80" s="157"/>
      <c r="I80" s="157"/>
      <c r="J80" s="60"/>
      <c r="K80" s="23"/>
    </row>
    <row r="81" spans="2:11" ht="15" x14ac:dyDescent="0.2">
      <c r="B81" s="55"/>
      <c r="C81" s="140"/>
      <c r="D81" s="140" t="s">
        <v>253</v>
      </c>
      <c r="E81" s="135"/>
      <c r="F81" s="135"/>
      <c r="G81" s="154"/>
      <c r="H81" s="154"/>
      <c r="I81" s="154"/>
      <c r="J81" s="60"/>
      <c r="K81" s="23"/>
    </row>
    <row r="82" spans="2:11" ht="15" x14ac:dyDescent="0.2">
      <c r="B82" s="55"/>
      <c r="C82" s="140"/>
      <c r="D82" s="140" t="s">
        <v>254</v>
      </c>
      <c r="E82" s="135"/>
      <c r="F82" s="135"/>
      <c r="G82" s="154"/>
      <c r="H82" s="154"/>
      <c r="I82" s="154"/>
      <c r="J82" s="60"/>
      <c r="K82" s="23"/>
    </row>
    <row r="83" spans="2:11" ht="15" x14ac:dyDescent="0.2">
      <c r="B83" s="55"/>
      <c r="C83" s="140"/>
      <c r="D83" s="140"/>
      <c r="E83" s="135"/>
      <c r="F83" s="135"/>
      <c r="G83" s="154"/>
      <c r="H83" s="154"/>
      <c r="I83" s="154"/>
      <c r="J83" s="60"/>
      <c r="K83" s="23"/>
    </row>
    <row r="84" spans="2:11" ht="15.75" thickBot="1" x14ac:dyDescent="0.25">
      <c r="B84" s="69"/>
      <c r="C84" s="158"/>
      <c r="D84" s="158"/>
      <c r="E84" s="159"/>
      <c r="F84" s="159"/>
      <c r="G84" s="160"/>
      <c r="H84" s="160"/>
      <c r="I84" s="160"/>
      <c r="J84" s="70"/>
      <c r="K84" s="23"/>
    </row>
    <row r="85" spans="2:11" ht="15" thickTop="1" x14ac:dyDescent="0.2">
      <c r="C85" s="42"/>
    </row>
    <row r="86" spans="2:11" x14ac:dyDescent="0.2">
      <c r="H86" s="19"/>
    </row>
    <row r="87" spans="2:11" x14ac:dyDescent="0.2">
      <c r="H87" s="19"/>
    </row>
    <row r="88" spans="2:11" x14ac:dyDescent="0.2">
      <c r="D88" s="28"/>
      <c r="E88" s="30"/>
      <c r="F88" s="7"/>
      <c r="G88" s="29"/>
      <c r="H88" s="23"/>
    </row>
    <row r="89" spans="2:11" x14ac:dyDescent="0.2">
      <c r="D89" s="28"/>
      <c r="E89" s="30"/>
      <c r="F89" s="7"/>
      <c r="G89" s="29"/>
      <c r="H89" s="23"/>
    </row>
    <row r="90" spans="2:11" x14ac:dyDescent="0.2">
      <c r="H90" s="31"/>
    </row>
    <row r="91" spans="2:11" x14ac:dyDescent="0.2">
      <c r="H91" s="31"/>
    </row>
    <row r="92" spans="2:11" x14ac:dyDescent="0.2">
      <c r="H92" s="31"/>
    </row>
    <row r="93" spans="2:11" x14ac:dyDescent="0.2">
      <c r="H93" s="31"/>
    </row>
    <row r="94" spans="2:11" x14ac:dyDescent="0.2">
      <c r="H94" s="31"/>
    </row>
    <row r="95" spans="2:11" x14ac:dyDescent="0.2">
      <c r="H95" s="31"/>
    </row>
    <row r="96" spans="2:11" x14ac:dyDescent="0.2">
      <c r="H96" s="31"/>
    </row>
    <row r="97" spans="8:8" x14ac:dyDescent="0.2">
      <c r="H97" s="31"/>
    </row>
    <row r="98" spans="8:8" x14ac:dyDescent="0.2">
      <c r="H98" s="31"/>
    </row>
    <row r="99" spans="8:8" x14ac:dyDescent="0.2">
      <c r="H99" s="31"/>
    </row>
    <row r="100" spans="8:8" x14ac:dyDescent="0.2">
      <c r="H100" s="31"/>
    </row>
    <row r="101" spans="8:8" x14ac:dyDescent="0.2">
      <c r="H101" s="31"/>
    </row>
    <row r="102" spans="8:8" x14ac:dyDescent="0.2">
      <c r="H102" s="32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39997558519241921"/>
  </sheetPr>
  <dimension ref="C2:L153"/>
  <sheetViews>
    <sheetView zoomScale="120" zoomScaleNormal="120" workbookViewId="0">
      <selection activeCell="O16" sqref="O16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3" customWidth="1"/>
    <col min="13" max="16384" width="11.42578125" style="1"/>
  </cols>
  <sheetData>
    <row r="2" spans="3:11" ht="15.75" thickBot="1" x14ac:dyDescent="0.25"/>
    <row r="3" spans="3:11" ht="15.75" thickTop="1" x14ac:dyDescent="0.2">
      <c r="C3" s="191"/>
      <c r="D3" s="192"/>
      <c r="E3" s="192"/>
      <c r="F3" s="192"/>
      <c r="G3" s="192"/>
      <c r="H3" s="192"/>
      <c r="I3" s="192"/>
      <c r="J3" s="192"/>
      <c r="K3" s="193"/>
    </row>
    <row r="4" spans="3:11" x14ac:dyDescent="0.2">
      <c r="C4" s="194"/>
      <c r="D4" s="399"/>
      <c r="E4" s="399"/>
      <c r="F4" s="399"/>
      <c r="G4" s="399"/>
      <c r="H4" s="399"/>
      <c r="I4" s="399"/>
      <c r="J4" s="399"/>
      <c r="K4" s="195"/>
    </row>
    <row r="5" spans="3:11" x14ac:dyDescent="0.2">
      <c r="C5" s="194"/>
      <c r="D5" s="399"/>
      <c r="E5" s="399"/>
      <c r="F5" s="399"/>
      <c r="G5" s="399"/>
      <c r="H5" s="399"/>
      <c r="I5" s="399"/>
      <c r="J5" s="399"/>
      <c r="K5" s="195"/>
    </row>
    <row r="6" spans="3:11" x14ac:dyDescent="0.2">
      <c r="C6" s="393" t="s">
        <v>186</v>
      </c>
      <c r="D6" s="394"/>
      <c r="E6" s="394"/>
      <c r="F6" s="394"/>
      <c r="G6" s="394"/>
      <c r="H6" s="394"/>
      <c r="I6" s="394"/>
      <c r="J6" s="394"/>
      <c r="K6" s="395"/>
    </row>
    <row r="7" spans="3:11" x14ac:dyDescent="0.2">
      <c r="C7" s="393" t="s">
        <v>261</v>
      </c>
      <c r="D7" s="394"/>
      <c r="E7" s="394"/>
      <c r="F7" s="394"/>
      <c r="G7" s="394"/>
      <c r="H7" s="394"/>
      <c r="I7" s="394"/>
      <c r="J7" s="394"/>
      <c r="K7" s="395"/>
    </row>
    <row r="8" spans="3:11" x14ac:dyDescent="0.2">
      <c r="C8" s="393" t="s">
        <v>164</v>
      </c>
      <c r="D8" s="394"/>
      <c r="E8" s="394"/>
      <c r="F8" s="394"/>
      <c r="G8" s="394"/>
      <c r="H8" s="394"/>
      <c r="I8" s="394"/>
      <c r="J8" s="394"/>
      <c r="K8" s="395"/>
    </row>
    <row r="9" spans="3:11" ht="15.75" thickBot="1" x14ac:dyDescent="0.25">
      <c r="C9" s="396"/>
      <c r="D9" s="397"/>
      <c r="E9" s="397"/>
      <c r="F9" s="397"/>
      <c r="G9" s="397"/>
      <c r="H9" s="397"/>
      <c r="I9" s="397"/>
      <c r="J9" s="397"/>
      <c r="K9" s="398"/>
    </row>
    <row r="10" spans="3:11" ht="6" customHeight="1" x14ac:dyDescent="0.2">
      <c r="C10" s="196"/>
      <c r="D10" s="165"/>
      <c r="E10" s="165"/>
      <c r="F10" s="165"/>
      <c r="G10" s="165"/>
      <c r="H10" s="165"/>
      <c r="I10" s="165"/>
      <c r="J10" s="165"/>
      <c r="K10" s="197"/>
    </row>
    <row r="11" spans="3:11" ht="18.600000000000001" customHeight="1" x14ac:dyDescent="0.2">
      <c r="C11" s="196"/>
      <c r="D11" s="39" t="s">
        <v>168</v>
      </c>
      <c r="E11" s="166"/>
      <c r="F11" s="247">
        <v>2023</v>
      </c>
      <c r="G11" s="167"/>
      <c r="H11" s="247">
        <v>2022</v>
      </c>
      <c r="I11" s="163"/>
      <c r="J11" s="167" t="s">
        <v>57</v>
      </c>
      <c r="K11" s="198"/>
    </row>
    <row r="12" spans="3:11" ht="3.6" customHeight="1" x14ac:dyDescent="0.2">
      <c r="C12" s="196"/>
      <c r="D12" s="166"/>
      <c r="E12" s="166"/>
      <c r="F12" s="163"/>
      <c r="G12" s="167"/>
      <c r="H12" s="167"/>
      <c r="I12" s="163"/>
      <c r="J12" s="167"/>
      <c r="K12" s="198"/>
    </row>
    <row r="13" spans="3:11" ht="15.6" customHeight="1" x14ac:dyDescent="0.2">
      <c r="C13" s="196"/>
      <c r="D13" s="47" t="s">
        <v>20</v>
      </c>
      <c r="E13" s="163"/>
      <c r="F13" s="163"/>
      <c r="G13" s="163"/>
      <c r="H13" s="168"/>
      <c r="I13" s="163"/>
      <c r="J13" s="163"/>
      <c r="K13" s="198"/>
    </row>
    <row r="14" spans="3:11" x14ac:dyDescent="0.2">
      <c r="C14" s="196"/>
      <c r="D14" s="163" t="s">
        <v>21</v>
      </c>
      <c r="E14" s="163"/>
      <c r="F14" s="263">
        <f>+'NOTAS   '!H22+'NOTAS   '!H28</f>
        <v>16905770.130000003</v>
      </c>
      <c r="G14" s="163"/>
      <c r="H14" s="263">
        <v>49605667</v>
      </c>
      <c r="I14" s="163"/>
      <c r="J14" s="170">
        <v>1462536.8</v>
      </c>
      <c r="K14" s="198"/>
    </row>
    <row r="15" spans="3:11" x14ac:dyDescent="0.2">
      <c r="C15" s="196"/>
      <c r="D15" s="163" t="s">
        <v>240</v>
      </c>
      <c r="E15" s="163"/>
      <c r="F15" s="263">
        <f>+'NOTAS   '!H45</f>
        <v>676706688.91000009</v>
      </c>
      <c r="G15" s="163"/>
      <c r="H15" s="263">
        <v>392140668</v>
      </c>
      <c r="I15" s="163"/>
      <c r="J15" s="170"/>
      <c r="K15" s="198"/>
    </row>
    <row r="16" spans="3:11" x14ac:dyDescent="0.2">
      <c r="C16" s="196"/>
      <c r="D16" s="163" t="s">
        <v>22</v>
      </c>
      <c r="E16" s="163"/>
      <c r="F16" s="263">
        <v>2797749</v>
      </c>
      <c r="G16" s="163"/>
      <c r="H16" s="263">
        <v>2797749</v>
      </c>
      <c r="I16" s="163"/>
      <c r="J16" s="170"/>
      <c r="K16" s="198"/>
    </row>
    <row r="17" spans="3:11" x14ac:dyDescent="0.2">
      <c r="C17" s="196"/>
      <c r="D17" s="163" t="s">
        <v>43</v>
      </c>
      <c r="E17" s="163"/>
      <c r="F17" s="263">
        <v>223408.91</v>
      </c>
      <c r="G17" s="163"/>
      <c r="H17" s="263">
        <v>245370</v>
      </c>
      <c r="I17" s="163"/>
      <c r="J17" s="170"/>
      <c r="K17" s="198"/>
    </row>
    <row r="18" spans="3:11" x14ac:dyDescent="0.2">
      <c r="C18" s="196"/>
      <c r="D18" s="163" t="s">
        <v>177</v>
      </c>
      <c r="E18" s="163"/>
      <c r="F18" s="263">
        <v>2173891.69</v>
      </c>
      <c r="G18" s="172"/>
      <c r="H18" s="263">
        <v>2230245</v>
      </c>
      <c r="I18" s="163"/>
      <c r="J18" s="172"/>
      <c r="K18" s="198"/>
    </row>
    <row r="19" spans="3:11" x14ac:dyDescent="0.2">
      <c r="C19" s="196"/>
      <c r="D19" s="163" t="s">
        <v>23</v>
      </c>
      <c r="E19" s="163"/>
      <c r="F19" s="263">
        <f>+'NOTAS   '!H57</f>
        <v>14006941.039999999</v>
      </c>
      <c r="G19" s="172"/>
      <c r="H19" s="263">
        <v>1437019</v>
      </c>
      <c r="I19" s="163"/>
      <c r="J19" s="172"/>
      <c r="K19" s="198"/>
    </row>
    <row r="20" spans="3:11" x14ac:dyDescent="0.2">
      <c r="C20" s="196"/>
      <c r="D20" s="163" t="s">
        <v>59</v>
      </c>
      <c r="E20" s="163"/>
      <c r="F20" s="263">
        <v>291394850.44</v>
      </c>
      <c r="G20" s="172"/>
      <c r="H20" s="263">
        <v>265823403</v>
      </c>
      <c r="I20" s="163"/>
      <c r="J20" s="172"/>
      <c r="K20" s="198"/>
    </row>
    <row r="21" spans="3:11" x14ac:dyDescent="0.2">
      <c r="C21" s="196"/>
      <c r="D21" s="163" t="s">
        <v>24</v>
      </c>
      <c r="E21" s="163"/>
      <c r="F21" s="263">
        <v>724640543.89999998</v>
      </c>
      <c r="G21" s="172"/>
      <c r="H21" s="263">
        <v>969932619</v>
      </c>
      <c r="I21" s="163"/>
      <c r="J21" s="172"/>
      <c r="K21" s="198"/>
    </row>
    <row r="22" spans="3:11" x14ac:dyDescent="0.2">
      <c r="C22" s="196"/>
      <c r="D22" s="163" t="s">
        <v>60</v>
      </c>
      <c r="E22" s="163"/>
      <c r="F22" s="264">
        <v>116700000</v>
      </c>
      <c r="G22" s="163"/>
      <c r="H22" s="264">
        <v>116700000</v>
      </c>
      <c r="I22" s="163"/>
      <c r="J22" s="170">
        <f>SUM(J19:J20)</f>
        <v>0</v>
      </c>
      <c r="K22" s="198"/>
    </row>
    <row r="23" spans="3:11" x14ac:dyDescent="0.2">
      <c r="C23" s="196"/>
      <c r="D23" s="131" t="s">
        <v>200</v>
      </c>
      <c r="E23" s="163"/>
      <c r="F23" s="307">
        <f>SUM(F14:F22)</f>
        <v>1845549844.02</v>
      </c>
      <c r="G23" s="163"/>
      <c r="H23" s="190">
        <f>SUM(H14:H22)</f>
        <v>1800912740</v>
      </c>
      <c r="I23" s="163"/>
      <c r="J23" s="163"/>
      <c r="K23" s="198"/>
    </row>
    <row r="24" spans="3:11" x14ac:dyDescent="0.2">
      <c r="C24" s="196"/>
      <c r="D24" s="246"/>
      <c r="E24" s="163"/>
      <c r="F24" s="308"/>
      <c r="G24" s="163"/>
      <c r="H24" s="169"/>
      <c r="I24" s="163"/>
      <c r="J24" s="163"/>
      <c r="K24" s="198"/>
    </row>
    <row r="25" spans="3:11" x14ac:dyDescent="0.2">
      <c r="C25" s="196"/>
      <c r="D25" s="39" t="s">
        <v>28</v>
      </c>
      <c r="E25" s="163"/>
      <c r="F25" s="309"/>
      <c r="G25" s="173"/>
      <c r="H25" s="174"/>
      <c r="I25" s="163"/>
      <c r="J25" s="172">
        <v>399912.37</v>
      </c>
      <c r="K25" s="198"/>
    </row>
    <row r="26" spans="3:11" x14ac:dyDescent="0.2">
      <c r="C26" s="196"/>
      <c r="D26" s="163" t="s">
        <v>25</v>
      </c>
      <c r="E26" s="171"/>
      <c r="F26" s="263">
        <f>+'NOTAS   '!G81</f>
        <v>515250635.8599999</v>
      </c>
      <c r="G26" s="163"/>
      <c r="H26" s="164">
        <v>489098104</v>
      </c>
      <c r="I26" s="163"/>
      <c r="J26" s="172"/>
      <c r="K26" s="198"/>
    </row>
    <row r="27" spans="3:11" ht="14.45" customHeight="1" x14ac:dyDescent="0.2">
      <c r="C27" s="196"/>
      <c r="D27" s="163" t="s">
        <v>183</v>
      </c>
      <c r="E27" s="163"/>
      <c r="F27" s="310">
        <f>-'NOTAS   '!H81</f>
        <v>-164847680.63</v>
      </c>
      <c r="G27" s="163"/>
      <c r="H27" s="179">
        <v>-163302921</v>
      </c>
      <c r="I27" s="163"/>
      <c r="J27" s="172"/>
      <c r="K27" s="198"/>
    </row>
    <row r="28" spans="3:11" ht="13.9" customHeight="1" x14ac:dyDescent="0.2">
      <c r="C28" s="196"/>
      <c r="D28" s="163" t="s">
        <v>180</v>
      </c>
      <c r="E28" s="163"/>
      <c r="F28" s="311">
        <v>607392</v>
      </c>
      <c r="G28" s="163"/>
      <c r="H28" s="256">
        <v>607392</v>
      </c>
      <c r="I28" s="163"/>
      <c r="J28" s="172"/>
      <c r="K28" s="198"/>
    </row>
    <row r="29" spans="3:11" ht="17.25" customHeight="1" x14ac:dyDescent="0.2">
      <c r="C29" s="196"/>
      <c r="D29" s="131" t="s">
        <v>201</v>
      </c>
      <c r="E29" s="175"/>
      <c r="F29" s="312">
        <f>SUM(F26:F28)</f>
        <v>351010347.2299999</v>
      </c>
      <c r="G29" s="163"/>
      <c r="H29" s="190">
        <f>SUM(H26:H28)</f>
        <v>326402575</v>
      </c>
      <c r="I29" s="163"/>
      <c r="J29" s="172"/>
      <c r="K29" s="198"/>
    </row>
    <row r="30" spans="3:11" ht="17.25" customHeight="1" x14ac:dyDescent="0.2">
      <c r="C30" s="196"/>
      <c r="D30" s="163"/>
      <c r="E30" s="163"/>
      <c r="F30" s="163"/>
      <c r="G30" s="163"/>
      <c r="H30" s="169"/>
      <c r="I30" s="163"/>
      <c r="J30" s="170">
        <f>SUM(J25:J25)</f>
        <v>399912.37</v>
      </c>
      <c r="K30" s="198"/>
    </row>
    <row r="31" spans="3:11" ht="16.149999999999999" customHeight="1" thickBot="1" x14ac:dyDescent="0.25">
      <c r="C31" s="196"/>
      <c r="D31" s="131" t="s">
        <v>35</v>
      </c>
      <c r="E31" s="163"/>
      <c r="F31" s="123">
        <f>+F29+F23</f>
        <v>2196560191.25</v>
      </c>
      <c r="G31" s="245"/>
      <c r="H31" s="123">
        <f>+H23+H29</f>
        <v>2127315315</v>
      </c>
      <c r="I31" s="163"/>
      <c r="J31" s="178">
        <f>+J14+J22+J30</f>
        <v>1862449.17</v>
      </c>
      <c r="K31" s="198"/>
    </row>
    <row r="32" spans="3:11" ht="10.9" customHeight="1" thickTop="1" x14ac:dyDescent="0.2">
      <c r="C32" s="196"/>
      <c r="D32" s="163"/>
      <c r="E32" s="163"/>
      <c r="F32" s="163"/>
      <c r="G32" s="163"/>
      <c r="H32" s="170"/>
      <c r="I32" s="163"/>
      <c r="J32" s="163"/>
      <c r="K32" s="198"/>
    </row>
    <row r="33" spans="3:12" ht="16.899999999999999" customHeight="1" x14ac:dyDescent="0.2">
      <c r="C33" s="196"/>
      <c r="D33" s="39" t="s">
        <v>27</v>
      </c>
      <c r="E33" s="163"/>
      <c r="F33" s="253"/>
      <c r="G33" s="172"/>
      <c r="H33" s="168"/>
      <c r="I33" s="163"/>
      <c r="J33" s="177">
        <v>-9259239.8100000005</v>
      </c>
      <c r="K33" s="198"/>
    </row>
    <row r="34" spans="3:12" ht="17.45" customHeight="1" x14ac:dyDescent="0.2">
      <c r="C34" s="196"/>
      <c r="D34" s="171" t="s">
        <v>33</v>
      </c>
      <c r="E34" s="163"/>
      <c r="F34" s="170"/>
      <c r="G34" s="163"/>
      <c r="H34" s="163"/>
      <c r="I34" s="163"/>
      <c r="J34" s="172"/>
      <c r="K34" s="198"/>
    </row>
    <row r="35" spans="3:12" ht="12.6" customHeight="1" x14ac:dyDescent="0.2">
      <c r="C35" s="199"/>
      <c r="D35" s="163" t="s">
        <v>31</v>
      </c>
      <c r="E35" s="171"/>
      <c r="F35" s="180">
        <f>+'NOTAS   '!H120</f>
        <v>18845877.940000001</v>
      </c>
      <c r="G35" s="163"/>
      <c r="H35" s="180">
        <v>10746094</v>
      </c>
      <c r="I35" s="163"/>
      <c r="J35" s="163"/>
      <c r="K35" s="198"/>
    </row>
    <row r="36" spans="3:12" ht="13.9" customHeight="1" x14ac:dyDescent="0.2">
      <c r="C36" s="199"/>
      <c r="D36" s="163" t="s">
        <v>30</v>
      </c>
      <c r="E36" s="171"/>
      <c r="F36" s="180">
        <f>+'NOTAS   '!H147</f>
        <v>50961291.950000003</v>
      </c>
      <c r="G36" s="167"/>
      <c r="H36" s="180">
        <v>63618265</v>
      </c>
      <c r="I36" s="163"/>
      <c r="J36" s="167" t="s">
        <v>57</v>
      </c>
      <c r="K36" s="198"/>
    </row>
    <row r="37" spans="3:12" ht="12.6" customHeight="1" x14ac:dyDescent="0.2">
      <c r="C37" s="199"/>
      <c r="D37" s="163" t="s">
        <v>119</v>
      </c>
      <c r="E37" s="171"/>
      <c r="F37" s="293">
        <v>168007.42</v>
      </c>
      <c r="G37" s="167"/>
      <c r="H37" s="181">
        <v>47976</v>
      </c>
      <c r="I37" s="163"/>
      <c r="J37" s="167"/>
      <c r="K37" s="198"/>
    </row>
    <row r="38" spans="3:12" ht="15" customHeight="1" x14ac:dyDescent="0.2">
      <c r="C38" s="199"/>
      <c r="D38" s="131" t="s">
        <v>198</v>
      </c>
      <c r="E38" s="163"/>
      <c r="F38" s="43">
        <f>SUM(F35:F37)</f>
        <v>69975177.310000002</v>
      </c>
      <c r="G38" s="172"/>
      <c r="H38" s="102">
        <f>SUM(H35:H37)</f>
        <v>74412335</v>
      </c>
      <c r="I38" s="163"/>
      <c r="J38" s="172"/>
      <c r="K38" s="198"/>
      <c r="L38" s="103"/>
    </row>
    <row r="39" spans="3:12" ht="12" customHeight="1" x14ac:dyDescent="0.2">
      <c r="C39" s="199"/>
      <c r="D39" s="163"/>
      <c r="E39" s="163"/>
      <c r="F39" s="163"/>
      <c r="G39" s="172"/>
      <c r="H39" s="172"/>
      <c r="I39" s="163"/>
      <c r="J39" s="172"/>
      <c r="K39" s="198"/>
      <c r="L39" s="103"/>
    </row>
    <row r="40" spans="3:12" x14ac:dyDescent="0.2">
      <c r="C40" s="199"/>
      <c r="D40" s="39" t="s">
        <v>32</v>
      </c>
      <c r="E40" s="163"/>
      <c r="F40" s="163"/>
      <c r="G40" s="172"/>
      <c r="H40" s="172"/>
      <c r="I40" s="163"/>
      <c r="J40" s="172"/>
      <c r="K40" s="198"/>
      <c r="L40" s="103"/>
    </row>
    <row r="41" spans="3:12" x14ac:dyDescent="0.2">
      <c r="C41" s="199"/>
      <c r="D41" s="163" t="s">
        <v>29</v>
      </c>
      <c r="E41" s="171"/>
      <c r="F41" s="180">
        <f>+'NOTAS   '!H127</f>
        <v>1361617252.4300001</v>
      </c>
      <c r="G41" s="172"/>
      <c r="H41" s="172">
        <v>1350737346</v>
      </c>
      <c r="I41" s="163"/>
      <c r="J41" s="172"/>
      <c r="K41" s="198"/>
      <c r="L41" s="103"/>
    </row>
    <row r="42" spans="3:12" ht="12.6" customHeight="1" x14ac:dyDescent="0.2">
      <c r="C42" s="199"/>
      <c r="D42" s="163" t="s">
        <v>153</v>
      </c>
      <c r="E42" s="171"/>
      <c r="F42" s="180">
        <v>39782636.579999998</v>
      </c>
      <c r="G42" s="172"/>
      <c r="H42" s="172">
        <v>11493870</v>
      </c>
      <c r="I42" s="163"/>
      <c r="J42" s="172"/>
      <c r="K42" s="198"/>
      <c r="L42" s="103"/>
    </row>
    <row r="43" spans="3:12" ht="13.5" customHeight="1" x14ac:dyDescent="0.2">
      <c r="C43" s="199"/>
      <c r="D43" s="163" t="s">
        <v>154</v>
      </c>
      <c r="E43" s="171"/>
      <c r="F43" s="181">
        <v>116700000</v>
      </c>
      <c r="G43" s="172"/>
      <c r="H43" s="177">
        <v>116700000</v>
      </c>
      <c r="I43" s="163"/>
      <c r="J43" s="172"/>
      <c r="K43" s="198"/>
      <c r="L43" s="103"/>
    </row>
    <row r="44" spans="3:12" ht="14.45" customHeight="1" x14ac:dyDescent="0.2">
      <c r="C44" s="199"/>
      <c r="D44" s="131" t="s">
        <v>187</v>
      </c>
      <c r="E44" s="163"/>
      <c r="F44" s="287">
        <f>SUM(F41:F43)</f>
        <v>1518099889.01</v>
      </c>
      <c r="G44" s="172"/>
      <c r="H44" s="43">
        <f>SUM(H41:H43)</f>
        <v>1478931216</v>
      </c>
      <c r="I44" s="163"/>
      <c r="J44" s="172"/>
      <c r="K44" s="198"/>
      <c r="L44" s="103"/>
    </row>
    <row r="45" spans="3:12" ht="6.6" customHeight="1" x14ac:dyDescent="0.2">
      <c r="C45" s="199"/>
      <c r="D45" s="246"/>
      <c r="E45" s="163"/>
      <c r="F45" s="168"/>
      <c r="G45" s="172"/>
      <c r="H45" s="186"/>
      <c r="I45" s="163"/>
      <c r="J45" s="172"/>
      <c r="K45" s="198"/>
      <c r="L45" s="103"/>
    </row>
    <row r="46" spans="3:12" ht="19.5" customHeight="1" thickBot="1" x14ac:dyDescent="0.25">
      <c r="C46" s="199"/>
      <c r="D46" s="131" t="s">
        <v>36</v>
      </c>
      <c r="E46" s="175"/>
      <c r="F46" s="188">
        <f>+F38+F44</f>
        <v>1588075066.3199999</v>
      </c>
      <c r="G46" s="172"/>
      <c r="H46" s="188">
        <f>+H38+H44</f>
        <v>1553343551</v>
      </c>
      <c r="I46" s="163"/>
      <c r="J46" s="172"/>
      <c r="K46" s="198"/>
      <c r="L46" s="103"/>
    </row>
    <row r="47" spans="3:12" ht="10.9" customHeight="1" thickTop="1" x14ac:dyDescent="0.2">
      <c r="C47" s="199"/>
      <c r="D47" s="187"/>
      <c r="E47" s="163"/>
      <c r="F47" s="163"/>
      <c r="G47" s="170"/>
      <c r="H47" s="176"/>
      <c r="I47" s="163"/>
      <c r="J47" s="170" t="e">
        <f>+#REF!+#REF!+#REF!</f>
        <v>#REF!</v>
      </c>
      <c r="K47" s="198"/>
      <c r="L47" s="103"/>
    </row>
    <row r="48" spans="3:12" ht="13.9" customHeight="1" x14ac:dyDescent="0.2">
      <c r="C48" s="199"/>
      <c r="D48" s="47" t="s">
        <v>188</v>
      </c>
      <c r="E48" s="163"/>
      <c r="F48" s="172"/>
      <c r="G48" s="172"/>
      <c r="H48" s="163"/>
      <c r="I48" s="163"/>
      <c r="J48" s="163"/>
      <c r="K48" s="198"/>
      <c r="L48" s="103"/>
    </row>
    <row r="49" spans="3:12" x14ac:dyDescent="0.2">
      <c r="C49" s="199"/>
      <c r="D49" s="163" t="s">
        <v>40</v>
      </c>
      <c r="E49" s="163"/>
      <c r="F49" s="164">
        <v>94403308</v>
      </c>
      <c r="G49" s="172"/>
      <c r="H49" s="164">
        <v>94403309</v>
      </c>
      <c r="I49" s="163"/>
      <c r="J49" s="177">
        <v>53367236.979999997</v>
      </c>
      <c r="K49" s="198"/>
      <c r="L49" s="103"/>
    </row>
    <row r="50" spans="3:12" x14ac:dyDescent="0.2">
      <c r="C50" s="199"/>
      <c r="D50" s="163" t="s">
        <v>189</v>
      </c>
      <c r="E50" s="163"/>
      <c r="F50" s="164">
        <v>494462831.72000003</v>
      </c>
      <c r="G50" s="172"/>
      <c r="H50" s="164">
        <v>493361225</v>
      </c>
      <c r="I50" s="163"/>
      <c r="J50" s="172"/>
      <c r="K50" s="198"/>
      <c r="L50" s="103"/>
    </row>
    <row r="51" spans="3:12" x14ac:dyDescent="0.2">
      <c r="C51" s="199"/>
      <c r="D51" s="163" t="s">
        <v>34</v>
      </c>
      <c r="E51" s="163"/>
      <c r="F51" s="289">
        <v>19618985.27</v>
      </c>
      <c r="G51" s="172"/>
      <c r="H51" s="250">
        <v>-13792770</v>
      </c>
      <c r="I51" s="163"/>
      <c r="J51" s="172"/>
      <c r="K51" s="198"/>
    </row>
    <row r="52" spans="3:12" x14ac:dyDescent="0.2">
      <c r="C52" s="199"/>
      <c r="D52" s="131" t="s">
        <v>41</v>
      </c>
      <c r="E52" s="163"/>
      <c r="F52" s="189">
        <f>SUM(F49:F51)</f>
        <v>608485124.99000001</v>
      </c>
      <c r="G52" s="172"/>
      <c r="H52" s="294">
        <f>SUM(H49:H51)</f>
        <v>573971764</v>
      </c>
      <c r="I52" s="163"/>
      <c r="J52" s="172"/>
      <c r="K52" s="198"/>
    </row>
    <row r="53" spans="3:12" x14ac:dyDescent="0.2">
      <c r="C53" s="199"/>
      <c r="D53" s="163"/>
      <c r="E53" s="163"/>
      <c r="F53" s="172"/>
      <c r="G53" s="172"/>
      <c r="H53" s="172"/>
      <c r="I53" s="163"/>
      <c r="J53" s="163"/>
      <c r="K53" s="198"/>
    </row>
    <row r="54" spans="3:12" ht="15.75" thickBot="1" x14ac:dyDescent="0.25">
      <c r="C54" s="199"/>
      <c r="D54" s="131" t="s">
        <v>42</v>
      </c>
      <c r="E54" s="162"/>
      <c r="F54" s="123">
        <f>+F52+F46</f>
        <v>2196560191.3099999</v>
      </c>
      <c r="G54" s="51"/>
      <c r="H54" s="123">
        <f>+H52+H46</f>
        <v>2127315315</v>
      </c>
      <c r="I54" s="163"/>
      <c r="J54" s="178" t="e">
        <f>SUM(J47:J49)</f>
        <v>#REF!</v>
      </c>
      <c r="K54" s="198"/>
    </row>
    <row r="55" spans="3:12" ht="16.5" thickTop="1" thickBot="1" x14ac:dyDescent="0.25">
      <c r="C55" s="200"/>
      <c r="D55" s="201"/>
      <c r="E55" s="201"/>
      <c r="F55" s="201"/>
      <c r="G55" s="202"/>
      <c r="H55" s="202" t="s">
        <v>69</v>
      </c>
      <c r="I55" s="203"/>
      <c r="J55" s="203"/>
      <c r="K55" s="204"/>
    </row>
    <row r="56" spans="3:12" ht="15.75" thickTop="1" x14ac:dyDescent="0.2">
      <c r="C56" s="38"/>
      <c r="D56" s="162"/>
      <c r="E56" s="162"/>
      <c r="F56" s="313"/>
      <c r="G56" s="163"/>
      <c r="H56" s="168"/>
      <c r="I56" s="163"/>
      <c r="J56" s="177">
        <v>-5348157.34</v>
      </c>
      <c r="K56" s="163"/>
    </row>
    <row r="57" spans="3:12" x14ac:dyDescent="0.2">
      <c r="C57" s="14"/>
      <c r="D57" s="184"/>
      <c r="E57" s="182"/>
      <c r="F57" s="125"/>
      <c r="G57" s="182"/>
      <c r="H57" s="182"/>
      <c r="I57" s="182"/>
      <c r="J57" s="182"/>
      <c r="K57" s="182"/>
    </row>
    <row r="58" spans="3:12" x14ac:dyDescent="0.2">
      <c r="C58" s="14"/>
      <c r="D58" s="184"/>
      <c r="E58" s="182"/>
      <c r="F58" s="125"/>
      <c r="G58" s="182"/>
      <c r="H58" s="184"/>
      <c r="I58" s="182"/>
      <c r="J58" s="182"/>
      <c r="K58" s="182"/>
    </row>
    <row r="59" spans="3:12" x14ac:dyDescent="0.2">
      <c r="C59" s="14"/>
      <c r="D59" s="184"/>
      <c r="E59" s="182"/>
      <c r="F59" s="127"/>
      <c r="G59" s="182"/>
      <c r="H59" s="183"/>
      <c r="I59" s="182"/>
      <c r="J59" s="182"/>
      <c r="K59" s="182"/>
      <c r="L59" s="104"/>
    </row>
    <row r="60" spans="3:12" x14ac:dyDescent="0.2">
      <c r="C60" s="14"/>
      <c r="D60" s="185"/>
      <c r="E60" s="182"/>
      <c r="F60" s="125"/>
      <c r="G60" s="182"/>
      <c r="H60" s="184"/>
      <c r="I60" s="182"/>
      <c r="J60" s="182"/>
      <c r="K60" s="182"/>
      <c r="L60" s="104"/>
    </row>
    <row r="61" spans="3:12" x14ac:dyDescent="0.2">
      <c r="C61" s="14"/>
      <c r="D61" s="184"/>
      <c r="E61" s="182"/>
      <c r="F61" s="126"/>
      <c r="G61" s="182"/>
      <c r="H61" s="125"/>
      <c r="I61" s="182"/>
      <c r="J61" s="182"/>
      <c r="K61" s="182"/>
      <c r="L61" s="103"/>
    </row>
    <row r="62" spans="3:12" x14ac:dyDescent="0.2">
      <c r="C62" s="14"/>
      <c r="D62" s="182"/>
      <c r="E62" s="182"/>
      <c r="F62" s="125"/>
      <c r="G62" s="182"/>
      <c r="H62" s="184"/>
      <c r="I62" s="182"/>
      <c r="J62" s="182"/>
      <c r="K62" s="182"/>
      <c r="L62" s="103"/>
    </row>
    <row r="63" spans="3:12" x14ac:dyDescent="0.2">
      <c r="C63" s="14"/>
      <c r="D63" s="182"/>
      <c r="E63" s="182"/>
      <c r="F63" s="125">
        <f>+F54-F31</f>
        <v>5.9999942779541016E-2</v>
      </c>
      <c r="G63" s="182"/>
      <c r="H63" s="125">
        <f>+H54-H31</f>
        <v>0</v>
      </c>
      <c r="I63" s="182"/>
      <c r="J63" s="182"/>
      <c r="K63" s="182"/>
      <c r="L63" s="103"/>
    </row>
    <row r="64" spans="3:12" x14ac:dyDescent="0.2">
      <c r="C64" s="14"/>
      <c r="D64" s="182"/>
      <c r="E64" s="182"/>
      <c r="F64" s="125"/>
      <c r="G64" s="182"/>
      <c r="H64" s="125"/>
      <c r="I64" s="182"/>
      <c r="J64" s="182"/>
      <c r="K64" s="182"/>
      <c r="L64" s="103"/>
    </row>
    <row r="65" spans="3:12" x14ac:dyDescent="0.2">
      <c r="C65" s="14"/>
      <c r="D65" s="182"/>
      <c r="E65" s="182"/>
      <c r="F65" s="125"/>
      <c r="G65" s="182"/>
      <c r="H65" s="125"/>
      <c r="I65" s="182"/>
      <c r="J65" s="182"/>
      <c r="K65" s="182" t="s">
        <v>18</v>
      </c>
      <c r="L65" s="103"/>
    </row>
    <row r="66" spans="3:12" s="2" customFormat="1" x14ac:dyDescent="0.2">
      <c r="C66" s="14"/>
      <c r="D66" s="182"/>
      <c r="E66" s="182"/>
      <c r="F66" s="125"/>
      <c r="G66" s="182"/>
      <c r="H66" s="125"/>
      <c r="I66" s="182"/>
      <c r="J66" s="182"/>
      <c r="K66" s="182"/>
      <c r="L66" s="3"/>
    </row>
    <row r="67" spans="3:12" customFormat="1" x14ac:dyDescent="0.2">
      <c r="C67" s="14"/>
      <c r="D67" s="182"/>
      <c r="E67" s="182"/>
      <c r="F67" s="125"/>
      <c r="G67" s="182"/>
      <c r="H67" s="127"/>
      <c r="I67" s="182"/>
      <c r="J67" s="182"/>
      <c r="K67" s="182"/>
      <c r="L67" s="3"/>
    </row>
    <row r="68" spans="3:12" customFormat="1" ht="15" customHeight="1" x14ac:dyDescent="0.2">
      <c r="C68" s="14"/>
      <c r="D68" s="182"/>
      <c r="E68" s="182"/>
      <c r="F68" s="127"/>
      <c r="G68" s="182"/>
      <c r="H68" s="125"/>
      <c r="I68" s="182"/>
      <c r="J68" s="182"/>
      <c r="K68" s="182"/>
      <c r="L68" s="105"/>
    </row>
    <row r="69" spans="3:12" s="2" customFormat="1" x14ac:dyDescent="0.2">
      <c r="C69" s="14"/>
      <c r="D69" s="182"/>
      <c r="E69" s="182"/>
      <c r="F69" s="125"/>
      <c r="G69" s="182"/>
      <c r="H69" s="184"/>
      <c r="I69" s="182"/>
      <c r="J69" s="182"/>
      <c r="K69" s="182"/>
      <c r="L69" s="3"/>
    </row>
    <row r="70" spans="3:12" s="2" customFormat="1" x14ac:dyDescent="0.2">
      <c r="C70" s="14"/>
      <c r="D70" s="182"/>
      <c r="E70" s="182"/>
      <c r="F70" s="126"/>
      <c r="G70" s="182"/>
      <c r="H70" s="284"/>
      <c r="I70" s="182"/>
      <c r="J70" s="182"/>
      <c r="K70" s="182"/>
      <c r="L70" s="3"/>
    </row>
    <row r="71" spans="3:12" s="2" customFormat="1" x14ac:dyDescent="0.2">
      <c r="C71" s="14"/>
      <c r="D71" s="182"/>
      <c r="E71" s="182"/>
      <c r="F71" s="125"/>
      <c r="G71" s="182"/>
      <c r="H71" s="284"/>
      <c r="I71" s="182"/>
      <c r="J71" s="182"/>
      <c r="K71" s="182"/>
      <c r="L71" s="3"/>
    </row>
    <row r="72" spans="3:12" s="2" customFormat="1" x14ac:dyDescent="0.2">
      <c r="C72" s="14"/>
      <c r="D72" s="182"/>
      <c r="E72" s="182"/>
      <c r="F72" s="125"/>
      <c r="G72" s="182"/>
      <c r="H72" s="183"/>
      <c r="I72" s="182"/>
      <c r="J72" s="182"/>
      <c r="K72" s="182"/>
      <c r="L72" s="3"/>
    </row>
    <row r="73" spans="3:12" x14ac:dyDescent="0.2">
      <c r="C73" s="14"/>
      <c r="D73" s="182"/>
      <c r="E73" s="182"/>
      <c r="F73" s="125"/>
      <c r="G73" s="182"/>
      <c r="H73" s="183"/>
      <c r="I73" s="182"/>
      <c r="J73" s="182"/>
      <c r="K73" s="182"/>
    </row>
    <row r="74" spans="3:12" x14ac:dyDescent="0.2">
      <c r="C74" s="14"/>
      <c r="D74" s="182"/>
      <c r="E74" s="182"/>
      <c r="F74" s="184"/>
      <c r="G74" s="182"/>
      <c r="H74" s="183"/>
      <c r="I74" s="182"/>
      <c r="J74" s="182"/>
      <c r="K74" s="182"/>
    </row>
    <row r="75" spans="3:12" x14ac:dyDescent="0.2">
      <c r="C75" s="14"/>
      <c r="D75" s="182"/>
      <c r="E75" s="182"/>
      <c r="F75" s="184"/>
      <c r="G75" s="182"/>
      <c r="H75" s="183"/>
      <c r="I75" s="182"/>
      <c r="J75" s="182"/>
      <c r="K75" s="182"/>
    </row>
    <row r="76" spans="3:12" x14ac:dyDescent="0.2">
      <c r="C76" s="14"/>
      <c r="D76" s="182"/>
      <c r="E76" s="182"/>
      <c r="F76" s="182"/>
      <c r="G76" s="182"/>
      <c r="H76" s="183"/>
      <c r="I76" s="182"/>
      <c r="J76" s="182"/>
      <c r="K76" s="182"/>
    </row>
    <row r="77" spans="3:12" x14ac:dyDescent="0.2">
      <c r="C77" s="14"/>
      <c r="D77" s="182"/>
      <c r="E77" s="182"/>
      <c r="F77" s="182"/>
      <c r="G77" s="182"/>
      <c r="H77" s="183"/>
      <c r="I77" s="182"/>
      <c r="J77" s="182"/>
      <c r="K77" s="182"/>
    </row>
    <row r="78" spans="3:12" x14ac:dyDescent="0.2">
      <c r="C78" s="14"/>
      <c r="D78" s="182"/>
      <c r="E78" s="182"/>
      <c r="F78" s="182"/>
      <c r="G78" s="182"/>
      <c r="H78" s="183"/>
      <c r="I78" s="182"/>
      <c r="J78" s="182"/>
      <c r="K78" s="182"/>
    </row>
    <row r="79" spans="3:12" x14ac:dyDescent="0.2">
      <c r="C79" s="14"/>
      <c r="D79" s="14"/>
      <c r="E79" s="14"/>
      <c r="F79" s="14"/>
      <c r="G79" s="14"/>
      <c r="H79" s="14"/>
      <c r="I79" s="14"/>
      <c r="J79" s="14"/>
      <c r="K79" s="14"/>
    </row>
    <row r="80" spans="3:12" x14ac:dyDescent="0.2">
      <c r="C80" s="14"/>
      <c r="D80" s="14"/>
      <c r="E80" s="14"/>
      <c r="F80" s="14"/>
      <c r="G80" s="14"/>
      <c r="H80" s="14"/>
      <c r="I80" s="14"/>
      <c r="J80" s="14"/>
      <c r="K80" s="14"/>
    </row>
    <row r="81" spans="3:11" x14ac:dyDescent="0.2">
      <c r="C81" s="14"/>
      <c r="D81" s="14"/>
      <c r="E81" s="14"/>
      <c r="F81" s="14"/>
      <c r="G81" s="14"/>
      <c r="H81" s="14"/>
      <c r="I81" s="14"/>
      <c r="J81" s="14"/>
      <c r="K81" s="14"/>
    </row>
    <row r="82" spans="3:11" x14ac:dyDescent="0.2">
      <c r="C82" s="14"/>
      <c r="D82" s="14"/>
      <c r="E82" s="14"/>
      <c r="F82" s="14"/>
      <c r="G82" s="14"/>
      <c r="H82" s="14"/>
      <c r="I82" s="14"/>
      <c r="J82" s="14"/>
      <c r="K82" s="14"/>
    </row>
    <row r="83" spans="3:11" x14ac:dyDescent="0.2">
      <c r="C83" s="14"/>
      <c r="D83" s="14"/>
      <c r="E83" s="14"/>
      <c r="F83" s="14"/>
      <c r="G83" s="14"/>
      <c r="H83" s="14"/>
      <c r="I83" s="14"/>
      <c r="J83" s="14"/>
      <c r="K83" s="14"/>
    </row>
    <row r="84" spans="3:11" x14ac:dyDescent="0.2">
      <c r="C84" s="14"/>
      <c r="D84" s="14"/>
      <c r="E84" s="14"/>
      <c r="F84" s="14"/>
      <c r="G84" s="14"/>
      <c r="H84" s="14"/>
      <c r="I84" s="14"/>
      <c r="J84" s="14"/>
      <c r="K84" s="14"/>
    </row>
    <row r="85" spans="3:11" x14ac:dyDescent="0.2">
      <c r="C85" s="14"/>
      <c r="D85" s="14"/>
      <c r="E85" s="14"/>
      <c r="F85" s="14"/>
      <c r="G85" s="14"/>
      <c r="H85" s="14"/>
      <c r="I85" s="14"/>
      <c r="J85" s="14"/>
      <c r="K85" s="14"/>
    </row>
    <row r="86" spans="3:11" x14ac:dyDescent="0.2">
      <c r="C86" s="14"/>
      <c r="D86" s="14"/>
      <c r="E86" s="14"/>
      <c r="F86" s="14"/>
      <c r="G86" s="14"/>
      <c r="H86" s="14"/>
      <c r="I86" s="14"/>
      <c r="J86" s="14"/>
      <c r="K86" s="14"/>
    </row>
    <row r="87" spans="3:11" x14ac:dyDescent="0.2">
      <c r="C87" s="14"/>
      <c r="D87" s="14"/>
      <c r="E87" s="14"/>
      <c r="F87" s="14"/>
      <c r="G87" s="14"/>
      <c r="H87" s="14"/>
      <c r="I87" s="14"/>
      <c r="J87" s="14"/>
      <c r="K87" s="14"/>
    </row>
    <row r="88" spans="3:11" x14ac:dyDescent="0.2">
      <c r="C88" s="14"/>
      <c r="D88" s="14"/>
      <c r="E88" s="14"/>
      <c r="F88" s="14"/>
      <c r="G88" s="14"/>
      <c r="H88" s="14"/>
      <c r="I88" s="14"/>
      <c r="J88" s="14"/>
      <c r="K88" s="14"/>
    </row>
    <row r="89" spans="3:11" x14ac:dyDescent="0.2">
      <c r="C89" s="14"/>
      <c r="D89" s="14"/>
      <c r="E89" s="14"/>
      <c r="F89" s="14"/>
      <c r="G89" s="14"/>
      <c r="H89" s="14"/>
      <c r="I89" s="14"/>
      <c r="J89" s="14"/>
      <c r="K89" s="14"/>
    </row>
    <row r="90" spans="3:11" x14ac:dyDescent="0.2">
      <c r="C90" s="14"/>
      <c r="D90" s="14"/>
      <c r="E90" s="14"/>
      <c r="F90" s="14"/>
      <c r="G90" s="14"/>
      <c r="H90" s="14"/>
      <c r="I90" s="14"/>
      <c r="J90" s="14"/>
      <c r="K90" s="14"/>
    </row>
    <row r="91" spans="3:11" x14ac:dyDescent="0.2">
      <c r="C91" s="14"/>
      <c r="D91" s="14"/>
      <c r="E91" s="14"/>
      <c r="F91" s="14"/>
      <c r="G91" s="14"/>
      <c r="H91" s="14"/>
      <c r="I91" s="14"/>
      <c r="J91" s="14"/>
      <c r="K91" s="14"/>
    </row>
    <row r="92" spans="3:11" x14ac:dyDescent="0.2">
      <c r="C92" s="14"/>
      <c r="D92" s="14"/>
      <c r="E92" s="14"/>
      <c r="F92" s="14"/>
      <c r="G92" s="14"/>
      <c r="H92" s="14"/>
      <c r="I92" s="14"/>
      <c r="J92" s="14"/>
      <c r="K92" s="14"/>
    </row>
    <row r="93" spans="3:11" x14ac:dyDescent="0.2">
      <c r="C93" s="14"/>
      <c r="D93" s="14"/>
      <c r="E93" s="14"/>
      <c r="F93" s="14"/>
      <c r="G93" s="14"/>
      <c r="H93" s="14"/>
      <c r="I93" s="14"/>
      <c r="J93" s="14"/>
      <c r="K93" s="14"/>
    </row>
    <row r="94" spans="3:11" x14ac:dyDescent="0.2">
      <c r="C94" s="14"/>
      <c r="D94" s="14"/>
      <c r="E94" s="14"/>
      <c r="F94" s="14"/>
      <c r="G94" s="14"/>
      <c r="H94" s="14"/>
      <c r="I94" s="14"/>
      <c r="J94" s="14"/>
      <c r="K94" s="14"/>
    </row>
    <row r="95" spans="3:11" x14ac:dyDescent="0.2">
      <c r="C95" s="14"/>
      <c r="D95" s="14"/>
      <c r="E95" s="14"/>
      <c r="F95" s="14"/>
      <c r="G95" s="14"/>
      <c r="H95" s="14"/>
      <c r="I95" s="14"/>
      <c r="J95" s="14"/>
      <c r="K95" s="14"/>
    </row>
    <row r="96" spans="3:11" x14ac:dyDescent="0.2">
      <c r="C96" s="14"/>
      <c r="D96" s="14"/>
      <c r="E96" s="14"/>
      <c r="F96" s="14"/>
      <c r="G96" s="14"/>
      <c r="H96" s="14"/>
      <c r="I96" s="14"/>
      <c r="J96" s="14"/>
      <c r="K96" s="14"/>
    </row>
    <row r="97" spans="3:11" x14ac:dyDescent="0.2">
      <c r="C97" s="14"/>
      <c r="D97" s="14"/>
      <c r="E97" s="14"/>
      <c r="F97" s="14"/>
      <c r="G97" s="14"/>
      <c r="H97" s="14"/>
      <c r="I97" s="14"/>
      <c r="J97" s="14"/>
      <c r="K97" s="14"/>
    </row>
    <row r="98" spans="3:11" x14ac:dyDescent="0.2">
      <c r="C98" s="14"/>
      <c r="D98" s="14"/>
      <c r="E98" s="14"/>
      <c r="F98" s="14"/>
      <c r="G98" s="14"/>
      <c r="H98" s="14"/>
      <c r="I98" s="14"/>
      <c r="J98" s="14"/>
      <c r="K98" s="14"/>
    </row>
    <row r="99" spans="3:11" x14ac:dyDescent="0.2">
      <c r="C99" s="14"/>
      <c r="D99" s="14"/>
      <c r="E99" s="14"/>
      <c r="F99" s="14"/>
      <c r="G99" s="14"/>
      <c r="H99" s="14"/>
      <c r="I99" s="14"/>
      <c r="J99" s="14"/>
      <c r="K99" s="14"/>
    </row>
    <row r="100" spans="3:11" x14ac:dyDescent="0.2"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3:11" x14ac:dyDescent="0.2"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3:11" x14ac:dyDescent="0.2"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3:11" x14ac:dyDescent="0.2"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3:11" x14ac:dyDescent="0.2"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3:11" x14ac:dyDescent="0.2"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3:11" x14ac:dyDescent="0.2"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3:11" x14ac:dyDescent="0.2"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3:11" x14ac:dyDescent="0.2"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3:11" x14ac:dyDescent="0.2"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3:11" x14ac:dyDescent="0.2"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3:11" x14ac:dyDescent="0.2"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3:11" x14ac:dyDescent="0.2"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3:11" x14ac:dyDescent="0.2"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3:11" x14ac:dyDescent="0.2"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3:11" x14ac:dyDescent="0.2"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3:11" x14ac:dyDescent="0.2"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3:11" x14ac:dyDescent="0.2"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3:11" x14ac:dyDescent="0.2"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3:11" x14ac:dyDescent="0.2"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3:11" x14ac:dyDescent="0.2"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3:11" x14ac:dyDescent="0.2"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3:11" x14ac:dyDescent="0.2"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3:11" x14ac:dyDescent="0.2"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3:11" x14ac:dyDescent="0.2"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3:11" x14ac:dyDescent="0.2"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3:11" x14ac:dyDescent="0.2"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3:11" x14ac:dyDescent="0.2"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3:11" x14ac:dyDescent="0.2"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3:11" x14ac:dyDescent="0.2"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3:11" x14ac:dyDescent="0.2"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3:11" x14ac:dyDescent="0.2"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3:11" x14ac:dyDescent="0.2"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3:11" x14ac:dyDescent="0.2"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3:11" x14ac:dyDescent="0.2"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3:11" x14ac:dyDescent="0.2"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3:11" x14ac:dyDescent="0.2"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3:11" x14ac:dyDescent="0.2"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3:11" x14ac:dyDescent="0.2"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3:11" x14ac:dyDescent="0.2"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3:11" x14ac:dyDescent="0.2"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3:11" x14ac:dyDescent="0.2"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3:11" x14ac:dyDescent="0.2"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3:11" x14ac:dyDescent="0.2"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3:11" x14ac:dyDescent="0.2"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3:11" x14ac:dyDescent="0.2"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3:11" x14ac:dyDescent="0.2"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3:11" x14ac:dyDescent="0.2"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3:11" x14ac:dyDescent="0.2"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3:11" x14ac:dyDescent="0.2"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3:11" x14ac:dyDescent="0.2"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3:11" x14ac:dyDescent="0.2"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3:11" x14ac:dyDescent="0.2"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3:11" x14ac:dyDescent="0.2">
      <c r="C153" s="14"/>
      <c r="D153" s="14"/>
      <c r="E153" s="14"/>
      <c r="F153" s="14"/>
      <c r="G153" s="14"/>
      <c r="H153" s="14"/>
      <c r="I153" s="14"/>
      <c r="J153" s="14"/>
      <c r="K153" s="14"/>
    </row>
  </sheetData>
  <mergeCells count="6">
    <mergeCell ref="C8:K8"/>
    <mergeCell ref="C9:K9"/>
    <mergeCell ref="D4:J4"/>
    <mergeCell ref="D5:J5"/>
    <mergeCell ref="C6:K6"/>
    <mergeCell ref="C7:K7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3" tint="-0.249977111117893"/>
  </sheetPr>
  <dimension ref="A2:K181"/>
  <sheetViews>
    <sheetView zoomScale="110" zoomScaleNormal="110" zoomScaleSheetLayoutView="75" workbookViewId="0">
      <selection activeCell="I1" sqref="I1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5.140625" style="11" customWidth="1"/>
    <col min="4" max="4" width="18.28515625" style="11" customWidth="1"/>
    <col min="5" max="5" width="28.7109375" style="11" customWidth="1"/>
    <col min="6" max="6" width="20.140625" style="11" customWidth="1"/>
    <col min="7" max="7" width="19.85546875" style="11" customWidth="1"/>
    <col min="8" max="8" width="24.28515625" style="11" customWidth="1"/>
    <col min="9" max="9" width="20.140625" style="11" customWidth="1"/>
    <col min="10" max="10" width="16" style="11" customWidth="1"/>
    <col min="11" max="11" width="4" style="9" customWidth="1"/>
    <col min="12" max="16384" width="11.42578125" style="11"/>
  </cols>
  <sheetData>
    <row r="2" spans="2:11" x14ac:dyDescent="0.2">
      <c r="B2" s="315"/>
      <c r="C2" s="316"/>
      <c r="D2" s="316"/>
      <c r="E2" s="316"/>
      <c r="F2" s="316"/>
      <c r="G2" s="316"/>
      <c r="H2" s="316"/>
      <c r="I2" s="316"/>
      <c r="J2" s="317"/>
      <c r="K2" s="23"/>
    </row>
    <row r="3" spans="2:11" x14ac:dyDescent="0.2">
      <c r="B3" s="318"/>
      <c r="C3" s="25"/>
      <c r="D3" s="25"/>
      <c r="E3" s="25"/>
      <c r="F3" s="25"/>
      <c r="G3" s="25"/>
      <c r="H3" s="25"/>
      <c r="I3" s="25"/>
      <c r="J3" s="319"/>
      <c r="K3" s="23"/>
    </row>
    <row r="4" spans="2:11" x14ac:dyDescent="0.2">
      <c r="B4" s="318"/>
      <c r="C4" s="25"/>
      <c r="D4" s="25"/>
      <c r="E4" s="25"/>
      <c r="F4" s="25"/>
      <c r="G4" s="25"/>
      <c r="H4" s="25"/>
      <c r="I4" s="25"/>
      <c r="J4" s="319"/>
      <c r="K4" s="23"/>
    </row>
    <row r="5" spans="2:11" x14ac:dyDescent="0.2">
      <c r="B5" s="318"/>
      <c r="C5" s="25"/>
      <c r="D5" s="25"/>
      <c r="E5" s="25"/>
      <c r="F5" s="25"/>
      <c r="G5" s="25"/>
      <c r="H5" s="25"/>
      <c r="I5" s="25"/>
      <c r="J5" s="319"/>
      <c r="K5" s="23"/>
    </row>
    <row r="6" spans="2:11" x14ac:dyDescent="0.2">
      <c r="B6" s="318"/>
      <c r="C6" s="391"/>
      <c r="D6" s="391"/>
      <c r="E6" s="391"/>
      <c r="F6" s="391"/>
      <c r="G6" s="391"/>
      <c r="H6" s="391"/>
      <c r="I6" s="391"/>
      <c r="J6" s="404"/>
      <c r="K6" s="23"/>
    </row>
    <row r="7" spans="2:11" x14ac:dyDescent="0.2">
      <c r="B7" s="318"/>
      <c r="C7" s="391" t="s">
        <v>94</v>
      </c>
      <c r="D7" s="391"/>
      <c r="E7" s="391"/>
      <c r="F7" s="391"/>
      <c r="G7" s="391"/>
      <c r="H7" s="391"/>
      <c r="I7" s="391"/>
      <c r="J7" s="404"/>
      <c r="K7" s="23"/>
    </row>
    <row r="8" spans="2:11" x14ac:dyDescent="0.2">
      <c r="B8" s="318"/>
      <c r="C8" s="391" t="str">
        <f>+RESULTADOS!B10</f>
        <v>DEL 01 DE ENERO AL 30 DE JUNIO 2023</v>
      </c>
      <c r="D8" s="391"/>
      <c r="E8" s="391"/>
      <c r="F8" s="391"/>
      <c r="G8" s="391"/>
      <c r="H8" s="391"/>
      <c r="I8" s="391"/>
      <c r="J8" s="404"/>
      <c r="K8" s="23"/>
    </row>
    <row r="9" spans="2:11" x14ac:dyDescent="0.2">
      <c r="B9" s="318"/>
      <c r="C9" s="391" t="str">
        <f>+'SITUACION '!C8:K8</f>
        <v>(Valores en RD$)</v>
      </c>
      <c r="D9" s="391"/>
      <c r="E9" s="391"/>
      <c r="F9" s="391"/>
      <c r="G9" s="391"/>
      <c r="H9" s="391"/>
      <c r="I9" s="391"/>
      <c r="J9" s="404"/>
      <c r="K9" s="23"/>
    </row>
    <row r="10" spans="2:11" x14ac:dyDescent="0.2">
      <c r="B10" s="318"/>
      <c r="C10" s="25"/>
      <c r="D10" s="25"/>
      <c r="E10" s="25"/>
      <c r="F10" s="25"/>
      <c r="G10" s="25"/>
      <c r="H10" s="25"/>
      <c r="I10" s="25"/>
      <c r="J10" s="319"/>
      <c r="K10" s="23"/>
    </row>
    <row r="11" spans="2:11" x14ac:dyDescent="0.2">
      <c r="B11" s="335"/>
      <c r="C11" s="336"/>
      <c r="D11" s="336"/>
      <c r="E11" s="336"/>
      <c r="F11" s="336"/>
      <c r="G11" s="336"/>
      <c r="H11" s="336"/>
      <c r="I11" s="336"/>
      <c r="J11" s="337"/>
      <c r="K11" s="23"/>
    </row>
    <row r="12" spans="2:11" x14ac:dyDescent="0.2">
      <c r="B12" s="118"/>
      <c r="C12" s="61"/>
      <c r="D12" s="59"/>
      <c r="E12" s="59"/>
      <c r="F12" s="59"/>
      <c r="G12" s="59"/>
      <c r="H12" s="59"/>
      <c r="I12" s="59"/>
      <c r="J12" s="320"/>
      <c r="K12" s="23"/>
    </row>
    <row r="13" spans="2:11" x14ac:dyDescent="0.2">
      <c r="B13" s="118"/>
      <c r="C13" s="56" t="s">
        <v>112</v>
      </c>
      <c r="D13" s="57" t="s">
        <v>5</v>
      </c>
      <c r="E13" s="57"/>
      <c r="F13" s="58"/>
      <c r="G13" s="59"/>
      <c r="H13" s="59"/>
      <c r="I13" s="59"/>
      <c r="J13" s="320"/>
      <c r="K13" s="23"/>
    </row>
    <row r="14" spans="2:11" x14ac:dyDescent="0.2">
      <c r="B14" s="118"/>
      <c r="C14" s="56"/>
      <c r="D14" s="57"/>
      <c r="E14" s="57"/>
      <c r="F14" s="58"/>
      <c r="G14" s="59"/>
      <c r="H14" s="59"/>
      <c r="I14" s="59"/>
      <c r="J14" s="320"/>
      <c r="K14" s="23"/>
    </row>
    <row r="15" spans="2:11" x14ac:dyDescent="0.2">
      <c r="B15" s="118"/>
      <c r="C15" s="61"/>
      <c r="D15" s="59" t="s">
        <v>259</v>
      </c>
      <c r="E15" s="59"/>
      <c r="F15" s="59"/>
      <c r="G15" s="59"/>
      <c r="H15" s="59"/>
      <c r="I15" s="59"/>
      <c r="J15" s="320"/>
      <c r="K15" s="23"/>
    </row>
    <row r="16" spans="2:11" x14ac:dyDescent="0.2">
      <c r="B16" s="118"/>
      <c r="C16" s="61"/>
      <c r="D16" s="59" t="s">
        <v>102</v>
      </c>
      <c r="E16" s="59"/>
      <c r="F16" s="59"/>
      <c r="G16" s="59"/>
      <c r="H16" s="59"/>
      <c r="I16" s="59"/>
      <c r="J16" s="320"/>
      <c r="K16" s="23"/>
    </row>
    <row r="17" spans="2:11" x14ac:dyDescent="0.2">
      <c r="B17" s="118"/>
      <c r="C17" s="61"/>
      <c r="D17" s="59" t="s">
        <v>99</v>
      </c>
      <c r="E17" s="59"/>
      <c r="F17" s="59"/>
      <c r="G17" s="59"/>
      <c r="H17" s="59"/>
      <c r="I17" s="59"/>
      <c r="J17" s="320"/>
      <c r="K17" s="23"/>
    </row>
    <row r="18" spans="2:11" x14ac:dyDescent="0.2">
      <c r="B18" s="118"/>
      <c r="C18" s="61"/>
      <c r="D18" s="59"/>
      <c r="E18" s="59"/>
      <c r="F18" s="59"/>
      <c r="G18" s="59"/>
      <c r="H18" s="59"/>
      <c r="I18" s="59"/>
      <c r="J18" s="320"/>
      <c r="K18" s="23"/>
    </row>
    <row r="19" spans="2:11" ht="13.15" customHeight="1" x14ac:dyDescent="0.2">
      <c r="B19" s="118"/>
      <c r="C19" s="62"/>
      <c r="D19" s="63" t="s">
        <v>67</v>
      </c>
      <c r="E19" s="63"/>
      <c r="F19" s="59"/>
      <c r="G19" s="339"/>
      <c r="H19" s="48"/>
      <c r="I19" s="59"/>
      <c r="J19" s="320"/>
      <c r="K19" s="23"/>
    </row>
    <row r="20" spans="2:11" hidden="1" x14ac:dyDescent="0.2">
      <c r="B20" s="118"/>
      <c r="C20" s="62"/>
      <c r="D20" s="59" t="s">
        <v>66</v>
      </c>
      <c r="E20" s="63"/>
      <c r="F20" s="59"/>
      <c r="G20" s="259">
        <v>0</v>
      </c>
      <c r="H20" s="48"/>
      <c r="I20" s="59"/>
      <c r="J20" s="320"/>
      <c r="K20" s="23"/>
    </row>
    <row r="21" spans="2:11" x14ac:dyDescent="0.2">
      <c r="B21" s="118"/>
      <c r="C21" s="62"/>
      <c r="D21" s="59" t="s">
        <v>136</v>
      </c>
      <c r="E21" s="59"/>
      <c r="F21" s="59"/>
      <c r="G21" s="259">
        <v>100000</v>
      </c>
      <c r="H21" s="259"/>
      <c r="I21" s="339"/>
      <c r="J21" s="320"/>
      <c r="K21" s="23"/>
    </row>
    <row r="22" spans="2:11" x14ac:dyDescent="0.2">
      <c r="B22" s="118"/>
      <c r="C22" s="62"/>
      <c r="D22" s="59" t="s">
        <v>159</v>
      </c>
      <c r="E22" s="54"/>
      <c r="F22" s="59"/>
      <c r="G22" s="267">
        <v>50000</v>
      </c>
      <c r="H22" s="267">
        <v>150000</v>
      </c>
      <c r="I22" s="339"/>
      <c r="J22" s="320"/>
      <c r="K22" s="23"/>
    </row>
    <row r="23" spans="2:11" x14ac:dyDescent="0.2">
      <c r="B23" s="118"/>
      <c r="C23" s="62"/>
      <c r="D23" s="54"/>
      <c r="E23" s="54"/>
      <c r="F23" s="54"/>
      <c r="G23" s="296"/>
      <c r="H23" s="259"/>
      <c r="I23" s="339"/>
      <c r="J23" s="320"/>
      <c r="K23" s="23"/>
    </row>
    <row r="24" spans="2:11" x14ac:dyDescent="0.2">
      <c r="B24" s="118"/>
      <c r="C24" s="62"/>
      <c r="D24" s="63" t="s">
        <v>96</v>
      </c>
      <c r="E24" s="63"/>
      <c r="F24" s="48"/>
      <c r="G24" s="296"/>
      <c r="H24" s="259"/>
      <c r="I24" s="339"/>
      <c r="J24" s="320"/>
      <c r="K24" s="23"/>
    </row>
    <row r="25" spans="2:11" x14ac:dyDescent="0.2">
      <c r="B25" s="118"/>
      <c r="C25" s="62"/>
      <c r="D25" s="59" t="s">
        <v>97</v>
      </c>
      <c r="E25" s="59"/>
      <c r="F25" s="59"/>
      <c r="G25" s="341">
        <v>13760166.060000001</v>
      </c>
      <c r="H25" s="296"/>
      <c r="I25" s="296"/>
      <c r="J25" s="320"/>
      <c r="K25" s="23"/>
    </row>
    <row r="26" spans="2:11" x14ac:dyDescent="0.2">
      <c r="B26" s="118"/>
      <c r="C26" s="62"/>
      <c r="D26" s="59" t="s">
        <v>98</v>
      </c>
      <c r="E26" s="59"/>
      <c r="F26" s="54"/>
      <c r="G26" s="259">
        <v>792670.06</v>
      </c>
      <c r="H26" s="296"/>
      <c r="I26" s="296"/>
      <c r="J26" s="320"/>
      <c r="K26" s="23"/>
    </row>
    <row r="27" spans="2:11" x14ac:dyDescent="0.2">
      <c r="B27" s="118"/>
      <c r="C27" s="62"/>
      <c r="D27" s="59" t="s">
        <v>107</v>
      </c>
      <c r="E27" s="54"/>
      <c r="F27" s="54"/>
      <c r="G27" s="259">
        <v>1331399.1599999999</v>
      </c>
      <c r="H27" s="259"/>
      <c r="I27" s="339"/>
      <c r="J27" s="320"/>
      <c r="K27" s="23"/>
    </row>
    <row r="28" spans="2:11" x14ac:dyDescent="0.2">
      <c r="B28" s="118"/>
      <c r="C28" s="62"/>
      <c r="D28" s="59" t="s">
        <v>108</v>
      </c>
      <c r="E28" s="59"/>
      <c r="F28" s="54"/>
      <c r="G28" s="267">
        <v>871534.85</v>
      </c>
      <c r="H28" s="267">
        <v>16755770.130000001</v>
      </c>
      <c r="I28" s="339"/>
      <c r="J28" s="320"/>
      <c r="K28" s="23"/>
    </row>
    <row r="29" spans="2:11" x14ac:dyDescent="0.2">
      <c r="B29" s="118"/>
      <c r="C29" s="62"/>
      <c r="D29" s="59"/>
      <c r="E29" s="59"/>
      <c r="F29" s="54"/>
      <c r="G29" s="259"/>
      <c r="H29" s="259"/>
      <c r="I29" s="339"/>
      <c r="J29" s="320"/>
      <c r="K29" s="23"/>
    </row>
    <row r="30" spans="2:11" ht="15" thickBot="1" x14ac:dyDescent="0.25">
      <c r="B30" s="118"/>
      <c r="C30" s="62"/>
      <c r="D30" s="59"/>
      <c r="E30" s="59"/>
      <c r="F30" s="54"/>
      <c r="G30" s="259"/>
      <c r="H30" s="342">
        <v>16905770.130000003</v>
      </c>
      <c r="I30" s="339"/>
      <c r="J30" s="320"/>
      <c r="K30" s="23"/>
    </row>
    <row r="31" spans="2:11" ht="15" thickTop="1" x14ac:dyDescent="0.2">
      <c r="B31" s="118"/>
      <c r="C31" s="62"/>
      <c r="D31" s="59"/>
      <c r="E31" s="59"/>
      <c r="F31" s="54"/>
      <c r="G31" s="259"/>
      <c r="H31" s="259"/>
      <c r="I31" s="339"/>
      <c r="J31" s="320"/>
      <c r="K31" s="23"/>
    </row>
    <row r="32" spans="2:11" x14ac:dyDescent="0.2">
      <c r="B32" s="118"/>
      <c r="C32" s="62"/>
      <c r="D32" s="59" t="s">
        <v>150</v>
      </c>
      <c r="E32" s="59"/>
      <c r="F32" s="59"/>
      <c r="G32" s="259">
        <v>6400393.4800000004</v>
      </c>
      <c r="H32" s="259"/>
      <c r="I32" s="259"/>
      <c r="J32" s="320"/>
      <c r="K32" s="23"/>
    </row>
    <row r="33" spans="2:11" x14ac:dyDescent="0.2">
      <c r="B33" s="118"/>
      <c r="C33" s="62"/>
      <c r="D33" s="59" t="s">
        <v>55</v>
      </c>
      <c r="E33" s="59"/>
      <c r="F33" s="59"/>
      <c r="G33" s="259">
        <v>521654044.85000002</v>
      </c>
      <c r="H33" s="296"/>
      <c r="I33" s="259"/>
      <c r="J33" s="320"/>
      <c r="K33" s="23"/>
    </row>
    <row r="34" spans="2:11" x14ac:dyDescent="0.2">
      <c r="B34" s="118"/>
      <c r="C34" s="62"/>
      <c r="D34" s="59" t="s">
        <v>134</v>
      </c>
      <c r="E34" s="59"/>
      <c r="F34" s="59"/>
      <c r="G34" s="259">
        <v>1651050.91</v>
      </c>
      <c r="H34" s="259"/>
      <c r="I34" s="259"/>
      <c r="J34" s="320"/>
      <c r="K34" s="23"/>
    </row>
    <row r="35" spans="2:11" x14ac:dyDescent="0.2">
      <c r="B35" s="118"/>
      <c r="C35" s="62"/>
      <c r="D35" s="59" t="s">
        <v>133</v>
      </c>
      <c r="E35" s="5"/>
      <c r="F35" s="59"/>
      <c r="G35" s="259">
        <v>142142.07</v>
      </c>
      <c r="H35" s="259"/>
      <c r="I35" s="259"/>
      <c r="J35" s="321"/>
      <c r="K35" s="23"/>
    </row>
    <row r="36" spans="2:11" x14ac:dyDescent="0.2">
      <c r="B36" s="118"/>
      <c r="C36" s="62"/>
      <c r="D36" s="59" t="s">
        <v>64</v>
      </c>
      <c r="E36" s="54"/>
      <c r="F36" s="59"/>
      <c r="G36" s="259">
        <v>9208546.9000000004</v>
      </c>
      <c r="H36" s="259"/>
      <c r="I36" s="259"/>
      <c r="J36" s="321"/>
      <c r="K36" s="23"/>
    </row>
    <row r="37" spans="2:11" x14ac:dyDescent="0.2">
      <c r="B37" s="118"/>
      <c r="C37" s="62"/>
      <c r="D37" s="59" t="s">
        <v>258</v>
      </c>
      <c r="E37" s="386"/>
      <c r="F37" s="386"/>
      <c r="G37" s="267">
        <v>42291</v>
      </c>
      <c r="H37" s="267">
        <v>539098468.21000004</v>
      </c>
      <c r="I37" s="259"/>
      <c r="J37" s="320"/>
      <c r="K37" s="23"/>
    </row>
    <row r="38" spans="2:11" hidden="1" x14ac:dyDescent="0.2">
      <c r="B38" s="118"/>
      <c r="C38" s="62"/>
      <c r="D38" s="59" t="s">
        <v>63</v>
      </c>
      <c r="E38" s="54"/>
      <c r="F38" s="59"/>
      <c r="G38" s="267">
        <v>0</v>
      </c>
      <c r="H38" s="267">
        <v>0</v>
      </c>
      <c r="I38" s="259"/>
      <c r="J38" s="320"/>
      <c r="K38" s="23"/>
    </row>
    <row r="39" spans="2:11" x14ac:dyDescent="0.2">
      <c r="B39" s="118"/>
      <c r="C39" s="62"/>
      <c r="D39" s="5"/>
      <c r="E39" s="54"/>
      <c r="F39" s="59"/>
      <c r="G39" s="259"/>
      <c r="H39" s="259"/>
      <c r="I39" s="259"/>
      <c r="J39" s="320"/>
      <c r="K39" s="23"/>
    </row>
    <row r="40" spans="2:11" x14ac:dyDescent="0.2">
      <c r="B40" s="118"/>
      <c r="C40" s="62"/>
      <c r="D40" s="63" t="s">
        <v>137</v>
      </c>
      <c r="E40" s="63"/>
      <c r="F40" s="54"/>
      <c r="G40" s="259"/>
      <c r="H40" s="259"/>
      <c r="I40" s="259"/>
      <c r="J40" s="320"/>
      <c r="K40" s="23"/>
    </row>
    <row r="41" spans="2:11" hidden="1" x14ac:dyDescent="0.2">
      <c r="B41" s="118"/>
      <c r="C41" s="62"/>
      <c r="D41" s="54" t="s">
        <v>139</v>
      </c>
      <c r="E41" s="54"/>
      <c r="F41" s="54"/>
      <c r="G41" s="259">
        <v>0</v>
      </c>
      <c r="H41" s="259"/>
      <c r="I41" s="259"/>
      <c r="J41" s="320"/>
      <c r="K41" s="23"/>
    </row>
    <row r="42" spans="2:11" x14ac:dyDescent="0.2">
      <c r="B42" s="118"/>
      <c r="C42" s="62"/>
      <c r="D42" s="54" t="s">
        <v>149</v>
      </c>
      <c r="E42" s="54"/>
      <c r="F42" s="54"/>
      <c r="G42" s="259">
        <v>44272790.75</v>
      </c>
      <c r="H42" s="259"/>
      <c r="I42" s="296"/>
      <c r="J42" s="320"/>
      <c r="K42" s="23"/>
    </row>
    <row r="43" spans="2:11" x14ac:dyDescent="0.2">
      <c r="B43" s="118"/>
      <c r="C43" s="62"/>
      <c r="D43" s="54" t="s">
        <v>138</v>
      </c>
      <c r="E43" s="54"/>
      <c r="F43" s="54"/>
      <c r="G43" s="267">
        <v>93335429.950000003</v>
      </c>
      <c r="H43" s="267">
        <v>137608220.69999999</v>
      </c>
      <c r="I43" s="296"/>
      <c r="J43" s="320"/>
      <c r="K43" s="23"/>
    </row>
    <row r="44" spans="2:11" x14ac:dyDescent="0.2">
      <c r="B44" s="118"/>
      <c r="C44" s="62"/>
      <c r="D44" s="5"/>
      <c r="E44" s="54"/>
      <c r="F44" s="54"/>
      <c r="G44" s="259" t="s">
        <v>140</v>
      </c>
      <c r="H44" s="259"/>
      <c r="I44" s="296"/>
      <c r="J44" s="320"/>
      <c r="K44" s="23"/>
    </row>
    <row r="45" spans="2:11" ht="15" thickBot="1" x14ac:dyDescent="0.25">
      <c r="B45" s="118"/>
      <c r="C45" s="61"/>
      <c r="D45" s="59"/>
      <c r="E45" s="59"/>
      <c r="F45" s="59"/>
      <c r="G45" s="339"/>
      <c r="H45" s="342">
        <v>676706688.91000009</v>
      </c>
      <c r="I45" s="296"/>
      <c r="J45" s="320"/>
      <c r="K45" s="23"/>
    </row>
    <row r="46" spans="2:11" ht="15" thickTop="1" x14ac:dyDescent="0.2">
      <c r="B46" s="118"/>
      <c r="C46" s="61"/>
      <c r="D46" s="59"/>
      <c r="E46" s="59"/>
      <c r="F46" s="59"/>
      <c r="G46" s="339"/>
      <c r="H46" s="340"/>
      <c r="I46" s="296"/>
      <c r="J46" s="320"/>
      <c r="K46" s="23"/>
    </row>
    <row r="47" spans="2:11" x14ac:dyDescent="0.2">
      <c r="B47" s="118"/>
      <c r="C47" s="56" t="s">
        <v>175</v>
      </c>
      <c r="D47" s="57" t="s">
        <v>122</v>
      </c>
      <c r="E47" s="57"/>
      <c r="F47" s="59"/>
      <c r="G47" s="339"/>
      <c r="H47" s="340"/>
      <c r="I47" s="296"/>
      <c r="J47" s="320"/>
      <c r="K47" s="23"/>
    </row>
    <row r="48" spans="2:11" ht="10.5" customHeight="1" x14ac:dyDescent="0.2">
      <c r="B48" s="118"/>
      <c r="C48" s="56"/>
      <c r="D48" s="57"/>
      <c r="E48" s="57"/>
      <c r="F48" s="59"/>
      <c r="G48" s="259"/>
      <c r="H48" s="343"/>
      <c r="I48" s="296"/>
      <c r="J48" s="321"/>
      <c r="K48" s="23"/>
    </row>
    <row r="49" spans="2:11" x14ac:dyDescent="0.2">
      <c r="B49" s="118"/>
      <c r="C49" s="56"/>
      <c r="D49" s="59" t="s">
        <v>115</v>
      </c>
      <c r="E49" s="59"/>
      <c r="F49" s="59"/>
      <c r="G49" s="259"/>
      <c r="H49" s="267">
        <v>2797749.18</v>
      </c>
      <c r="I49" s="296"/>
      <c r="J49" s="320"/>
      <c r="K49" s="23"/>
    </row>
    <row r="50" spans="2:11" hidden="1" x14ac:dyDescent="0.2">
      <c r="B50" s="118"/>
      <c r="C50" s="56"/>
      <c r="D50" s="59" t="s">
        <v>9</v>
      </c>
      <c r="E50" s="59"/>
      <c r="F50" s="59"/>
      <c r="G50" s="259"/>
      <c r="H50" s="267">
        <v>0</v>
      </c>
      <c r="I50" s="296"/>
      <c r="J50" s="320"/>
      <c r="K50" s="23"/>
    </row>
    <row r="51" spans="2:11" ht="15" thickBot="1" x14ac:dyDescent="0.25">
      <c r="B51" s="118"/>
      <c r="C51" s="56"/>
      <c r="D51" s="59"/>
      <c r="E51" s="59"/>
      <c r="F51" s="59"/>
      <c r="G51" s="259"/>
      <c r="H51" s="342">
        <v>2797749.18</v>
      </c>
      <c r="I51" s="259"/>
      <c r="J51" s="320"/>
      <c r="K51" s="23"/>
    </row>
    <row r="52" spans="2:11" ht="14.25" customHeight="1" thickTop="1" x14ac:dyDescent="0.2">
      <c r="B52" s="118"/>
      <c r="C52" s="56" t="s">
        <v>176</v>
      </c>
      <c r="D52" s="57" t="s">
        <v>116</v>
      </c>
      <c r="E52" s="57"/>
      <c r="F52" s="59"/>
      <c r="G52" s="339"/>
      <c r="H52" s="340"/>
      <c r="I52" s="339"/>
      <c r="J52" s="320"/>
      <c r="K52" s="23"/>
    </row>
    <row r="53" spans="2:11" ht="13.5" customHeight="1" x14ac:dyDescent="0.2">
      <c r="B53" s="118"/>
      <c r="C53" s="61"/>
      <c r="D53" s="59"/>
      <c r="E53" s="59"/>
      <c r="F53" s="59"/>
      <c r="G53" s="339"/>
      <c r="H53" s="340"/>
      <c r="I53" s="259"/>
      <c r="J53" s="320"/>
      <c r="K53" s="23"/>
    </row>
    <row r="54" spans="2:11" hidden="1" x14ac:dyDescent="0.2">
      <c r="B54" s="118"/>
      <c r="C54" s="61"/>
      <c r="D54" s="59" t="s">
        <v>118</v>
      </c>
      <c r="E54" s="59"/>
      <c r="F54" s="59"/>
      <c r="G54" s="339"/>
      <c r="H54" s="257"/>
      <c r="I54" s="339"/>
      <c r="J54" s="320"/>
      <c r="K54" s="23"/>
    </row>
    <row r="55" spans="2:11" x14ac:dyDescent="0.2">
      <c r="B55" s="118"/>
      <c r="C55" s="61"/>
      <c r="D55" s="59" t="s">
        <v>142</v>
      </c>
      <c r="E55" s="59"/>
      <c r="F55" s="59"/>
      <c r="G55" s="339"/>
      <c r="H55" s="257">
        <v>1378125.59</v>
      </c>
      <c r="I55" s="339"/>
      <c r="J55" s="320"/>
      <c r="K55" s="23"/>
    </row>
    <row r="56" spans="2:11" x14ac:dyDescent="0.2">
      <c r="B56" s="118"/>
      <c r="C56" s="61"/>
      <c r="D56" s="59" t="s">
        <v>197</v>
      </c>
      <c r="E56" s="59"/>
      <c r="F56" s="59"/>
      <c r="G56" s="339"/>
      <c r="H56" s="257">
        <v>12628815.449999999</v>
      </c>
      <c r="I56" s="339"/>
      <c r="J56" s="320"/>
      <c r="K56" s="23"/>
    </row>
    <row r="57" spans="2:11" ht="15" thickBot="1" x14ac:dyDescent="0.25">
      <c r="B57" s="118"/>
      <c r="C57" s="61"/>
      <c r="D57" s="59"/>
      <c r="E57" s="59"/>
      <c r="F57" s="59"/>
      <c r="G57" s="339"/>
      <c r="H57" s="344">
        <v>14006941.039999999</v>
      </c>
      <c r="I57" s="339"/>
      <c r="J57" s="320"/>
      <c r="K57" s="23"/>
    </row>
    <row r="58" spans="2:11" ht="17.25" customHeight="1" thickTop="1" x14ac:dyDescent="0.2">
      <c r="B58" s="118"/>
      <c r="C58" s="56"/>
      <c r="D58" s="65"/>
      <c r="E58" s="57"/>
      <c r="F58" s="54"/>
      <c r="G58" s="345"/>
      <c r="H58" s="346"/>
      <c r="I58" s="347"/>
      <c r="J58" s="320"/>
      <c r="K58" s="23"/>
    </row>
    <row r="59" spans="2:11" ht="12" customHeight="1" x14ac:dyDescent="0.2">
      <c r="B59" s="118"/>
      <c r="C59" s="56"/>
      <c r="D59" s="57"/>
      <c r="E59" s="57"/>
      <c r="F59" s="54"/>
      <c r="G59" s="345"/>
      <c r="H59" s="346"/>
      <c r="I59" s="347"/>
      <c r="J59" s="320"/>
      <c r="K59" s="23"/>
    </row>
    <row r="60" spans="2:11" x14ac:dyDescent="0.2">
      <c r="B60" s="118"/>
      <c r="C60" s="61"/>
      <c r="D60" s="57" t="s">
        <v>87</v>
      </c>
      <c r="E60" s="57"/>
      <c r="F60" s="112"/>
      <c r="G60" s="259"/>
      <c r="H60" s="348"/>
      <c r="I60" s="339"/>
      <c r="J60" s="320"/>
      <c r="K60" s="23"/>
    </row>
    <row r="61" spans="2:11" x14ac:dyDescent="0.2">
      <c r="B61" s="118"/>
      <c r="C61" s="61"/>
      <c r="D61" s="59"/>
      <c r="E61" s="59"/>
      <c r="F61" s="48"/>
      <c r="G61" s="339"/>
      <c r="H61" s="296"/>
      <c r="I61" s="349"/>
      <c r="J61" s="320"/>
      <c r="K61" s="23"/>
    </row>
    <row r="62" spans="2:11" ht="21.75" customHeight="1" x14ac:dyDescent="0.2">
      <c r="B62" s="118"/>
      <c r="C62" s="56" t="s">
        <v>178</v>
      </c>
      <c r="D62" s="68" t="s">
        <v>264</v>
      </c>
      <c r="E62" s="68"/>
      <c r="F62" s="59"/>
      <c r="G62" s="339"/>
      <c r="H62" s="259"/>
      <c r="I62" s="349"/>
      <c r="J62" s="320"/>
      <c r="K62" s="23"/>
    </row>
    <row r="63" spans="2:11" x14ac:dyDescent="0.2">
      <c r="B63" s="118"/>
      <c r="C63" s="61"/>
      <c r="D63" s="59"/>
      <c r="E63" s="59"/>
      <c r="F63" s="59"/>
      <c r="G63" s="339"/>
      <c r="H63" s="339"/>
      <c r="I63" s="339"/>
      <c r="J63" s="320"/>
      <c r="K63" s="23"/>
    </row>
    <row r="64" spans="2:11" x14ac:dyDescent="0.2">
      <c r="B64" s="118"/>
      <c r="C64" s="114"/>
      <c r="D64" s="402" t="s">
        <v>168</v>
      </c>
      <c r="E64" s="305"/>
      <c r="F64" s="115"/>
      <c r="G64" s="400" t="s">
        <v>169</v>
      </c>
      <c r="H64" s="350" t="s">
        <v>110</v>
      </c>
      <c r="I64" s="351" t="s">
        <v>170</v>
      </c>
      <c r="J64" s="320"/>
      <c r="K64" s="23"/>
    </row>
    <row r="65" spans="1:11" ht="15" thickBot="1" x14ac:dyDescent="0.25">
      <c r="B65" s="118"/>
      <c r="C65" s="116"/>
      <c r="D65" s="403"/>
      <c r="E65" s="306"/>
      <c r="F65" s="72"/>
      <c r="G65" s="401"/>
      <c r="H65" s="352" t="s">
        <v>171</v>
      </c>
      <c r="I65" s="353" t="s">
        <v>172</v>
      </c>
      <c r="J65" s="320"/>
      <c r="K65" s="23"/>
    </row>
    <row r="66" spans="1:11" x14ac:dyDescent="0.2">
      <c r="B66" s="118"/>
      <c r="C66" s="117"/>
      <c r="D66" s="59"/>
      <c r="E66" s="59"/>
      <c r="F66" s="59"/>
      <c r="G66" s="304"/>
      <c r="H66" s="304"/>
      <c r="I66" s="314"/>
      <c r="J66" s="320"/>
      <c r="K66" s="23"/>
    </row>
    <row r="67" spans="1:11" ht="17.25" customHeight="1" x14ac:dyDescent="0.2">
      <c r="B67" s="118"/>
      <c r="C67" s="118" t="s">
        <v>173</v>
      </c>
      <c r="D67" s="59"/>
      <c r="E67" s="59"/>
      <c r="F67" s="54"/>
      <c r="G67" s="259">
        <v>179178600</v>
      </c>
      <c r="H67" s="296">
        <v>0</v>
      </c>
      <c r="I67" s="314">
        <f>+G67-H67</f>
        <v>179178600</v>
      </c>
      <c r="J67" s="320"/>
      <c r="K67" s="23"/>
    </row>
    <row r="68" spans="1:11" ht="14.25" customHeight="1" x14ac:dyDescent="0.2">
      <c r="B68" s="118"/>
      <c r="C68" s="118" t="s">
        <v>174</v>
      </c>
      <c r="D68" s="59"/>
      <c r="E68" s="59"/>
      <c r="F68" s="54"/>
      <c r="G68" s="259">
        <v>90440344.430000007</v>
      </c>
      <c r="H68" s="304">
        <v>33066809.27</v>
      </c>
      <c r="I68" s="314">
        <f t="shared" ref="I68:I80" si="0">+G68-H68</f>
        <v>57373535.160000011</v>
      </c>
      <c r="J68" s="320"/>
      <c r="K68" s="23"/>
    </row>
    <row r="69" spans="1:11" ht="14.25" hidden="1" customHeight="1" x14ac:dyDescent="0.2">
      <c r="B69" s="118"/>
      <c r="C69" s="268" t="s">
        <v>202</v>
      </c>
      <c r="D69" s="59"/>
      <c r="E69" s="59"/>
      <c r="F69" s="54"/>
      <c r="G69" s="259">
        <v>0</v>
      </c>
      <c r="H69" s="304"/>
      <c r="I69" s="314">
        <f t="shared" si="0"/>
        <v>0</v>
      </c>
      <c r="J69" s="320"/>
      <c r="K69" s="23"/>
    </row>
    <row r="70" spans="1:11" ht="14.25" customHeight="1" x14ac:dyDescent="0.2">
      <c r="B70" s="118"/>
      <c r="C70" s="268" t="s">
        <v>233</v>
      </c>
      <c r="D70" s="59"/>
      <c r="E70" s="59"/>
      <c r="F70" s="54"/>
      <c r="G70" s="259">
        <v>77690274.640000001</v>
      </c>
      <c r="H70" s="296">
        <v>0</v>
      </c>
      <c r="I70" s="314">
        <f t="shared" si="0"/>
        <v>77690274.640000001</v>
      </c>
      <c r="J70" s="320"/>
      <c r="K70" s="23"/>
    </row>
    <row r="71" spans="1:11" ht="14.25" customHeight="1" x14ac:dyDescent="0.2">
      <c r="B71" s="118"/>
      <c r="C71" s="268" t="s">
        <v>203</v>
      </c>
      <c r="D71" s="59"/>
      <c r="E71" s="59"/>
      <c r="F71" s="54"/>
      <c r="G71" s="259">
        <v>1683000.02</v>
      </c>
      <c r="H71" s="296">
        <v>0</v>
      </c>
      <c r="I71" s="314">
        <f t="shared" si="0"/>
        <v>1683000.02</v>
      </c>
      <c r="J71" s="320"/>
      <c r="K71" s="23"/>
    </row>
    <row r="72" spans="1:11" ht="14.25" hidden="1" customHeight="1" x14ac:dyDescent="0.2">
      <c r="B72" s="118"/>
      <c r="C72" s="268" t="s">
        <v>206</v>
      </c>
      <c r="D72" s="59"/>
      <c r="E72" s="59"/>
      <c r="F72" s="54"/>
      <c r="G72" s="259">
        <v>0</v>
      </c>
      <c r="H72" s="304"/>
      <c r="I72" s="314">
        <f t="shared" si="0"/>
        <v>0</v>
      </c>
      <c r="J72" s="320"/>
      <c r="K72" s="23"/>
    </row>
    <row r="73" spans="1:11" x14ac:dyDescent="0.2">
      <c r="A73" s="6"/>
      <c r="B73" s="118"/>
      <c r="C73" s="268" t="s">
        <v>145</v>
      </c>
      <c r="D73" s="59"/>
      <c r="E73" s="59"/>
      <c r="F73" s="252"/>
      <c r="G73" s="259">
        <v>17037922.939999998</v>
      </c>
      <c r="H73" s="304">
        <v>17037849.739999998</v>
      </c>
      <c r="I73" s="314">
        <f t="shared" si="0"/>
        <v>73.199999999254942</v>
      </c>
      <c r="J73" s="320"/>
      <c r="K73" s="23"/>
    </row>
    <row r="74" spans="1:11" ht="15.75" customHeight="1" x14ac:dyDescent="0.2">
      <c r="B74" s="118"/>
      <c r="C74" s="268" t="s">
        <v>71</v>
      </c>
      <c r="D74" s="59"/>
      <c r="E74" s="59"/>
      <c r="F74" s="54"/>
      <c r="G74" s="259">
        <v>51304707.810000002</v>
      </c>
      <c r="H74" s="304">
        <v>32145154.859999999</v>
      </c>
      <c r="I74" s="314">
        <f t="shared" si="0"/>
        <v>19159552.950000003</v>
      </c>
      <c r="J74" s="320"/>
      <c r="K74" s="23"/>
    </row>
    <row r="75" spans="1:11" x14ac:dyDescent="0.2">
      <c r="A75" s="6"/>
      <c r="B75" s="118"/>
      <c r="C75" s="268" t="s">
        <v>37</v>
      </c>
      <c r="D75" s="59"/>
      <c r="E75" s="59"/>
      <c r="F75" s="54"/>
      <c r="G75" s="259">
        <v>4621488.09</v>
      </c>
      <c r="H75" s="304">
        <v>3460613.87</v>
      </c>
      <c r="I75" s="314">
        <f t="shared" si="0"/>
        <v>1160874.2199999997</v>
      </c>
      <c r="J75" s="320"/>
      <c r="K75" s="23"/>
    </row>
    <row r="76" spans="1:11" hidden="1" x14ac:dyDescent="0.2">
      <c r="A76" s="6"/>
      <c r="B76" s="118"/>
      <c r="C76" s="268" t="s">
        <v>158</v>
      </c>
      <c r="D76" s="59"/>
      <c r="E76" s="59"/>
      <c r="F76" s="54"/>
      <c r="G76" s="259">
        <v>0</v>
      </c>
      <c r="H76" s="304">
        <v>0</v>
      </c>
      <c r="I76" s="314">
        <f t="shared" si="0"/>
        <v>0</v>
      </c>
      <c r="J76" s="320"/>
      <c r="K76" s="23"/>
    </row>
    <row r="77" spans="1:11" hidden="1" x14ac:dyDescent="0.2">
      <c r="A77" s="6"/>
      <c r="B77" s="118"/>
      <c r="C77" s="268" t="s">
        <v>39</v>
      </c>
      <c r="D77" s="59"/>
      <c r="E77" s="59"/>
      <c r="F77" s="54"/>
      <c r="G77" s="259">
        <v>0</v>
      </c>
      <c r="H77" s="304">
        <v>0</v>
      </c>
      <c r="I77" s="314">
        <f t="shared" si="0"/>
        <v>0</v>
      </c>
      <c r="J77" s="320"/>
      <c r="K77" s="23"/>
    </row>
    <row r="78" spans="1:11" x14ac:dyDescent="0.2">
      <c r="B78" s="118"/>
      <c r="C78" s="268" t="s">
        <v>163</v>
      </c>
      <c r="D78" s="59"/>
      <c r="E78" s="59"/>
      <c r="F78" s="54"/>
      <c r="G78" s="259">
        <v>19557307.149999999</v>
      </c>
      <c r="H78" s="304">
        <v>19557290.02</v>
      </c>
      <c r="I78" s="314">
        <f t="shared" si="0"/>
        <v>17.129999998956919</v>
      </c>
      <c r="J78" s="320"/>
      <c r="K78" s="23"/>
    </row>
    <row r="79" spans="1:11" x14ac:dyDescent="0.2">
      <c r="B79" s="118"/>
      <c r="C79" s="118" t="s">
        <v>88</v>
      </c>
      <c r="D79" s="59"/>
      <c r="E79" s="59"/>
      <c r="F79" s="54"/>
      <c r="G79" s="259">
        <v>56804847.029999994</v>
      </c>
      <c r="H79" s="304">
        <v>49427400.229999997</v>
      </c>
      <c r="I79" s="314">
        <f t="shared" si="0"/>
        <v>7377446.799999997</v>
      </c>
      <c r="J79" s="320"/>
      <c r="K79" s="23"/>
    </row>
    <row r="80" spans="1:11" x14ac:dyDescent="0.2">
      <c r="B80" s="118"/>
      <c r="C80" s="118" t="s">
        <v>129</v>
      </c>
      <c r="D80" s="59"/>
      <c r="E80" s="59"/>
      <c r="F80" s="54"/>
      <c r="G80" s="267">
        <v>16932143.75</v>
      </c>
      <c r="H80" s="354">
        <v>10152562.640000001</v>
      </c>
      <c r="I80" s="314">
        <f t="shared" si="0"/>
        <v>6779581.1099999994</v>
      </c>
      <c r="J80" s="320"/>
      <c r="K80" s="23"/>
    </row>
    <row r="81" spans="2:11" ht="15" thickBot="1" x14ac:dyDescent="0.25">
      <c r="B81" s="118"/>
      <c r="C81" s="119"/>
      <c r="D81" s="54"/>
      <c r="E81" s="59"/>
      <c r="F81" s="54"/>
      <c r="G81" s="355">
        <v>515250635.8599999</v>
      </c>
      <c r="H81" s="355">
        <v>164847680.63</v>
      </c>
      <c r="I81" s="356">
        <f>SUM(I67:I80)</f>
        <v>350402955.23000002</v>
      </c>
      <c r="J81" s="320"/>
      <c r="K81" s="23"/>
    </row>
    <row r="82" spans="2:11" ht="15" thickTop="1" x14ac:dyDescent="0.2">
      <c r="B82" s="118"/>
      <c r="C82" s="120"/>
      <c r="D82" s="110"/>
      <c r="E82" s="121"/>
      <c r="F82" s="121"/>
      <c r="G82" s="354"/>
      <c r="H82" s="354"/>
      <c r="I82" s="357"/>
      <c r="J82" s="320"/>
      <c r="K82" s="23"/>
    </row>
    <row r="83" spans="2:11" x14ac:dyDescent="0.2">
      <c r="B83" s="118"/>
      <c r="C83" s="54"/>
      <c r="D83" s="54"/>
      <c r="E83" s="59"/>
      <c r="F83" s="59"/>
      <c r="G83" s="304"/>
      <c r="H83" s="304"/>
      <c r="I83" s="304"/>
      <c r="J83" s="320"/>
      <c r="K83" s="23"/>
    </row>
    <row r="84" spans="2:11" x14ac:dyDescent="0.2">
      <c r="B84" s="118"/>
      <c r="C84" s="54"/>
      <c r="D84" s="54"/>
      <c r="E84" s="59"/>
      <c r="F84" s="59"/>
      <c r="G84" s="304"/>
      <c r="H84" s="304"/>
      <c r="I84" s="304"/>
      <c r="J84" s="320"/>
      <c r="K84" s="23"/>
    </row>
    <row r="85" spans="2:11" x14ac:dyDescent="0.2">
      <c r="B85" s="333"/>
      <c r="C85" s="110"/>
      <c r="D85" s="110"/>
      <c r="E85" s="121"/>
      <c r="F85" s="121"/>
      <c r="G85" s="354"/>
      <c r="H85" s="354"/>
      <c r="I85" s="354"/>
      <c r="J85" s="334"/>
      <c r="K85" s="23"/>
    </row>
    <row r="86" spans="2:11" ht="18" customHeight="1" x14ac:dyDescent="0.2">
      <c r="B86" s="118"/>
      <c r="C86" s="59"/>
      <c r="D86" s="108" t="s">
        <v>231</v>
      </c>
      <c r="E86" s="108"/>
      <c r="F86" s="108"/>
      <c r="G86" s="358"/>
      <c r="H86" s="359"/>
      <c r="I86" s="359"/>
      <c r="J86" s="320"/>
      <c r="K86" s="23"/>
    </row>
    <row r="87" spans="2:11" x14ac:dyDescent="0.2">
      <c r="B87" s="118"/>
      <c r="C87" s="59"/>
      <c r="D87" s="108" t="s">
        <v>208</v>
      </c>
      <c r="E87" s="108"/>
      <c r="F87" s="108"/>
      <c r="G87" s="358"/>
      <c r="H87" s="359"/>
      <c r="I87" s="359"/>
      <c r="J87" s="320"/>
      <c r="K87" s="23"/>
    </row>
    <row r="88" spans="2:11" x14ac:dyDescent="0.2">
      <c r="B88" s="119"/>
      <c r="C88" s="54"/>
      <c r="D88" s="131" t="s">
        <v>232</v>
      </c>
      <c r="E88" s="322"/>
      <c r="F88" s="323"/>
      <c r="G88" s="359"/>
      <c r="H88" s="359"/>
      <c r="I88" s="359"/>
      <c r="J88" s="324"/>
    </row>
    <row r="89" spans="2:11" x14ac:dyDescent="0.2">
      <c r="B89" s="119"/>
      <c r="C89" s="54"/>
      <c r="D89" s="108" t="s">
        <v>229</v>
      </c>
      <c r="E89" s="108"/>
      <c r="F89" s="108"/>
      <c r="G89" s="358"/>
      <c r="H89" s="359"/>
      <c r="I89" s="359"/>
      <c r="J89" s="324"/>
    </row>
    <row r="90" spans="2:11" x14ac:dyDescent="0.2">
      <c r="B90" s="119"/>
      <c r="C90" s="54"/>
      <c r="D90" s="108" t="s">
        <v>230</v>
      </c>
      <c r="E90" s="108"/>
      <c r="F90" s="108"/>
      <c r="G90" s="358"/>
      <c r="H90" s="359"/>
      <c r="I90" s="359"/>
      <c r="J90" s="324"/>
    </row>
    <row r="91" spans="2:11" x14ac:dyDescent="0.2">
      <c r="B91" s="119"/>
      <c r="C91" s="54"/>
      <c r="D91" s="108" t="s">
        <v>53</v>
      </c>
      <c r="E91" s="108"/>
      <c r="F91" s="108"/>
      <c r="G91" s="358"/>
      <c r="H91" s="359"/>
      <c r="I91" s="359"/>
      <c r="J91" s="324"/>
    </row>
    <row r="92" spans="2:11" x14ac:dyDescent="0.2">
      <c r="B92" s="119"/>
      <c r="C92" s="42"/>
      <c r="D92" s="54"/>
      <c r="E92" s="54"/>
      <c r="F92" s="42"/>
      <c r="G92" s="360"/>
      <c r="H92" s="296"/>
      <c r="I92" s="296"/>
      <c r="J92" s="324"/>
    </row>
    <row r="93" spans="2:11" x14ac:dyDescent="0.2">
      <c r="B93" s="119"/>
      <c r="C93" s="47" t="s">
        <v>167</v>
      </c>
      <c r="D93" s="47" t="s">
        <v>54</v>
      </c>
      <c r="E93" s="47"/>
      <c r="F93" s="42"/>
      <c r="G93" s="361"/>
      <c r="H93" s="296"/>
      <c r="I93" s="361"/>
      <c r="J93" s="324"/>
    </row>
    <row r="94" spans="2:11" ht="15" thickBot="1" x14ac:dyDescent="0.25">
      <c r="B94" s="119"/>
      <c r="C94" s="42"/>
      <c r="D94" s="42"/>
      <c r="E94" s="42"/>
      <c r="F94" s="42"/>
      <c r="G94" s="361"/>
      <c r="H94" s="361"/>
      <c r="I94" s="361"/>
      <c r="J94" s="324"/>
    </row>
    <row r="95" spans="2:11" ht="21" customHeight="1" thickBot="1" x14ac:dyDescent="0.25">
      <c r="B95" s="119"/>
      <c r="C95" s="42"/>
      <c r="D95" s="74" t="s">
        <v>168</v>
      </c>
      <c r="E95" s="75" t="s">
        <v>89</v>
      </c>
      <c r="F95" s="75" t="s">
        <v>156</v>
      </c>
      <c r="G95" s="362" t="s">
        <v>157</v>
      </c>
      <c r="H95" s="363" t="s">
        <v>52</v>
      </c>
      <c r="I95" s="364" t="s">
        <v>207</v>
      </c>
      <c r="J95" s="324"/>
    </row>
    <row r="96" spans="2:11" ht="9" customHeight="1" x14ac:dyDescent="0.2">
      <c r="B96" s="119"/>
      <c r="C96" s="42"/>
      <c r="D96" s="109"/>
      <c r="E96" s="122"/>
      <c r="F96" s="122"/>
      <c r="G96" s="365"/>
      <c r="H96" s="365"/>
      <c r="I96" s="366"/>
      <c r="J96" s="324"/>
    </row>
    <row r="97" spans="2:10" ht="14.25" customHeight="1" x14ac:dyDescent="0.2">
      <c r="B97" s="119"/>
      <c r="C97" s="42"/>
      <c r="D97" s="42"/>
      <c r="E97" s="42"/>
      <c r="F97" s="42"/>
      <c r="G97" s="296"/>
      <c r="H97" s="296"/>
      <c r="I97" s="361"/>
      <c r="J97" s="324"/>
    </row>
    <row r="98" spans="2:10" ht="14.25" customHeight="1" x14ac:dyDescent="0.2">
      <c r="B98" s="119"/>
      <c r="C98" s="42"/>
      <c r="D98" s="42" t="s">
        <v>162</v>
      </c>
      <c r="E98" s="128">
        <v>97238880</v>
      </c>
      <c r="F98" s="77">
        <v>83697100</v>
      </c>
      <c r="G98" s="295">
        <v>-30801220</v>
      </c>
      <c r="H98" s="304">
        <v>14896456</v>
      </c>
      <c r="I98" s="304">
        <v>-586736</v>
      </c>
      <c r="J98" s="324"/>
    </row>
    <row r="99" spans="2:10" x14ac:dyDescent="0.2">
      <c r="B99" s="119"/>
      <c r="C99" s="42"/>
      <c r="D99" s="42" t="s">
        <v>181</v>
      </c>
      <c r="E99" s="128">
        <v>70888238</v>
      </c>
      <c r="F99" s="77">
        <v>15435455</v>
      </c>
      <c r="G99" s="304">
        <v>28381266</v>
      </c>
      <c r="H99" s="354">
        <v>2179622</v>
      </c>
      <c r="I99" s="354">
        <v>-9830956</v>
      </c>
      <c r="J99" s="324"/>
    </row>
    <row r="100" spans="2:10" ht="15" thickBot="1" x14ac:dyDescent="0.25">
      <c r="B100" s="119"/>
      <c r="C100" s="42"/>
      <c r="D100" s="46" t="s">
        <v>182</v>
      </c>
      <c r="E100" s="129">
        <f>SUM(E98:E99)</f>
        <v>168127118</v>
      </c>
      <c r="F100" s="78">
        <f>SUM(F98:F99)</f>
        <v>99132555</v>
      </c>
      <c r="G100" s="367">
        <v>-2419954</v>
      </c>
      <c r="H100" s="368">
        <v>17076078</v>
      </c>
      <c r="I100" s="369">
        <f>SUM(I98:I99)</f>
        <v>-10417692</v>
      </c>
      <c r="J100" s="325"/>
    </row>
    <row r="101" spans="2:10" ht="18.75" customHeight="1" thickTop="1" thickBot="1" x14ac:dyDescent="0.25">
      <c r="B101" s="119"/>
      <c r="C101" s="42"/>
      <c r="D101" s="42"/>
      <c r="E101" s="42"/>
      <c r="F101" s="42"/>
      <c r="G101" s="361"/>
      <c r="H101" s="361"/>
      <c r="I101" s="296"/>
      <c r="J101" s="324"/>
    </row>
    <row r="102" spans="2:10" ht="15" thickBot="1" x14ac:dyDescent="0.25">
      <c r="B102" s="119"/>
      <c r="C102" s="42"/>
      <c r="D102" s="74" t="s">
        <v>168</v>
      </c>
      <c r="E102" s="76" t="s">
        <v>184</v>
      </c>
      <c r="F102" s="109"/>
      <c r="G102" s="370"/>
      <c r="H102" s="370"/>
      <c r="I102" s="371"/>
      <c r="J102" s="324"/>
    </row>
    <row r="103" spans="2:10" ht="18" customHeight="1" x14ac:dyDescent="0.2">
      <c r="B103" s="119"/>
      <c r="C103" s="42"/>
      <c r="D103" s="109"/>
      <c r="E103" s="122"/>
      <c r="F103" s="109"/>
      <c r="G103" s="296"/>
      <c r="H103" s="296"/>
      <c r="I103" s="372"/>
      <c r="J103" s="324"/>
    </row>
    <row r="104" spans="2:10" ht="14.25" customHeight="1" x14ac:dyDescent="0.2">
      <c r="B104" s="119"/>
      <c r="C104" s="42"/>
      <c r="D104" s="42" t="s">
        <v>162</v>
      </c>
      <c r="E104" s="271">
        <f>SUM(F98:I98)</f>
        <v>67205600</v>
      </c>
      <c r="F104" s="77"/>
      <c r="G104" s="295"/>
      <c r="H104" s="296"/>
      <c r="I104" s="304"/>
      <c r="J104" s="324"/>
    </row>
    <row r="105" spans="2:10" x14ac:dyDescent="0.2">
      <c r="B105" s="119"/>
      <c r="C105" s="42"/>
      <c r="D105" s="42" t="s">
        <v>181</v>
      </c>
      <c r="E105" s="271">
        <f>SUM(F99:I99)</f>
        <v>36165387</v>
      </c>
      <c r="F105" s="77"/>
      <c r="G105" s="304"/>
      <c r="H105" s="296"/>
      <c r="I105" s="304"/>
      <c r="J105" s="324"/>
    </row>
    <row r="106" spans="2:10" ht="15" thickBot="1" x14ac:dyDescent="0.25">
      <c r="B106" s="119"/>
      <c r="C106" s="42"/>
      <c r="D106" s="46" t="s">
        <v>182</v>
      </c>
      <c r="E106" s="129">
        <f>SUM(E104:E105)</f>
        <v>103370987</v>
      </c>
      <c r="F106" s="130"/>
      <c r="G106" s="373"/>
      <c r="H106" s="345"/>
      <c r="I106" s="374"/>
      <c r="J106" s="325"/>
    </row>
    <row r="107" spans="2:10" ht="15" thickTop="1" x14ac:dyDescent="0.2">
      <c r="B107" s="119"/>
      <c r="C107" s="42"/>
      <c r="D107" s="46"/>
      <c r="E107" s="260"/>
      <c r="F107" s="130"/>
      <c r="G107" s="373"/>
      <c r="H107" s="345"/>
      <c r="I107" s="374"/>
      <c r="J107" s="325"/>
    </row>
    <row r="108" spans="2:10" x14ac:dyDescent="0.2">
      <c r="B108" s="119"/>
      <c r="C108" s="42"/>
      <c r="D108" s="46"/>
      <c r="E108" s="260"/>
      <c r="F108" s="272"/>
      <c r="G108" s="373"/>
      <c r="H108" s="345"/>
      <c r="I108" s="374"/>
      <c r="J108" s="325"/>
    </row>
    <row r="109" spans="2:10" x14ac:dyDescent="0.2">
      <c r="B109" s="119"/>
      <c r="C109" s="47" t="s">
        <v>204</v>
      </c>
      <c r="D109" s="261" t="s">
        <v>234</v>
      </c>
      <c r="E109" s="261"/>
      <c r="F109" s="130"/>
      <c r="G109" s="373"/>
      <c r="H109" s="345"/>
      <c r="I109" s="374"/>
      <c r="J109" s="325"/>
    </row>
    <row r="110" spans="2:10" ht="6.75" customHeight="1" x14ac:dyDescent="0.2">
      <c r="B110" s="119"/>
      <c r="C110" s="42"/>
      <c r="D110" s="46"/>
      <c r="E110" s="260"/>
      <c r="F110" s="130"/>
      <c r="G110" s="373"/>
      <c r="H110" s="345"/>
      <c r="I110" s="374"/>
      <c r="J110" s="325"/>
    </row>
    <row r="111" spans="2:10" x14ac:dyDescent="0.2">
      <c r="B111" s="119"/>
      <c r="C111" s="42"/>
      <c r="D111" s="108" t="s">
        <v>241</v>
      </c>
      <c r="E111" s="262"/>
      <c r="F111" s="87"/>
      <c r="G111" s="375"/>
      <c r="H111" s="296"/>
      <c r="I111" s="374"/>
      <c r="J111" s="325"/>
    </row>
    <row r="112" spans="2:10" x14ac:dyDescent="0.2">
      <c r="B112" s="119"/>
      <c r="C112" s="47"/>
      <c r="D112" s="108"/>
      <c r="E112" s="42"/>
      <c r="F112" s="42"/>
      <c r="G112" s="375"/>
      <c r="H112" s="375"/>
      <c r="I112" s="296"/>
      <c r="J112" s="324"/>
    </row>
    <row r="113" spans="1:10" x14ac:dyDescent="0.2">
      <c r="B113" s="119"/>
      <c r="C113" s="47"/>
      <c r="D113" s="42"/>
      <c r="E113" s="42"/>
      <c r="F113" s="42"/>
      <c r="G113" s="375"/>
      <c r="H113" s="375"/>
      <c r="I113" s="296"/>
      <c r="J113" s="324"/>
    </row>
    <row r="114" spans="1:10" x14ac:dyDescent="0.2">
      <c r="B114" s="119"/>
      <c r="C114" s="42"/>
      <c r="D114" s="57" t="s">
        <v>4</v>
      </c>
      <c r="E114" s="57"/>
      <c r="F114" s="58"/>
      <c r="G114" s="296"/>
      <c r="H114" s="375"/>
      <c r="I114" s="304"/>
      <c r="J114" s="324"/>
    </row>
    <row r="115" spans="1:10" x14ac:dyDescent="0.2">
      <c r="B115" s="119"/>
      <c r="C115" s="42"/>
      <c r="D115" s="54"/>
      <c r="E115" s="54"/>
      <c r="F115" s="54"/>
      <c r="G115" s="296"/>
      <c r="H115" s="296"/>
      <c r="I115" s="376"/>
      <c r="J115" s="324"/>
    </row>
    <row r="116" spans="1:10" x14ac:dyDescent="0.2">
      <c r="B116" s="119"/>
      <c r="C116" s="56" t="s">
        <v>85</v>
      </c>
      <c r="D116" s="66" t="s">
        <v>265</v>
      </c>
      <c r="E116" s="66"/>
      <c r="F116" s="54"/>
      <c r="G116" s="296"/>
      <c r="H116" s="296"/>
      <c r="I116" s="307"/>
      <c r="J116" s="326"/>
    </row>
    <row r="117" spans="1:10" x14ac:dyDescent="0.2">
      <c r="B117" s="119"/>
      <c r="C117" s="54"/>
      <c r="D117" s="66"/>
      <c r="E117" s="66"/>
      <c r="F117" s="54"/>
      <c r="G117" s="296"/>
      <c r="H117" s="296"/>
      <c r="I117" s="307"/>
      <c r="J117" s="326"/>
    </row>
    <row r="118" spans="1:10" x14ac:dyDescent="0.2">
      <c r="B118" s="119"/>
      <c r="C118" s="54"/>
      <c r="D118" s="66"/>
      <c r="E118" s="66"/>
      <c r="F118" s="54" t="s">
        <v>61</v>
      </c>
      <c r="G118" s="296"/>
      <c r="H118" s="295">
        <v>942251.14</v>
      </c>
      <c r="I118" s="307"/>
      <c r="J118" s="326"/>
    </row>
    <row r="119" spans="1:10" x14ac:dyDescent="0.2">
      <c r="B119" s="119"/>
      <c r="C119" s="54"/>
      <c r="D119" s="66"/>
      <c r="E119" s="54"/>
      <c r="F119" s="54" t="s">
        <v>62</v>
      </c>
      <c r="G119" s="377"/>
      <c r="H119" s="299">
        <v>17903626.800000001</v>
      </c>
      <c r="I119" s="307"/>
      <c r="J119" s="326"/>
    </row>
    <row r="120" spans="1:10" ht="14.25" customHeight="1" thickBot="1" x14ac:dyDescent="0.25">
      <c r="B120" s="119"/>
      <c r="C120" s="54"/>
      <c r="D120" s="54"/>
      <c r="E120" s="54"/>
      <c r="F120" s="54"/>
      <c r="G120" s="378" t="s">
        <v>114</v>
      </c>
      <c r="H120" s="379">
        <v>18845877.940000001</v>
      </c>
      <c r="I120" s="307"/>
      <c r="J120" s="326"/>
    </row>
    <row r="121" spans="1:10" ht="15.75" customHeight="1" thickTop="1" x14ac:dyDescent="0.2">
      <c r="B121" s="119"/>
      <c r="C121" s="54"/>
      <c r="D121" s="54"/>
      <c r="E121" s="54"/>
      <c r="F121" s="54"/>
      <c r="G121" s="378"/>
      <c r="H121" s="380"/>
      <c r="I121" s="307"/>
      <c r="J121" s="326"/>
    </row>
    <row r="122" spans="1:10" ht="15.75" customHeight="1" x14ac:dyDescent="0.2">
      <c r="B122" s="119"/>
      <c r="C122" s="54"/>
      <c r="D122" s="57" t="s">
        <v>130</v>
      </c>
      <c r="E122" s="57"/>
      <c r="F122" s="54"/>
      <c r="G122" s="378"/>
      <c r="H122" s="380"/>
      <c r="I122" s="307"/>
      <c r="J122" s="326"/>
    </row>
    <row r="123" spans="1:10" x14ac:dyDescent="0.2">
      <c r="A123" s="5"/>
      <c r="B123" s="119"/>
      <c r="C123" s="54"/>
      <c r="D123" s="54"/>
      <c r="E123" s="54"/>
      <c r="F123" s="54"/>
      <c r="G123" s="378"/>
      <c r="H123" s="380"/>
      <c r="I123" s="307"/>
      <c r="J123" s="326"/>
    </row>
    <row r="124" spans="1:10" x14ac:dyDescent="0.2">
      <c r="B124" s="119"/>
      <c r="C124" s="56" t="s">
        <v>113</v>
      </c>
      <c r="D124" s="80" t="s">
        <v>266</v>
      </c>
      <c r="E124" s="80"/>
      <c r="F124" s="66"/>
      <c r="G124" s="378"/>
      <c r="H124" s="380"/>
      <c r="I124" s="307"/>
      <c r="J124" s="326"/>
    </row>
    <row r="125" spans="1:10" x14ac:dyDescent="0.2">
      <c r="B125" s="119"/>
      <c r="C125" s="54"/>
      <c r="D125" s="66"/>
      <c r="E125" s="66"/>
      <c r="F125" s="66"/>
      <c r="G125" s="378"/>
      <c r="H125" s="380"/>
      <c r="I125" s="307"/>
      <c r="J125" s="326"/>
    </row>
    <row r="126" spans="1:10" ht="15" customHeight="1" x14ac:dyDescent="0.2">
      <c r="B126" s="119"/>
      <c r="C126" s="54"/>
      <c r="D126" s="66"/>
      <c r="E126" s="66"/>
      <c r="F126" s="66"/>
      <c r="G126" s="378"/>
      <c r="H126" s="380"/>
      <c r="I126" s="307"/>
      <c r="J126" s="326"/>
    </row>
    <row r="127" spans="1:10" ht="14.25" customHeight="1" x14ac:dyDescent="0.2">
      <c r="B127" s="119"/>
      <c r="C127" s="54"/>
      <c r="D127" s="5"/>
      <c r="E127" s="54"/>
      <c r="F127" s="54" t="s">
        <v>238</v>
      </c>
      <c r="G127" s="378"/>
      <c r="H127" s="295">
        <v>1361617252.4300001</v>
      </c>
      <c r="I127" s="307"/>
      <c r="J127" s="326"/>
    </row>
    <row r="128" spans="1:10" hidden="1" x14ac:dyDescent="0.2">
      <c r="B128" s="119"/>
      <c r="C128" s="54"/>
      <c r="D128" s="54" t="s">
        <v>151</v>
      </c>
      <c r="E128" s="54"/>
      <c r="F128" s="54"/>
      <c r="G128" s="378"/>
      <c r="H128" s="295"/>
      <c r="I128" s="307"/>
      <c r="J128" s="326"/>
    </row>
    <row r="129" spans="2:10" ht="14.25" hidden="1" customHeight="1" x14ac:dyDescent="0.2">
      <c r="B129" s="119"/>
      <c r="C129" s="54"/>
      <c r="D129" s="54" t="s">
        <v>131</v>
      </c>
      <c r="E129" s="54"/>
      <c r="F129" s="54"/>
      <c r="G129" s="381"/>
      <c r="H129" s="295"/>
      <c r="I129" s="307"/>
      <c r="J129" s="326"/>
    </row>
    <row r="130" spans="2:10" ht="14.25" hidden="1" customHeight="1" x14ac:dyDescent="0.2">
      <c r="B130" s="119"/>
      <c r="C130" s="54"/>
      <c r="D130" s="54" t="s">
        <v>146</v>
      </c>
      <c r="E130" s="54"/>
      <c r="F130" s="54"/>
      <c r="G130" s="381"/>
      <c r="H130" s="299"/>
      <c r="I130" s="307"/>
      <c r="J130" s="326"/>
    </row>
    <row r="131" spans="2:10" ht="15" thickBot="1" x14ac:dyDescent="0.25">
      <c r="B131" s="119"/>
      <c r="C131" s="54"/>
      <c r="D131" s="66"/>
      <c r="E131" s="54"/>
      <c r="F131" s="66" t="s">
        <v>132</v>
      </c>
      <c r="G131" s="378"/>
      <c r="H131" s="382">
        <v>1361617252.4300001</v>
      </c>
      <c r="I131" s="307"/>
      <c r="J131" s="326"/>
    </row>
    <row r="132" spans="2:10" ht="15.75" thickTop="1" thickBot="1" x14ac:dyDescent="0.25">
      <c r="B132" s="327"/>
      <c r="C132" s="83"/>
      <c r="D132" s="84"/>
      <c r="E132" s="84"/>
      <c r="F132" s="84"/>
      <c r="G132" s="383"/>
      <c r="H132" s="379"/>
      <c r="I132" s="384"/>
      <c r="J132" s="328"/>
    </row>
    <row r="133" spans="2:10" ht="21" customHeight="1" thickTop="1" x14ac:dyDescent="0.2">
      <c r="B133" s="119"/>
      <c r="C133" s="56" t="s">
        <v>117</v>
      </c>
      <c r="D133" s="57" t="s">
        <v>123</v>
      </c>
      <c r="E133" s="57"/>
      <c r="F133" s="54"/>
      <c r="G133" s="378"/>
      <c r="H133" s="380"/>
      <c r="I133" s="307"/>
      <c r="J133" s="326"/>
    </row>
    <row r="134" spans="2:10" x14ac:dyDescent="0.2">
      <c r="B134" s="119"/>
      <c r="C134" s="54"/>
      <c r="D134" s="57"/>
      <c r="E134" s="57"/>
      <c r="F134" s="54"/>
      <c r="G134" s="378"/>
      <c r="H134" s="380"/>
      <c r="I134" s="307"/>
      <c r="J134" s="326"/>
    </row>
    <row r="135" spans="2:10" ht="20.25" customHeight="1" x14ac:dyDescent="0.2">
      <c r="B135" s="119"/>
      <c r="C135" s="5"/>
      <c r="D135" s="80" t="s">
        <v>267</v>
      </c>
      <c r="E135" s="80"/>
      <c r="F135" s="66"/>
      <c r="G135" s="378"/>
      <c r="H135" s="380"/>
      <c r="I135" s="307"/>
      <c r="J135" s="326"/>
    </row>
    <row r="136" spans="2:10" x14ac:dyDescent="0.2">
      <c r="B136" s="119"/>
      <c r="C136" s="56"/>
      <c r="D136" s="66"/>
      <c r="E136" s="66"/>
      <c r="F136" s="66"/>
      <c r="G136" s="378"/>
      <c r="H136" s="380"/>
      <c r="I136" s="307"/>
      <c r="J136" s="326"/>
    </row>
    <row r="137" spans="2:10" x14ac:dyDescent="0.2">
      <c r="B137" s="119"/>
      <c r="C137" s="54"/>
      <c r="D137" s="66"/>
      <c r="E137" s="66"/>
      <c r="F137" s="5"/>
      <c r="G137" s="378"/>
      <c r="H137" s="380"/>
      <c r="I137" s="374"/>
      <c r="J137" s="326"/>
    </row>
    <row r="138" spans="2:10" x14ac:dyDescent="0.2">
      <c r="B138" s="119"/>
      <c r="C138" s="54"/>
      <c r="D138" s="71" t="s">
        <v>127</v>
      </c>
      <c r="E138" s="71"/>
      <c r="F138" s="71"/>
      <c r="G138" s="385"/>
      <c r="H138" s="304">
        <v>5930729.3399999999</v>
      </c>
      <c r="I138" s="374"/>
      <c r="J138" s="326"/>
    </row>
    <row r="139" spans="2:10" x14ac:dyDescent="0.2">
      <c r="B139" s="119"/>
      <c r="C139" s="54"/>
      <c r="D139" s="71" t="s">
        <v>111</v>
      </c>
      <c r="E139" s="71"/>
      <c r="F139" s="71"/>
      <c r="G139" s="385"/>
      <c r="H139" s="295">
        <v>1744822.78</v>
      </c>
      <c r="I139" s="374"/>
      <c r="J139" s="326"/>
    </row>
    <row r="140" spans="2:10" x14ac:dyDescent="0.2">
      <c r="B140" s="119"/>
      <c r="C140" s="54"/>
      <c r="D140" s="71" t="s">
        <v>109</v>
      </c>
      <c r="E140" s="71"/>
      <c r="F140" s="71"/>
      <c r="G140" s="385"/>
      <c r="H140" s="304">
        <v>6303553.5</v>
      </c>
      <c r="I140" s="296"/>
      <c r="J140" s="326"/>
    </row>
    <row r="141" spans="2:10" hidden="1" x14ac:dyDescent="0.2">
      <c r="B141" s="119"/>
      <c r="C141" s="54"/>
      <c r="D141" s="71" t="s">
        <v>243</v>
      </c>
      <c r="E141" s="71"/>
      <c r="F141" s="71"/>
      <c r="G141" s="385"/>
      <c r="H141" s="295">
        <v>0</v>
      </c>
      <c r="I141" s="296"/>
      <c r="J141" s="326"/>
    </row>
    <row r="142" spans="2:10" hidden="1" x14ac:dyDescent="0.2">
      <c r="B142" s="119"/>
      <c r="C142" s="54"/>
      <c r="D142" s="71" t="s">
        <v>86</v>
      </c>
      <c r="E142" s="71"/>
      <c r="F142" s="71"/>
      <c r="G142" s="385"/>
      <c r="H142" s="304">
        <v>0</v>
      </c>
      <c r="I142" s="296"/>
      <c r="J142" s="326"/>
    </row>
    <row r="143" spans="2:10" hidden="1" x14ac:dyDescent="0.2">
      <c r="B143" s="119"/>
      <c r="C143" s="54"/>
      <c r="D143" s="71" t="s">
        <v>199</v>
      </c>
      <c r="E143" s="71"/>
      <c r="F143" s="71"/>
      <c r="G143" s="385"/>
      <c r="H143" s="304">
        <v>0</v>
      </c>
      <c r="I143" s="296"/>
      <c r="J143" s="326"/>
    </row>
    <row r="144" spans="2:10" x14ac:dyDescent="0.2">
      <c r="B144" s="119"/>
      <c r="C144" s="54"/>
      <c r="D144" s="85" t="s">
        <v>147</v>
      </c>
      <c r="E144" s="85"/>
      <c r="F144" s="71"/>
      <c r="G144" s="385"/>
      <c r="H144" s="295">
        <v>34184786.329999998</v>
      </c>
      <c r="I144" s="296"/>
      <c r="J144" s="326"/>
    </row>
    <row r="145" spans="2:10" hidden="1" x14ac:dyDescent="0.2">
      <c r="B145" s="119"/>
      <c r="C145" s="54"/>
      <c r="D145" s="71" t="s">
        <v>19</v>
      </c>
      <c r="E145" s="71"/>
      <c r="F145" s="71"/>
      <c r="G145" s="385"/>
      <c r="H145" s="295">
        <v>0</v>
      </c>
      <c r="I145" s="296"/>
      <c r="J145" s="326"/>
    </row>
    <row r="146" spans="2:10" x14ac:dyDescent="0.2">
      <c r="B146" s="119"/>
      <c r="C146" s="54"/>
      <c r="D146" s="85" t="s">
        <v>242</v>
      </c>
      <c r="E146" s="85"/>
      <c r="F146" s="71"/>
      <c r="G146" s="385"/>
      <c r="H146" s="295">
        <v>2797400</v>
      </c>
      <c r="I146" s="296"/>
      <c r="J146" s="326"/>
    </row>
    <row r="147" spans="2:10" ht="15" thickBot="1" x14ac:dyDescent="0.25">
      <c r="B147" s="119"/>
      <c r="C147" s="54"/>
      <c r="D147" s="86"/>
      <c r="E147" s="86"/>
      <c r="F147" s="71"/>
      <c r="G147" s="378" t="s">
        <v>124</v>
      </c>
      <c r="H147" s="382">
        <v>50961291.950000003</v>
      </c>
      <c r="I147" s="296"/>
      <c r="J147" s="326"/>
    </row>
    <row r="148" spans="2:10" ht="15" thickTop="1" x14ac:dyDescent="0.2">
      <c r="B148" s="119"/>
      <c r="C148" s="54"/>
      <c r="D148" s="86"/>
      <c r="E148" s="86"/>
      <c r="F148" s="71"/>
      <c r="G148" s="296"/>
      <c r="H148" s="296"/>
      <c r="I148" s="296"/>
      <c r="J148" s="326"/>
    </row>
    <row r="149" spans="2:10" hidden="1" x14ac:dyDescent="0.2">
      <c r="B149" s="119"/>
      <c r="C149" s="56" t="s">
        <v>125</v>
      </c>
      <c r="D149" s="57" t="s">
        <v>10</v>
      </c>
      <c r="E149" s="57"/>
      <c r="F149" s="58"/>
      <c r="G149" s="42"/>
      <c r="H149" s="87"/>
      <c r="I149" s="54"/>
      <c r="J149" s="326"/>
    </row>
    <row r="150" spans="2:10" hidden="1" x14ac:dyDescent="0.2">
      <c r="B150" s="119"/>
      <c r="C150" s="54"/>
      <c r="D150" s="42"/>
      <c r="E150" s="42"/>
      <c r="F150" s="42"/>
      <c r="G150" s="42"/>
      <c r="H150" s="87"/>
      <c r="I150" s="43"/>
      <c r="J150" s="326"/>
    </row>
    <row r="151" spans="2:10" ht="15" hidden="1" thickBot="1" x14ac:dyDescent="0.25">
      <c r="B151" s="119"/>
      <c r="C151" s="42"/>
      <c r="D151" s="42"/>
      <c r="E151" s="42"/>
      <c r="F151" s="42"/>
      <c r="G151" s="42"/>
      <c r="H151" s="87"/>
      <c r="I151" s="88" t="e">
        <f>+#REF!</f>
        <v>#REF!</v>
      </c>
      <c r="J151" s="324"/>
    </row>
    <row r="152" spans="2:10" hidden="1" x14ac:dyDescent="0.2">
      <c r="B152" s="119"/>
      <c r="C152" s="42" t="s">
        <v>179</v>
      </c>
      <c r="D152" s="42"/>
      <c r="E152" s="42"/>
      <c r="F152" s="42"/>
      <c r="G152" s="42"/>
      <c r="H152" s="54"/>
      <c r="I152" s="42"/>
      <c r="J152" s="326"/>
    </row>
    <row r="153" spans="2:10" hidden="1" x14ac:dyDescent="0.2">
      <c r="B153" s="119"/>
      <c r="C153" s="42"/>
      <c r="D153" s="42"/>
      <c r="E153" s="42"/>
      <c r="F153" s="42"/>
      <c r="G153" s="42"/>
      <c r="H153" s="54"/>
      <c r="I153" s="42"/>
      <c r="J153" s="326"/>
    </row>
    <row r="154" spans="2:10" hidden="1" x14ac:dyDescent="0.2">
      <c r="B154" s="119"/>
      <c r="C154" s="42" t="s">
        <v>68</v>
      </c>
      <c r="D154" s="42"/>
      <c r="E154" s="42"/>
      <c r="F154" s="42"/>
      <c r="G154" s="42"/>
      <c r="H154" s="54"/>
      <c r="I154" s="43"/>
      <c r="J154" s="326"/>
    </row>
    <row r="155" spans="2:10" hidden="1" x14ac:dyDescent="0.2">
      <c r="B155" s="119"/>
      <c r="C155" s="42" t="s">
        <v>185</v>
      </c>
      <c r="D155" s="42"/>
      <c r="E155" s="42"/>
      <c r="F155" s="42"/>
      <c r="G155" s="42"/>
      <c r="H155" s="54"/>
      <c r="I155" s="43"/>
      <c r="J155" s="326"/>
    </row>
    <row r="156" spans="2:10" hidden="1" x14ac:dyDescent="0.2">
      <c r="B156" s="119"/>
      <c r="C156" s="42" t="s">
        <v>148</v>
      </c>
      <c r="D156" s="42"/>
      <c r="E156" s="42"/>
      <c r="F156" s="42"/>
      <c r="G156" s="42"/>
      <c r="H156" s="54"/>
      <c r="I156" s="43"/>
      <c r="J156" s="326"/>
    </row>
    <row r="157" spans="2:10" hidden="1" x14ac:dyDescent="0.2">
      <c r="B157" s="119"/>
      <c r="C157" s="42" t="s">
        <v>2</v>
      </c>
      <c r="D157" s="42"/>
      <c r="E157" s="42"/>
      <c r="F157" s="42"/>
      <c r="G157" s="42"/>
      <c r="H157" s="54"/>
      <c r="I157" s="43" t="s">
        <v>69</v>
      </c>
      <c r="J157" s="326"/>
    </row>
    <row r="158" spans="2:10" hidden="1" x14ac:dyDescent="0.2">
      <c r="B158" s="119"/>
      <c r="C158" s="42" t="s">
        <v>3</v>
      </c>
      <c r="D158" s="42"/>
      <c r="E158" s="42"/>
      <c r="F158" s="42"/>
      <c r="G158" s="42"/>
      <c r="H158" s="54"/>
      <c r="I158" s="43"/>
      <c r="J158" s="326"/>
    </row>
    <row r="159" spans="2:10" hidden="1" x14ac:dyDescent="0.2">
      <c r="B159" s="119"/>
      <c r="C159" s="47" t="s">
        <v>103</v>
      </c>
      <c r="D159" s="42"/>
      <c r="E159" s="42"/>
      <c r="F159" s="42"/>
      <c r="G159" s="42"/>
      <c r="H159" s="54"/>
      <c r="I159" s="44">
        <v>0</v>
      </c>
      <c r="J159" s="326"/>
    </row>
    <row r="160" spans="2:10" hidden="1" x14ac:dyDescent="0.2">
      <c r="B160" s="119"/>
      <c r="C160" s="42" t="s">
        <v>104</v>
      </c>
      <c r="D160" s="42"/>
      <c r="E160" s="42"/>
      <c r="F160" s="42"/>
      <c r="G160" s="42"/>
      <c r="H160" s="54"/>
      <c r="I160" s="49"/>
      <c r="J160" s="326"/>
    </row>
    <row r="161" spans="2:10" x14ac:dyDescent="0.2">
      <c r="B161" s="119"/>
      <c r="C161" s="42"/>
      <c r="D161" s="42"/>
      <c r="E161" s="42"/>
      <c r="F161" s="42"/>
      <c r="G161" s="42"/>
      <c r="H161" s="54"/>
      <c r="I161" s="49"/>
      <c r="J161" s="326"/>
    </row>
    <row r="162" spans="2:10" x14ac:dyDescent="0.2">
      <c r="B162" s="119"/>
      <c r="C162" s="124"/>
      <c r="D162" s="47"/>
      <c r="E162" s="47"/>
      <c r="F162" s="42"/>
      <c r="G162" s="42"/>
      <c r="H162" s="5"/>
      <c r="I162" s="79"/>
      <c r="J162" s="326"/>
    </row>
    <row r="163" spans="2:10" ht="21.75" customHeight="1" x14ac:dyDescent="0.2">
      <c r="B163" s="120"/>
      <c r="C163" s="329"/>
      <c r="D163" s="329"/>
      <c r="E163" s="329"/>
      <c r="F163" s="330"/>
      <c r="G163" s="330"/>
      <c r="H163" s="110"/>
      <c r="I163" s="331"/>
      <c r="J163" s="332"/>
    </row>
    <row r="164" spans="2:10" x14ac:dyDescent="0.2">
      <c r="C164" s="42"/>
    </row>
    <row r="165" spans="2:10" x14ac:dyDescent="0.2">
      <c r="H165" s="19"/>
    </row>
    <row r="166" spans="2:10" x14ac:dyDescent="0.2">
      <c r="H166" s="19"/>
    </row>
    <row r="167" spans="2:10" x14ac:dyDescent="0.2">
      <c r="D167" s="28"/>
      <c r="E167" s="30"/>
      <c r="F167" s="7"/>
      <c r="G167" s="29"/>
      <c r="H167" s="9"/>
    </row>
    <row r="168" spans="2:10" x14ac:dyDescent="0.2">
      <c r="D168" s="28"/>
      <c r="E168" s="30"/>
      <c r="F168" s="7"/>
      <c r="G168" s="29"/>
      <c r="H168" s="23"/>
    </row>
    <row r="169" spans="2:10" x14ac:dyDescent="0.2">
      <c r="H169" s="270"/>
    </row>
    <row r="171" spans="2:10" x14ac:dyDescent="0.2">
      <c r="H171" s="31"/>
    </row>
    <row r="172" spans="2:10" x14ac:dyDescent="0.2">
      <c r="H172" s="31"/>
    </row>
    <row r="173" spans="2:10" x14ac:dyDescent="0.2">
      <c r="H173" s="31"/>
    </row>
    <row r="174" spans="2:10" x14ac:dyDescent="0.2">
      <c r="H174" s="31"/>
    </row>
    <row r="175" spans="2:10" x14ac:dyDescent="0.2">
      <c r="H175" s="31"/>
    </row>
    <row r="176" spans="2:10" x14ac:dyDescent="0.2">
      <c r="H176" s="31"/>
    </row>
    <row r="177" spans="8:8" x14ac:dyDescent="0.2">
      <c r="H177" s="31"/>
    </row>
    <row r="178" spans="8:8" x14ac:dyDescent="0.2">
      <c r="H178" s="31"/>
    </row>
    <row r="179" spans="8:8" x14ac:dyDescent="0.2">
      <c r="H179" s="31"/>
    </row>
    <row r="180" spans="8:8" x14ac:dyDescent="0.2">
      <c r="H180" s="31"/>
    </row>
    <row r="181" spans="8:8" x14ac:dyDescent="0.2">
      <c r="H181" s="32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39997558519241921"/>
  </sheetPr>
  <dimension ref="B4:H1853"/>
  <sheetViews>
    <sheetView zoomScale="110" zoomScaleNormal="110" workbookViewId="0">
      <selection activeCell="M6" sqref="M6"/>
    </sheetView>
  </sheetViews>
  <sheetFormatPr baseColWidth="10" defaultRowHeight="14.25" x14ac:dyDescent="0.2"/>
  <cols>
    <col min="1" max="1" width="4.5703125" style="14" customWidth="1"/>
    <col min="2" max="2" width="3.7109375" style="14" customWidth="1"/>
    <col min="3" max="3" width="58.28515625" style="14" customWidth="1"/>
    <col min="4" max="4" width="17.140625" style="14" customWidth="1"/>
    <col min="5" max="5" width="3.5703125" style="14" customWidth="1"/>
    <col min="6" max="6" width="17.5703125" style="14" customWidth="1"/>
    <col min="7" max="7" width="4" style="14" customWidth="1"/>
    <col min="8" max="8" width="4.85546875" style="15" customWidth="1"/>
    <col min="9" max="16384" width="11.42578125" style="14"/>
  </cols>
  <sheetData>
    <row r="4" spans="2:7" ht="15" thickBot="1" x14ac:dyDescent="0.25"/>
    <row r="5" spans="2:7" ht="15" thickTop="1" x14ac:dyDescent="0.2">
      <c r="B5" s="191"/>
      <c r="C5" s="192"/>
      <c r="D5" s="192"/>
      <c r="E5" s="192"/>
      <c r="F5" s="192"/>
      <c r="G5" s="193"/>
    </row>
    <row r="6" spans="2:7" x14ac:dyDescent="0.2">
      <c r="B6" s="194"/>
      <c r="C6" s="17"/>
      <c r="D6" s="17"/>
      <c r="E6" s="17"/>
      <c r="F6" s="17"/>
      <c r="G6" s="195"/>
    </row>
    <row r="7" spans="2:7" x14ac:dyDescent="0.2">
      <c r="B7" s="194"/>
      <c r="C7" s="17"/>
      <c r="D7" s="17"/>
      <c r="E7" s="17"/>
      <c r="F7" s="17"/>
      <c r="G7" s="195"/>
    </row>
    <row r="8" spans="2:7" x14ac:dyDescent="0.2">
      <c r="B8" s="194"/>
      <c r="C8" s="4"/>
      <c r="D8" s="4"/>
      <c r="E8" s="4"/>
      <c r="F8" s="4"/>
      <c r="G8" s="195"/>
    </row>
    <row r="9" spans="2:7" x14ac:dyDescent="0.2">
      <c r="B9" s="393" t="s">
        <v>1</v>
      </c>
      <c r="C9" s="394"/>
      <c r="D9" s="394"/>
      <c r="E9" s="394"/>
      <c r="F9" s="394"/>
      <c r="G9" s="395"/>
    </row>
    <row r="10" spans="2:7" x14ac:dyDescent="0.2">
      <c r="B10" s="393" t="str">
        <f>+'CASH F'!$B$10:$F$10</f>
        <v>DEL 01 DE ENERO AL 30 DE JUNIO 2023</v>
      </c>
      <c r="C10" s="394"/>
      <c r="D10" s="394"/>
      <c r="E10" s="394"/>
      <c r="F10" s="394"/>
      <c r="G10" s="395"/>
    </row>
    <row r="11" spans="2:7" x14ac:dyDescent="0.2">
      <c r="B11" s="393" t="s">
        <v>164</v>
      </c>
      <c r="C11" s="394"/>
      <c r="D11" s="394"/>
      <c r="E11" s="394"/>
      <c r="F11" s="394"/>
      <c r="G11" s="395"/>
    </row>
    <row r="12" spans="2:7" ht="15" thickBot="1" x14ac:dyDescent="0.25">
      <c r="B12" s="205"/>
      <c r="C12" s="18"/>
      <c r="D12" s="18"/>
      <c r="E12" s="18"/>
      <c r="F12" s="18"/>
      <c r="G12" s="206"/>
    </row>
    <row r="13" spans="2:7" x14ac:dyDescent="0.2">
      <c r="B13" s="207"/>
      <c r="C13" s="42"/>
      <c r="D13" s="42"/>
      <c r="E13" s="42"/>
      <c r="F13" s="42"/>
      <c r="G13" s="73"/>
    </row>
    <row r="14" spans="2:7" x14ac:dyDescent="0.2">
      <c r="B14" s="207"/>
      <c r="C14" s="42"/>
      <c r="D14" s="249" t="s">
        <v>263</v>
      </c>
      <c r="E14" s="41"/>
      <c r="F14" s="249" t="s">
        <v>65</v>
      </c>
      <c r="G14" s="73"/>
    </row>
    <row r="15" spans="2:7" x14ac:dyDescent="0.2">
      <c r="B15" s="207"/>
      <c r="C15" s="42"/>
      <c r="D15" s="42"/>
      <c r="E15" s="42"/>
      <c r="F15" s="42"/>
      <c r="G15" s="73"/>
    </row>
    <row r="16" spans="2:7" x14ac:dyDescent="0.2">
      <c r="B16" s="207"/>
      <c r="C16" s="39" t="s">
        <v>190</v>
      </c>
      <c r="D16" s="54"/>
      <c r="E16" s="54"/>
      <c r="F16" s="54"/>
      <c r="G16" s="73"/>
    </row>
    <row r="17" spans="2:7" ht="12.75" hidden="1" customHeight="1" x14ac:dyDescent="0.2">
      <c r="B17" s="207"/>
      <c r="C17" s="42" t="s">
        <v>56</v>
      </c>
      <c r="D17" s="77">
        <v>0</v>
      </c>
      <c r="E17" s="77"/>
      <c r="F17" s="77">
        <v>0</v>
      </c>
      <c r="G17" s="73"/>
    </row>
    <row r="18" spans="2:7" hidden="1" x14ac:dyDescent="0.2">
      <c r="B18" s="207"/>
      <c r="C18" s="42" t="s">
        <v>160</v>
      </c>
      <c r="D18" s="77"/>
      <c r="E18" s="77"/>
      <c r="F18" s="77">
        <v>0</v>
      </c>
      <c r="G18" s="73"/>
    </row>
    <row r="19" spans="2:7" x14ac:dyDescent="0.2">
      <c r="B19" s="207"/>
      <c r="C19" s="42"/>
      <c r="D19" s="77"/>
      <c r="E19" s="77"/>
      <c r="F19" s="77"/>
      <c r="G19" s="73"/>
    </row>
    <row r="20" spans="2:7" x14ac:dyDescent="0.2">
      <c r="B20" s="207"/>
      <c r="C20" s="42" t="s">
        <v>126</v>
      </c>
      <c r="D20" s="295">
        <v>31591850.969999999</v>
      </c>
      <c r="E20" s="295"/>
      <c r="F20" s="295">
        <v>180062620.47</v>
      </c>
      <c r="G20" s="73"/>
    </row>
    <row r="21" spans="2:7" x14ac:dyDescent="0.2">
      <c r="B21" s="207"/>
      <c r="C21" s="42" t="s">
        <v>135</v>
      </c>
      <c r="D21" s="295">
        <v>49321872.509999998</v>
      </c>
      <c r="E21" s="295"/>
      <c r="F21" s="295">
        <v>284904217.20999998</v>
      </c>
      <c r="G21" s="73"/>
    </row>
    <row r="22" spans="2:7" hidden="1" x14ac:dyDescent="0.2">
      <c r="B22" s="207"/>
      <c r="C22" s="42" t="s">
        <v>141</v>
      </c>
      <c r="D22" s="295">
        <v>0</v>
      </c>
      <c r="E22" s="295"/>
      <c r="F22" s="295">
        <v>0</v>
      </c>
      <c r="G22" s="73"/>
    </row>
    <row r="23" spans="2:7" hidden="1" x14ac:dyDescent="0.2">
      <c r="B23" s="207"/>
      <c r="C23" s="42" t="s">
        <v>143</v>
      </c>
      <c r="D23" s="77">
        <v>0</v>
      </c>
      <c r="E23" s="296"/>
      <c r="F23" s="77">
        <v>0</v>
      </c>
      <c r="G23" s="73"/>
    </row>
    <row r="24" spans="2:7" x14ac:dyDescent="0.2">
      <c r="B24" s="207"/>
      <c r="C24" s="42" t="s">
        <v>84</v>
      </c>
      <c r="D24" s="81">
        <v>2851970.68</v>
      </c>
      <c r="E24" s="283"/>
      <c r="F24" s="81">
        <v>16109538.890000001</v>
      </c>
      <c r="G24" s="73"/>
    </row>
    <row r="25" spans="2:7" x14ac:dyDescent="0.2">
      <c r="B25" s="207"/>
      <c r="C25" s="52" t="s">
        <v>165</v>
      </c>
      <c r="D25" s="288">
        <v>83765695.159999996</v>
      </c>
      <c r="E25" s="77"/>
      <c r="F25" s="50">
        <v>481076375.56999993</v>
      </c>
      <c r="G25" s="73"/>
    </row>
    <row r="26" spans="2:7" x14ac:dyDescent="0.2">
      <c r="B26" s="207"/>
      <c r="D26" s="283"/>
      <c r="E26" s="251"/>
      <c r="G26" s="73"/>
    </row>
    <row r="27" spans="2:7" x14ac:dyDescent="0.2">
      <c r="B27" s="207"/>
      <c r="C27" s="39" t="s">
        <v>191</v>
      </c>
      <c r="D27" s="208"/>
      <c r="F27" s="286"/>
      <c r="G27" s="73"/>
    </row>
    <row r="28" spans="2:7" x14ac:dyDescent="0.2">
      <c r="B28" s="207"/>
      <c r="C28" s="39"/>
      <c r="D28" s="77"/>
      <c r="E28" s="77"/>
      <c r="F28" s="77"/>
      <c r="G28" s="73"/>
    </row>
    <row r="29" spans="2:7" x14ac:dyDescent="0.2">
      <c r="B29" s="207"/>
      <c r="C29" s="71" t="s">
        <v>72</v>
      </c>
      <c r="D29" s="295">
        <v>52327976.859999999</v>
      </c>
      <c r="E29" s="283"/>
      <c r="F29" s="295">
        <v>356821115.42000002</v>
      </c>
      <c r="G29" s="73"/>
    </row>
    <row r="30" spans="2:7" x14ac:dyDescent="0.2">
      <c r="B30" s="207"/>
      <c r="C30" s="297" t="s">
        <v>73</v>
      </c>
      <c r="D30" s="295">
        <v>22886789.020000003</v>
      </c>
      <c r="E30" s="298"/>
      <c r="F30" s="295">
        <v>77570637.140000001</v>
      </c>
      <c r="G30" s="73"/>
    </row>
    <row r="31" spans="2:7" x14ac:dyDescent="0.2">
      <c r="B31" s="207"/>
      <c r="C31" s="297" t="s">
        <v>205</v>
      </c>
      <c r="D31" s="295">
        <v>4310359.16</v>
      </c>
      <c r="E31" s="298"/>
      <c r="F31" s="295">
        <v>20009739.34</v>
      </c>
      <c r="G31" s="73"/>
    </row>
    <row r="32" spans="2:7" x14ac:dyDescent="0.2">
      <c r="B32" s="207"/>
      <c r="C32" s="297" t="s">
        <v>90</v>
      </c>
      <c r="D32" s="295">
        <v>893152.66</v>
      </c>
      <c r="E32" s="283"/>
      <c r="F32" s="295">
        <v>4913539.33</v>
      </c>
      <c r="G32" s="73"/>
    </row>
    <row r="33" spans="2:7" x14ac:dyDescent="0.2">
      <c r="B33" s="207"/>
      <c r="C33" s="297" t="s">
        <v>74</v>
      </c>
      <c r="D33" s="299">
        <v>20000</v>
      </c>
      <c r="E33" s="283"/>
      <c r="F33" s="299">
        <v>2142359.98</v>
      </c>
      <c r="G33" s="73"/>
    </row>
    <row r="34" spans="2:7" x14ac:dyDescent="0.2">
      <c r="B34" s="207"/>
      <c r="C34" s="46" t="s">
        <v>76</v>
      </c>
      <c r="D34" s="50">
        <v>80438277.699999988</v>
      </c>
      <c r="E34" s="79"/>
      <c r="F34" s="50">
        <v>461457391.20999998</v>
      </c>
      <c r="G34" s="73"/>
    </row>
    <row r="35" spans="2:7" x14ac:dyDescent="0.2">
      <c r="B35" s="207"/>
      <c r="C35" s="46"/>
      <c r="D35" s="79"/>
      <c r="E35" s="79"/>
      <c r="F35" s="79"/>
      <c r="G35" s="73"/>
    </row>
    <row r="36" spans="2:7" hidden="1" x14ac:dyDescent="0.2">
      <c r="B36" s="207"/>
      <c r="C36" s="39" t="s">
        <v>75</v>
      </c>
      <c r="D36" s="77"/>
      <c r="E36" s="38"/>
      <c r="F36" s="77"/>
      <c r="G36" s="73"/>
    </row>
    <row r="37" spans="2:7" hidden="1" x14ac:dyDescent="0.2">
      <c r="B37" s="207"/>
      <c r="C37" s="71" t="s">
        <v>166</v>
      </c>
      <c r="D37" s="89">
        <v>0</v>
      </c>
      <c r="E37" s="38"/>
      <c r="F37" s="81">
        <v>0</v>
      </c>
      <c r="G37" s="73"/>
    </row>
    <row r="38" spans="2:7" hidden="1" x14ac:dyDescent="0.2">
      <c r="B38" s="207"/>
      <c r="C38" s="46" t="s">
        <v>77</v>
      </c>
      <c r="D38" s="67">
        <v>0</v>
      </c>
      <c r="E38" s="79"/>
      <c r="F38" s="79">
        <v>0</v>
      </c>
      <c r="G38" s="73"/>
    </row>
    <row r="39" spans="2:7" x14ac:dyDescent="0.2">
      <c r="B39" s="207"/>
      <c r="C39" s="46"/>
      <c r="D39" s="79"/>
      <c r="E39" s="79"/>
      <c r="F39" s="79"/>
      <c r="G39" s="73"/>
    </row>
    <row r="40" spans="2:7" x14ac:dyDescent="0.2">
      <c r="B40" s="207"/>
      <c r="C40" s="52" t="s">
        <v>58</v>
      </c>
      <c r="D40" s="50">
        <v>80438276.699999988</v>
      </c>
      <c r="E40" s="50"/>
      <c r="F40" s="50">
        <v>461457391.20999998</v>
      </c>
      <c r="G40" s="73"/>
    </row>
    <row r="41" spans="2:7" x14ac:dyDescent="0.2">
      <c r="B41" s="207"/>
      <c r="C41" s="42"/>
      <c r="D41" s="77"/>
      <c r="E41" s="77"/>
      <c r="F41" s="81"/>
      <c r="G41" s="73"/>
    </row>
    <row r="42" spans="2:7" ht="15" thickBot="1" x14ac:dyDescent="0.25">
      <c r="B42" s="207"/>
      <c r="C42" s="52" t="s">
        <v>144</v>
      </c>
      <c r="D42" s="82">
        <v>3327416.4600000083</v>
      </c>
      <c r="E42" s="77"/>
      <c r="F42" s="82">
        <v>19618985.359999955</v>
      </c>
      <c r="G42" s="73"/>
    </row>
    <row r="43" spans="2:7" ht="15" thickTop="1" x14ac:dyDescent="0.2">
      <c r="B43" s="207"/>
      <c r="C43" s="42"/>
      <c r="D43" s="48"/>
      <c r="E43" s="54"/>
      <c r="F43" s="54"/>
      <c r="G43" s="73"/>
    </row>
    <row r="44" spans="2:7" ht="14.25" hidden="1" customHeight="1" x14ac:dyDescent="0.2">
      <c r="B44" s="207"/>
      <c r="C44" s="39"/>
      <c r="D44" s="48"/>
      <c r="E44" s="54"/>
      <c r="F44" s="54"/>
      <c r="G44" s="73"/>
    </row>
    <row r="45" spans="2:7" hidden="1" x14ac:dyDescent="0.2">
      <c r="B45" s="207"/>
      <c r="C45" s="39"/>
      <c r="D45" s="48"/>
      <c r="E45" s="54"/>
      <c r="F45" s="54"/>
      <c r="G45" s="73"/>
    </row>
    <row r="46" spans="2:7" hidden="1" x14ac:dyDescent="0.2">
      <c r="B46" s="207"/>
      <c r="C46" s="39"/>
      <c r="D46" s="48"/>
      <c r="E46" s="54"/>
      <c r="F46" s="54"/>
      <c r="G46" s="73"/>
    </row>
    <row r="47" spans="2:7" x14ac:dyDescent="0.2">
      <c r="B47" s="207"/>
      <c r="C47" s="47"/>
      <c r="D47" s="66"/>
      <c r="E47" s="38"/>
      <c r="F47" s="38"/>
      <c r="G47" s="73"/>
    </row>
    <row r="48" spans="2:7" x14ac:dyDescent="0.2">
      <c r="B48" s="207"/>
      <c r="C48" s="47"/>
      <c r="D48" s="208"/>
      <c r="E48" s="38"/>
      <c r="F48" s="208"/>
      <c r="G48" s="73"/>
    </row>
    <row r="49" spans="2:7" x14ac:dyDescent="0.2">
      <c r="B49" s="207"/>
      <c r="C49" s="42"/>
      <c r="D49" s="208"/>
      <c r="E49" s="208"/>
      <c r="F49" s="208"/>
      <c r="G49" s="73"/>
    </row>
    <row r="50" spans="2:7" x14ac:dyDescent="0.2">
      <c r="B50" s="207"/>
      <c r="C50" s="42"/>
      <c r="E50" s="42"/>
      <c r="F50" s="91"/>
      <c r="G50" s="73"/>
    </row>
    <row r="51" spans="2:7" ht="15" thickBot="1" x14ac:dyDescent="0.25">
      <c r="B51" s="209"/>
      <c r="C51" s="113"/>
      <c r="D51" s="210"/>
      <c r="E51" s="113"/>
      <c r="F51" s="211"/>
      <c r="G51" s="212"/>
    </row>
    <row r="52" spans="2:7" s="15" customFormat="1" ht="15" thickTop="1" x14ac:dyDescent="0.2">
      <c r="B52" s="11"/>
      <c r="C52" s="11"/>
      <c r="D52" s="11"/>
      <c r="E52" s="11"/>
      <c r="F52" s="11"/>
      <c r="G52" s="11"/>
    </row>
    <row r="53" spans="2:7" s="15" customFormat="1" x14ac:dyDescent="0.2">
      <c r="B53" s="11"/>
      <c r="C53" s="11"/>
      <c r="D53" s="11"/>
      <c r="E53" s="11"/>
      <c r="F53" s="11"/>
      <c r="G53" s="11"/>
    </row>
    <row r="54" spans="2:7" s="15" customFormat="1" x14ac:dyDescent="0.2">
      <c r="B54" s="11"/>
      <c r="C54" s="11"/>
      <c r="D54" s="11"/>
      <c r="E54" s="11"/>
      <c r="F54" s="11"/>
      <c r="G54" s="11"/>
    </row>
    <row r="55" spans="2:7" s="15" customFormat="1" x14ac:dyDescent="0.2"/>
    <row r="56" spans="2:7" s="15" customFormat="1" x14ac:dyDescent="0.2"/>
    <row r="57" spans="2:7" s="15" customFormat="1" x14ac:dyDescent="0.2"/>
    <row r="58" spans="2:7" s="15" customFormat="1" x14ac:dyDescent="0.2"/>
    <row r="59" spans="2:7" s="15" customFormat="1" x14ac:dyDescent="0.2"/>
    <row r="60" spans="2:7" s="15" customFormat="1" x14ac:dyDescent="0.2"/>
    <row r="61" spans="2:7" s="15" customFormat="1" x14ac:dyDescent="0.2"/>
    <row r="62" spans="2:7" s="15" customFormat="1" x14ac:dyDescent="0.2"/>
    <row r="63" spans="2:7" s="15" customFormat="1" x14ac:dyDescent="0.2"/>
    <row r="64" spans="2:7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  <row r="235" s="15" customFormat="1" x14ac:dyDescent="0.2"/>
    <row r="236" s="15" customFormat="1" x14ac:dyDescent="0.2"/>
    <row r="237" s="15" customFormat="1" x14ac:dyDescent="0.2"/>
    <row r="238" s="15" customFormat="1" x14ac:dyDescent="0.2"/>
    <row r="239" s="15" customFormat="1" x14ac:dyDescent="0.2"/>
    <row r="240" s="15" customFormat="1" x14ac:dyDescent="0.2"/>
    <row r="241" s="15" customFormat="1" x14ac:dyDescent="0.2"/>
    <row r="242" s="15" customFormat="1" x14ac:dyDescent="0.2"/>
    <row r="243" s="15" customFormat="1" x14ac:dyDescent="0.2"/>
    <row r="244" s="15" customFormat="1" x14ac:dyDescent="0.2"/>
    <row r="245" s="15" customFormat="1" x14ac:dyDescent="0.2"/>
    <row r="246" s="15" customFormat="1" x14ac:dyDescent="0.2"/>
    <row r="247" s="15" customFormat="1" x14ac:dyDescent="0.2"/>
    <row r="248" s="15" customFormat="1" x14ac:dyDescent="0.2"/>
    <row r="249" s="15" customFormat="1" x14ac:dyDescent="0.2"/>
    <row r="250" s="15" customFormat="1" x14ac:dyDescent="0.2"/>
    <row r="251" s="15" customFormat="1" x14ac:dyDescent="0.2"/>
    <row r="252" s="15" customFormat="1" x14ac:dyDescent="0.2"/>
    <row r="253" s="15" customFormat="1" x14ac:dyDescent="0.2"/>
    <row r="254" s="15" customFormat="1" x14ac:dyDescent="0.2"/>
    <row r="255" s="15" customFormat="1" x14ac:dyDescent="0.2"/>
    <row r="256" s="15" customFormat="1" x14ac:dyDescent="0.2"/>
    <row r="257" s="15" customFormat="1" x14ac:dyDescent="0.2"/>
    <row r="258" s="15" customFormat="1" x14ac:dyDescent="0.2"/>
    <row r="259" s="15" customFormat="1" x14ac:dyDescent="0.2"/>
    <row r="260" s="15" customFormat="1" x14ac:dyDescent="0.2"/>
    <row r="261" s="15" customFormat="1" x14ac:dyDescent="0.2"/>
    <row r="262" s="15" customFormat="1" x14ac:dyDescent="0.2"/>
    <row r="263" s="15" customFormat="1" x14ac:dyDescent="0.2"/>
    <row r="264" s="15" customFormat="1" x14ac:dyDescent="0.2"/>
    <row r="265" s="15" customFormat="1" x14ac:dyDescent="0.2"/>
    <row r="266" s="15" customFormat="1" x14ac:dyDescent="0.2"/>
    <row r="267" s="15" customFormat="1" x14ac:dyDescent="0.2"/>
    <row r="268" s="15" customFormat="1" x14ac:dyDescent="0.2"/>
    <row r="269" s="15" customFormat="1" x14ac:dyDescent="0.2"/>
    <row r="270" s="15" customFormat="1" x14ac:dyDescent="0.2"/>
    <row r="271" s="15" customFormat="1" x14ac:dyDescent="0.2"/>
    <row r="272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  <row r="304" s="15" customFormat="1" x14ac:dyDescent="0.2"/>
    <row r="305" s="15" customFormat="1" x14ac:dyDescent="0.2"/>
    <row r="306" s="15" customFormat="1" x14ac:dyDescent="0.2"/>
    <row r="307" s="15" customFormat="1" x14ac:dyDescent="0.2"/>
    <row r="308" s="15" customFormat="1" x14ac:dyDescent="0.2"/>
    <row r="309" s="15" customFormat="1" x14ac:dyDescent="0.2"/>
    <row r="310" s="15" customFormat="1" x14ac:dyDescent="0.2"/>
    <row r="311" s="15" customFormat="1" x14ac:dyDescent="0.2"/>
    <row r="312" s="15" customFormat="1" x14ac:dyDescent="0.2"/>
    <row r="313" s="15" customFormat="1" x14ac:dyDescent="0.2"/>
    <row r="314" s="15" customFormat="1" x14ac:dyDescent="0.2"/>
    <row r="315" s="15" customFormat="1" x14ac:dyDescent="0.2"/>
    <row r="316" s="15" customFormat="1" x14ac:dyDescent="0.2"/>
    <row r="317" s="15" customFormat="1" x14ac:dyDescent="0.2"/>
    <row r="318" s="15" customFormat="1" x14ac:dyDescent="0.2"/>
    <row r="319" s="15" customFormat="1" x14ac:dyDescent="0.2"/>
    <row r="320" s="15" customFormat="1" x14ac:dyDescent="0.2"/>
    <row r="321" s="15" customFormat="1" x14ac:dyDescent="0.2"/>
    <row r="322" s="15" customFormat="1" x14ac:dyDescent="0.2"/>
    <row r="323" s="15" customFormat="1" x14ac:dyDescent="0.2"/>
    <row r="324" s="15" customFormat="1" x14ac:dyDescent="0.2"/>
    <row r="325" s="15" customFormat="1" x14ac:dyDescent="0.2"/>
    <row r="326" s="15" customFormat="1" x14ac:dyDescent="0.2"/>
    <row r="327" s="15" customFormat="1" x14ac:dyDescent="0.2"/>
    <row r="328" s="15" customFormat="1" x14ac:dyDescent="0.2"/>
    <row r="329" s="15" customFormat="1" x14ac:dyDescent="0.2"/>
    <row r="330" s="15" customFormat="1" x14ac:dyDescent="0.2"/>
    <row r="331" s="15" customFormat="1" x14ac:dyDescent="0.2"/>
    <row r="332" s="15" customFormat="1" x14ac:dyDescent="0.2"/>
    <row r="333" s="15" customFormat="1" x14ac:dyDescent="0.2"/>
    <row r="334" s="15" customFormat="1" x14ac:dyDescent="0.2"/>
    <row r="335" s="15" customFormat="1" x14ac:dyDescent="0.2"/>
    <row r="336" s="15" customFormat="1" x14ac:dyDescent="0.2"/>
    <row r="337" s="15" customFormat="1" x14ac:dyDescent="0.2"/>
    <row r="338" s="15" customFormat="1" x14ac:dyDescent="0.2"/>
    <row r="339" s="15" customFormat="1" x14ac:dyDescent="0.2"/>
    <row r="340" s="15" customFormat="1" x14ac:dyDescent="0.2"/>
    <row r="341" s="15" customFormat="1" x14ac:dyDescent="0.2"/>
    <row r="342" s="15" customFormat="1" x14ac:dyDescent="0.2"/>
    <row r="343" s="15" customFormat="1" x14ac:dyDescent="0.2"/>
    <row r="344" s="15" customFormat="1" x14ac:dyDescent="0.2"/>
    <row r="345" s="15" customFormat="1" x14ac:dyDescent="0.2"/>
    <row r="346" s="15" customFormat="1" x14ac:dyDescent="0.2"/>
    <row r="347" s="15" customFormat="1" x14ac:dyDescent="0.2"/>
    <row r="348" s="15" customFormat="1" x14ac:dyDescent="0.2"/>
    <row r="349" s="15" customFormat="1" x14ac:dyDescent="0.2"/>
    <row r="350" s="15" customFormat="1" x14ac:dyDescent="0.2"/>
    <row r="351" s="15" customFormat="1" x14ac:dyDescent="0.2"/>
    <row r="352" s="15" customFormat="1" x14ac:dyDescent="0.2"/>
    <row r="353" s="15" customFormat="1" x14ac:dyDescent="0.2"/>
    <row r="354" s="15" customFormat="1" x14ac:dyDescent="0.2"/>
    <row r="355" s="15" customFormat="1" x14ac:dyDescent="0.2"/>
    <row r="356" s="15" customFormat="1" x14ac:dyDescent="0.2"/>
    <row r="357" s="15" customFormat="1" x14ac:dyDescent="0.2"/>
    <row r="358" s="15" customFormat="1" x14ac:dyDescent="0.2"/>
    <row r="359" s="15" customFormat="1" x14ac:dyDescent="0.2"/>
    <row r="360" s="15" customFormat="1" x14ac:dyDescent="0.2"/>
    <row r="361" s="15" customFormat="1" x14ac:dyDescent="0.2"/>
    <row r="362" s="15" customFormat="1" x14ac:dyDescent="0.2"/>
    <row r="363" s="15" customFormat="1" x14ac:dyDescent="0.2"/>
    <row r="364" s="15" customFormat="1" x14ac:dyDescent="0.2"/>
    <row r="365" s="15" customFormat="1" x14ac:dyDescent="0.2"/>
    <row r="366" s="15" customFormat="1" x14ac:dyDescent="0.2"/>
    <row r="367" s="15" customFormat="1" x14ac:dyDescent="0.2"/>
    <row r="368" s="15" customFormat="1" x14ac:dyDescent="0.2"/>
    <row r="369" s="15" customFormat="1" x14ac:dyDescent="0.2"/>
    <row r="370" s="15" customFormat="1" x14ac:dyDescent="0.2"/>
    <row r="371" s="15" customFormat="1" x14ac:dyDescent="0.2"/>
    <row r="372" s="15" customFormat="1" x14ac:dyDescent="0.2"/>
    <row r="373" s="15" customFormat="1" x14ac:dyDescent="0.2"/>
    <row r="374" s="15" customFormat="1" x14ac:dyDescent="0.2"/>
    <row r="375" s="15" customFormat="1" x14ac:dyDescent="0.2"/>
    <row r="376" s="15" customFormat="1" x14ac:dyDescent="0.2"/>
    <row r="377" s="15" customFormat="1" x14ac:dyDescent="0.2"/>
    <row r="378" s="15" customFormat="1" x14ac:dyDescent="0.2"/>
    <row r="379" s="15" customFormat="1" x14ac:dyDescent="0.2"/>
    <row r="380" s="15" customFormat="1" x14ac:dyDescent="0.2"/>
    <row r="381" s="15" customFormat="1" x14ac:dyDescent="0.2"/>
    <row r="382" s="15" customFormat="1" x14ac:dyDescent="0.2"/>
    <row r="383" s="15" customFormat="1" x14ac:dyDescent="0.2"/>
    <row r="384" s="15" customFormat="1" x14ac:dyDescent="0.2"/>
    <row r="385" s="15" customFormat="1" x14ac:dyDescent="0.2"/>
    <row r="386" s="15" customFormat="1" x14ac:dyDescent="0.2"/>
    <row r="387" s="15" customFormat="1" x14ac:dyDescent="0.2"/>
    <row r="388" s="15" customFormat="1" x14ac:dyDescent="0.2"/>
    <row r="389" s="15" customFormat="1" x14ac:dyDescent="0.2"/>
    <row r="390" s="15" customFormat="1" x14ac:dyDescent="0.2"/>
    <row r="391" s="15" customFormat="1" x14ac:dyDescent="0.2"/>
    <row r="392" s="15" customFormat="1" x14ac:dyDescent="0.2"/>
    <row r="393" s="15" customFormat="1" x14ac:dyDescent="0.2"/>
    <row r="394" s="15" customFormat="1" x14ac:dyDescent="0.2"/>
    <row r="395" s="15" customFormat="1" x14ac:dyDescent="0.2"/>
    <row r="396" s="15" customFormat="1" x14ac:dyDescent="0.2"/>
    <row r="397" s="15" customFormat="1" x14ac:dyDescent="0.2"/>
    <row r="398" s="15" customFormat="1" x14ac:dyDescent="0.2"/>
    <row r="399" s="15" customFormat="1" x14ac:dyDescent="0.2"/>
    <row r="400" s="15" customFormat="1" x14ac:dyDescent="0.2"/>
    <row r="401" s="15" customFormat="1" x14ac:dyDescent="0.2"/>
    <row r="402" s="15" customFormat="1" x14ac:dyDescent="0.2"/>
    <row r="403" s="15" customFormat="1" x14ac:dyDescent="0.2"/>
    <row r="404" s="15" customFormat="1" x14ac:dyDescent="0.2"/>
    <row r="405" s="15" customFormat="1" x14ac:dyDescent="0.2"/>
    <row r="406" s="15" customFormat="1" x14ac:dyDescent="0.2"/>
    <row r="407" s="15" customFormat="1" x14ac:dyDescent="0.2"/>
    <row r="408" s="15" customFormat="1" x14ac:dyDescent="0.2"/>
    <row r="409" s="15" customFormat="1" x14ac:dyDescent="0.2"/>
    <row r="410" s="15" customFormat="1" x14ac:dyDescent="0.2"/>
    <row r="411" s="15" customFormat="1" x14ac:dyDescent="0.2"/>
    <row r="412" s="15" customFormat="1" x14ac:dyDescent="0.2"/>
    <row r="413" s="15" customFormat="1" x14ac:dyDescent="0.2"/>
    <row r="414" s="15" customFormat="1" x14ac:dyDescent="0.2"/>
    <row r="415" s="15" customFormat="1" x14ac:dyDescent="0.2"/>
    <row r="416" s="15" customFormat="1" x14ac:dyDescent="0.2"/>
    <row r="417" s="15" customFormat="1" x14ac:dyDescent="0.2"/>
    <row r="418" s="15" customFormat="1" x14ac:dyDescent="0.2"/>
    <row r="419" s="15" customFormat="1" x14ac:dyDescent="0.2"/>
    <row r="420" s="15" customFormat="1" x14ac:dyDescent="0.2"/>
    <row r="421" s="15" customFormat="1" x14ac:dyDescent="0.2"/>
    <row r="422" s="15" customFormat="1" x14ac:dyDescent="0.2"/>
    <row r="423" s="15" customFormat="1" x14ac:dyDescent="0.2"/>
    <row r="424" s="15" customFormat="1" x14ac:dyDescent="0.2"/>
    <row r="425" s="15" customFormat="1" x14ac:dyDescent="0.2"/>
    <row r="426" s="15" customFormat="1" x14ac:dyDescent="0.2"/>
    <row r="427" s="15" customFormat="1" x14ac:dyDescent="0.2"/>
    <row r="428" s="15" customFormat="1" x14ac:dyDescent="0.2"/>
    <row r="429" s="15" customFormat="1" x14ac:dyDescent="0.2"/>
    <row r="430" s="15" customFormat="1" x14ac:dyDescent="0.2"/>
    <row r="431" s="15" customFormat="1" x14ac:dyDescent="0.2"/>
    <row r="432" s="15" customFormat="1" x14ac:dyDescent="0.2"/>
    <row r="433" s="15" customFormat="1" x14ac:dyDescent="0.2"/>
    <row r="434" s="15" customFormat="1" x14ac:dyDescent="0.2"/>
    <row r="435" s="15" customFormat="1" x14ac:dyDescent="0.2"/>
    <row r="436" s="15" customFormat="1" x14ac:dyDescent="0.2"/>
    <row r="437" s="15" customFormat="1" x14ac:dyDescent="0.2"/>
    <row r="438" s="15" customFormat="1" x14ac:dyDescent="0.2"/>
    <row r="439" s="15" customFormat="1" x14ac:dyDescent="0.2"/>
    <row r="440" s="15" customFormat="1" x14ac:dyDescent="0.2"/>
    <row r="441" s="15" customFormat="1" x14ac:dyDescent="0.2"/>
    <row r="442" s="15" customFormat="1" x14ac:dyDescent="0.2"/>
    <row r="443" s="15" customFormat="1" x14ac:dyDescent="0.2"/>
    <row r="444" s="15" customFormat="1" x14ac:dyDescent="0.2"/>
    <row r="445" s="15" customFormat="1" x14ac:dyDescent="0.2"/>
    <row r="446" s="15" customFormat="1" x14ac:dyDescent="0.2"/>
    <row r="447" s="15" customFormat="1" x14ac:dyDescent="0.2"/>
    <row r="448" s="15" customFormat="1" x14ac:dyDescent="0.2"/>
    <row r="449" s="15" customFormat="1" x14ac:dyDescent="0.2"/>
    <row r="450" s="15" customFormat="1" x14ac:dyDescent="0.2"/>
    <row r="451" s="15" customFormat="1" x14ac:dyDescent="0.2"/>
    <row r="452" s="15" customFormat="1" x14ac:dyDescent="0.2"/>
    <row r="453" s="15" customFormat="1" x14ac:dyDescent="0.2"/>
    <row r="454" s="15" customFormat="1" x14ac:dyDescent="0.2"/>
    <row r="455" s="15" customFormat="1" x14ac:dyDescent="0.2"/>
    <row r="456" s="15" customFormat="1" x14ac:dyDescent="0.2"/>
    <row r="457" s="15" customFormat="1" x14ac:dyDescent="0.2"/>
    <row r="458" s="15" customFormat="1" x14ac:dyDescent="0.2"/>
    <row r="459" s="15" customFormat="1" x14ac:dyDescent="0.2"/>
    <row r="460" s="15" customFormat="1" x14ac:dyDescent="0.2"/>
    <row r="461" s="15" customFormat="1" x14ac:dyDescent="0.2"/>
    <row r="462" s="15" customFormat="1" x14ac:dyDescent="0.2"/>
    <row r="463" s="15" customFormat="1" x14ac:dyDescent="0.2"/>
    <row r="464" s="15" customFormat="1" x14ac:dyDescent="0.2"/>
    <row r="465" s="15" customFormat="1" x14ac:dyDescent="0.2"/>
    <row r="466" s="15" customFormat="1" x14ac:dyDescent="0.2"/>
    <row r="467" s="15" customFormat="1" x14ac:dyDescent="0.2"/>
    <row r="468" s="15" customFormat="1" x14ac:dyDescent="0.2"/>
    <row r="469" s="15" customFormat="1" x14ac:dyDescent="0.2"/>
    <row r="470" s="15" customFormat="1" x14ac:dyDescent="0.2"/>
    <row r="471" s="15" customFormat="1" x14ac:dyDescent="0.2"/>
    <row r="472" s="15" customFormat="1" x14ac:dyDescent="0.2"/>
    <row r="473" s="15" customFormat="1" x14ac:dyDescent="0.2"/>
    <row r="474" s="15" customFormat="1" x14ac:dyDescent="0.2"/>
    <row r="475" s="15" customFormat="1" x14ac:dyDescent="0.2"/>
    <row r="476" s="15" customFormat="1" x14ac:dyDescent="0.2"/>
    <row r="477" s="15" customFormat="1" x14ac:dyDescent="0.2"/>
    <row r="478" s="15" customFormat="1" x14ac:dyDescent="0.2"/>
    <row r="479" s="15" customFormat="1" x14ac:dyDescent="0.2"/>
    <row r="480" s="15" customFormat="1" x14ac:dyDescent="0.2"/>
    <row r="481" s="15" customFormat="1" x14ac:dyDescent="0.2"/>
    <row r="482" s="15" customFormat="1" x14ac:dyDescent="0.2"/>
    <row r="483" s="15" customFormat="1" x14ac:dyDescent="0.2"/>
    <row r="484" s="15" customFormat="1" x14ac:dyDescent="0.2"/>
    <row r="485" s="15" customFormat="1" x14ac:dyDescent="0.2"/>
    <row r="486" s="15" customFormat="1" x14ac:dyDescent="0.2"/>
    <row r="487" s="15" customFormat="1" x14ac:dyDescent="0.2"/>
    <row r="488" s="15" customFormat="1" x14ac:dyDescent="0.2"/>
    <row r="489" s="15" customFormat="1" x14ac:dyDescent="0.2"/>
    <row r="490" s="15" customFormat="1" x14ac:dyDescent="0.2"/>
    <row r="491" s="15" customFormat="1" x14ac:dyDescent="0.2"/>
    <row r="492" s="15" customFormat="1" x14ac:dyDescent="0.2"/>
    <row r="493" s="15" customFormat="1" x14ac:dyDescent="0.2"/>
    <row r="494" s="15" customFormat="1" x14ac:dyDescent="0.2"/>
    <row r="495" s="15" customFormat="1" x14ac:dyDescent="0.2"/>
    <row r="496" s="15" customFormat="1" x14ac:dyDescent="0.2"/>
    <row r="497" s="15" customFormat="1" x14ac:dyDescent="0.2"/>
    <row r="498" s="15" customFormat="1" x14ac:dyDescent="0.2"/>
    <row r="499" s="15" customFormat="1" x14ac:dyDescent="0.2"/>
    <row r="500" s="15" customFormat="1" x14ac:dyDescent="0.2"/>
    <row r="501" s="15" customFormat="1" x14ac:dyDescent="0.2"/>
    <row r="502" s="15" customFormat="1" x14ac:dyDescent="0.2"/>
    <row r="503" s="15" customFormat="1" x14ac:dyDescent="0.2"/>
    <row r="504" s="15" customFormat="1" x14ac:dyDescent="0.2"/>
    <row r="505" s="15" customFormat="1" x14ac:dyDescent="0.2"/>
    <row r="506" s="15" customFormat="1" x14ac:dyDescent="0.2"/>
    <row r="507" s="15" customFormat="1" x14ac:dyDescent="0.2"/>
    <row r="508" s="15" customFormat="1" x14ac:dyDescent="0.2"/>
    <row r="509" s="15" customFormat="1" x14ac:dyDescent="0.2"/>
    <row r="510" s="15" customFormat="1" x14ac:dyDescent="0.2"/>
    <row r="511" s="15" customFormat="1" x14ac:dyDescent="0.2"/>
    <row r="512" s="15" customFormat="1" x14ac:dyDescent="0.2"/>
    <row r="513" s="15" customFormat="1" x14ac:dyDescent="0.2"/>
    <row r="514" s="15" customFormat="1" x14ac:dyDescent="0.2"/>
    <row r="515" s="15" customFormat="1" x14ac:dyDescent="0.2"/>
    <row r="516" s="15" customFormat="1" x14ac:dyDescent="0.2"/>
    <row r="517" s="15" customFormat="1" x14ac:dyDescent="0.2"/>
    <row r="518" s="15" customFormat="1" x14ac:dyDescent="0.2"/>
    <row r="519" s="15" customFormat="1" x14ac:dyDescent="0.2"/>
    <row r="520" s="15" customFormat="1" x14ac:dyDescent="0.2"/>
    <row r="521" s="15" customFormat="1" x14ac:dyDescent="0.2"/>
    <row r="522" s="15" customFormat="1" x14ac:dyDescent="0.2"/>
    <row r="523" s="15" customFormat="1" x14ac:dyDescent="0.2"/>
    <row r="524" s="15" customFormat="1" x14ac:dyDescent="0.2"/>
    <row r="525" s="15" customFormat="1" x14ac:dyDescent="0.2"/>
    <row r="526" s="15" customFormat="1" x14ac:dyDescent="0.2"/>
    <row r="527" s="15" customFormat="1" x14ac:dyDescent="0.2"/>
    <row r="528" s="15" customFormat="1" x14ac:dyDescent="0.2"/>
    <row r="529" s="15" customFormat="1" x14ac:dyDescent="0.2"/>
    <row r="530" s="15" customFormat="1" x14ac:dyDescent="0.2"/>
    <row r="531" s="15" customFormat="1" x14ac:dyDescent="0.2"/>
    <row r="532" s="15" customFormat="1" x14ac:dyDescent="0.2"/>
    <row r="533" s="15" customFormat="1" x14ac:dyDescent="0.2"/>
    <row r="534" s="15" customFormat="1" x14ac:dyDescent="0.2"/>
    <row r="535" s="15" customFormat="1" x14ac:dyDescent="0.2"/>
    <row r="536" s="15" customFormat="1" x14ac:dyDescent="0.2"/>
    <row r="537" s="15" customFormat="1" x14ac:dyDescent="0.2"/>
    <row r="538" s="15" customFormat="1" x14ac:dyDescent="0.2"/>
    <row r="539" s="15" customFormat="1" x14ac:dyDescent="0.2"/>
    <row r="540" s="15" customFormat="1" x14ac:dyDescent="0.2"/>
    <row r="541" s="15" customFormat="1" x14ac:dyDescent="0.2"/>
    <row r="542" s="15" customFormat="1" x14ac:dyDescent="0.2"/>
    <row r="543" s="15" customFormat="1" x14ac:dyDescent="0.2"/>
    <row r="544" s="15" customFormat="1" x14ac:dyDescent="0.2"/>
    <row r="545" s="15" customFormat="1" x14ac:dyDescent="0.2"/>
    <row r="546" s="15" customFormat="1" x14ac:dyDescent="0.2"/>
    <row r="547" s="15" customFormat="1" x14ac:dyDescent="0.2"/>
    <row r="548" s="15" customFormat="1" x14ac:dyDescent="0.2"/>
    <row r="549" s="15" customFormat="1" x14ac:dyDescent="0.2"/>
    <row r="550" s="15" customFormat="1" x14ac:dyDescent="0.2"/>
    <row r="551" s="15" customFormat="1" x14ac:dyDescent="0.2"/>
    <row r="552" s="15" customFormat="1" x14ac:dyDescent="0.2"/>
    <row r="553" s="15" customFormat="1" x14ac:dyDescent="0.2"/>
    <row r="554" s="15" customFormat="1" x14ac:dyDescent="0.2"/>
    <row r="555" s="15" customFormat="1" x14ac:dyDescent="0.2"/>
    <row r="556" s="15" customFormat="1" x14ac:dyDescent="0.2"/>
    <row r="557" s="15" customFormat="1" x14ac:dyDescent="0.2"/>
    <row r="558" s="15" customFormat="1" x14ac:dyDescent="0.2"/>
    <row r="559" s="15" customFormat="1" x14ac:dyDescent="0.2"/>
    <row r="560" s="15" customFormat="1" x14ac:dyDescent="0.2"/>
    <row r="561" s="15" customFormat="1" x14ac:dyDescent="0.2"/>
    <row r="562" s="15" customFormat="1" x14ac:dyDescent="0.2"/>
    <row r="563" s="15" customFormat="1" x14ac:dyDescent="0.2"/>
    <row r="564" s="15" customFormat="1" x14ac:dyDescent="0.2"/>
    <row r="565" s="15" customFormat="1" x14ac:dyDescent="0.2"/>
    <row r="566" s="15" customFormat="1" x14ac:dyDescent="0.2"/>
    <row r="567" s="15" customFormat="1" x14ac:dyDescent="0.2"/>
    <row r="568" s="15" customFormat="1" x14ac:dyDescent="0.2"/>
    <row r="569" s="15" customFormat="1" x14ac:dyDescent="0.2"/>
    <row r="570" s="15" customFormat="1" x14ac:dyDescent="0.2"/>
    <row r="571" s="15" customFormat="1" x14ac:dyDescent="0.2"/>
    <row r="572" s="15" customFormat="1" x14ac:dyDescent="0.2"/>
    <row r="573" s="15" customFormat="1" x14ac:dyDescent="0.2"/>
    <row r="574" s="15" customFormat="1" x14ac:dyDescent="0.2"/>
    <row r="575" s="15" customFormat="1" x14ac:dyDescent="0.2"/>
    <row r="576" s="15" customFormat="1" x14ac:dyDescent="0.2"/>
    <row r="577" s="15" customFormat="1" x14ac:dyDescent="0.2"/>
    <row r="578" s="15" customFormat="1" x14ac:dyDescent="0.2"/>
    <row r="579" s="15" customFormat="1" x14ac:dyDescent="0.2"/>
    <row r="580" s="15" customFormat="1" x14ac:dyDescent="0.2"/>
    <row r="581" s="15" customFormat="1" x14ac:dyDescent="0.2"/>
    <row r="582" s="15" customFormat="1" x14ac:dyDescent="0.2"/>
    <row r="583" s="15" customFormat="1" x14ac:dyDescent="0.2"/>
    <row r="584" s="15" customFormat="1" x14ac:dyDescent="0.2"/>
    <row r="585" s="15" customFormat="1" x14ac:dyDescent="0.2"/>
    <row r="586" s="15" customFormat="1" x14ac:dyDescent="0.2"/>
    <row r="587" s="15" customFormat="1" x14ac:dyDescent="0.2"/>
    <row r="588" s="15" customFormat="1" x14ac:dyDescent="0.2"/>
    <row r="589" s="15" customFormat="1" x14ac:dyDescent="0.2"/>
    <row r="590" s="15" customFormat="1" x14ac:dyDescent="0.2"/>
    <row r="591" s="15" customFormat="1" x14ac:dyDescent="0.2"/>
    <row r="592" s="15" customFormat="1" x14ac:dyDescent="0.2"/>
    <row r="593" s="15" customFormat="1" x14ac:dyDescent="0.2"/>
    <row r="594" s="15" customFormat="1" x14ac:dyDescent="0.2"/>
    <row r="595" s="15" customFormat="1" x14ac:dyDescent="0.2"/>
    <row r="596" s="15" customFormat="1" x14ac:dyDescent="0.2"/>
    <row r="597" s="15" customFormat="1" x14ac:dyDescent="0.2"/>
    <row r="598" s="15" customFormat="1" x14ac:dyDescent="0.2"/>
    <row r="599" s="15" customFormat="1" x14ac:dyDescent="0.2"/>
    <row r="600" s="15" customFormat="1" x14ac:dyDescent="0.2"/>
    <row r="601" s="15" customFormat="1" x14ac:dyDescent="0.2"/>
    <row r="602" s="15" customFormat="1" x14ac:dyDescent="0.2"/>
    <row r="603" s="15" customFormat="1" x14ac:dyDescent="0.2"/>
    <row r="604" s="15" customFormat="1" x14ac:dyDescent="0.2"/>
    <row r="605" s="15" customFormat="1" x14ac:dyDescent="0.2"/>
    <row r="606" s="15" customFormat="1" x14ac:dyDescent="0.2"/>
    <row r="607" s="15" customFormat="1" x14ac:dyDescent="0.2"/>
    <row r="608" s="15" customFormat="1" x14ac:dyDescent="0.2"/>
    <row r="609" s="15" customFormat="1" x14ac:dyDescent="0.2"/>
    <row r="610" s="15" customFormat="1" x14ac:dyDescent="0.2"/>
    <row r="611" s="15" customFormat="1" x14ac:dyDescent="0.2"/>
    <row r="612" s="15" customFormat="1" x14ac:dyDescent="0.2"/>
    <row r="613" s="15" customFormat="1" x14ac:dyDescent="0.2"/>
    <row r="614" s="15" customFormat="1" x14ac:dyDescent="0.2"/>
    <row r="615" s="15" customFormat="1" x14ac:dyDescent="0.2"/>
    <row r="616" s="15" customFormat="1" x14ac:dyDescent="0.2"/>
    <row r="617" s="15" customFormat="1" x14ac:dyDescent="0.2"/>
    <row r="618" s="15" customFormat="1" x14ac:dyDescent="0.2"/>
    <row r="619" s="15" customFormat="1" x14ac:dyDescent="0.2"/>
    <row r="620" s="15" customFormat="1" x14ac:dyDescent="0.2"/>
    <row r="621" s="15" customFormat="1" x14ac:dyDescent="0.2"/>
    <row r="622" s="15" customFormat="1" x14ac:dyDescent="0.2"/>
    <row r="623" s="15" customFormat="1" x14ac:dyDescent="0.2"/>
    <row r="624" s="15" customFormat="1" x14ac:dyDescent="0.2"/>
    <row r="625" s="15" customFormat="1" x14ac:dyDescent="0.2"/>
    <row r="626" s="15" customFormat="1" x14ac:dyDescent="0.2"/>
    <row r="627" s="15" customFormat="1" x14ac:dyDescent="0.2"/>
    <row r="628" s="15" customFormat="1" x14ac:dyDescent="0.2"/>
    <row r="629" s="15" customFormat="1" x14ac:dyDescent="0.2"/>
    <row r="630" s="15" customFormat="1" x14ac:dyDescent="0.2"/>
    <row r="631" s="15" customFormat="1" x14ac:dyDescent="0.2"/>
    <row r="632" s="15" customFormat="1" x14ac:dyDescent="0.2"/>
    <row r="633" s="15" customFormat="1" x14ac:dyDescent="0.2"/>
    <row r="634" s="15" customFormat="1" x14ac:dyDescent="0.2"/>
    <row r="635" s="15" customFormat="1" x14ac:dyDescent="0.2"/>
    <row r="636" s="15" customFormat="1" x14ac:dyDescent="0.2"/>
    <row r="637" s="15" customFormat="1" x14ac:dyDescent="0.2"/>
    <row r="638" s="15" customFormat="1" x14ac:dyDescent="0.2"/>
    <row r="639" s="15" customFormat="1" x14ac:dyDescent="0.2"/>
    <row r="640" s="15" customFormat="1" x14ac:dyDescent="0.2"/>
    <row r="641" s="15" customFormat="1" x14ac:dyDescent="0.2"/>
    <row r="642" s="15" customFormat="1" x14ac:dyDescent="0.2"/>
    <row r="643" s="15" customFormat="1" x14ac:dyDescent="0.2"/>
    <row r="644" s="15" customFormat="1" x14ac:dyDescent="0.2"/>
    <row r="645" s="15" customFormat="1" x14ac:dyDescent="0.2"/>
    <row r="646" s="15" customFormat="1" x14ac:dyDescent="0.2"/>
    <row r="647" s="15" customFormat="1" x14ac:dyDescent="0.2"/>
    <row r="648" s="15" customFormat="1" x14ac:dyDescent="0.2"/>
    <row r="649" s="15" customFormat="1" x14ac:dyDescent="0.2"/>
    <row r="650" s="15" customFormat="1" x14ac:dyDescent="0.2"/>
    <row r="651" s="15" customFormat="1" x14ac:dyDescent="0.2"/>
    <row r="652" s="15" customFormat="1" x14ac:dyDescent="0.2"/>
    <row r="653" s="15" customFormat="1" x14ac:dyDescent="0.2"/>
    <row r="654" s="15" customFormat="1" x14ac:dyDescent="0.2"/>
    <row r="655" s="15" customFormat="1" x14ac:dyDescent="0.2"/>
    <row r="656" s="15" customFormat="1" x14ac:dyDescent="0.2"/>
    <row r="657" s="15" customFormat="1" x14ac:dyDescent="0.2"/>
    <row r="658" s="15" customFormat="1" x14ac:dyDescent="0.2"/>
    <row r="659" s="15" customFormat="1" x14ac:dyDescent="0.2"/>
    <row r="660" s="15" customFormat="1" x14ac:dyDescent="0.2"/>
    <row r="661" s="15" customFormat="1" x14ac:dyDescent="0.2"/>
    <row r="662" s="15" customFormat="1" x14ac:dyDescent="0.2"/>
    <row r="663" s="15" customFormat="1" x14ac:dyDescent="0.2"/>
    <row r="664" s="15" customFormat="1" x14ac:dyDescent="0.2"/>
    <row r="665" s="15" customFormat="1" x14ac:dyDescent="0.2"/>
    <row r="666" s="15" customFormat="1" x14ac:dyDescent="0.2"/>
    <row r="667" s="15" customFormat="1" x14ac:dyDescent="0.2"/>
    <row r="668" s="15" customFormat="1" x14ac:dyDescent="0.2"/>
    <row r="669" s="15" customFormat="1" x14ac:dyDescent="0.2"/>
    <row r="670" s="15" customFormat="1" x14ac:dyDescent="0.2"/>
    <row r="671" s="15" customFormat="1" x14ac:dyDescent="0.2"/>
    <row r="672" s="15" customFormat="1" x14ac:dyDescent="0.2"/>
    <row r="673" s="15" customFormat="1" x14ac:dyDescent="0.2"/>
    <row r="674" s="15" customFormat="1" x14ac:dyDescent="0.2"/>
    <row r="675" s="15" customFormat="1" x14ac:dyDescent="0.2"/>
    <row r="676" s="15" customFormat="1" x14ac:dyDescent="0.2"/>
    <row r="677" s="15" customFormat="1" x14ac:dyDescent="0.2"/>
    <row r="678" s="15" customFormat="1" x14ac:dyDescent="0.2"/>
    <row r="679" s="15" customFormat="1" x14ac:dyDescent="0.2"/>
    <row r="680" s="15" customFormat="1" x14ac:dyDescent="0.2"/>
    <row r="681" s="15" customFormat="1" x14ac:dyDescent="0.2"/>
    <row r="682" s="15" customFormat="1" x14ac:dyDescent="0.2"/>
    <row r="683" s="15" customFormat="1" x14ac:dyDescent="0.2"/>
    <row r="684" s="15" customFormat="1" x14ac:dyDescent="0.2"/>
    <row r="685" s="15" customFormat="1" x14ac:dyDescent="0.2"/>
    <row r="686" s="15" customFormat="1" x14ac:dyDescent="0.2"/>
    <row r="687" s="15" customFormat="1" x14ac:dyDescent="0.2"/>
    <row r="688" s="15" customFormat="1" x14ac:dyDescent="0.2"/>
    <row r="689" s="15" customFormat="1" x14ac:dyDescent="0.2"/>
    <row r="690" s="15" customFormat="1" x14ac:dyDescent="0.2"/>
    <row r="691" s="15" customFormat="1" x14ac:dyDescent="0.2"/>
    <row r="692" s="15" customFormat="1" x14ac:dyDescent="0.2"/>
    <row r="693" s="15" customFormat="1" x14ac:dyDescent="0.2"/>
    <row r="694" s="15" customFormat="1" x14ac:dyDescent="0.2"/>
    <row r="695" s="15" customFormat="1" x14ac:dyDescent="0.2"/>
    <row r="696" s="15" customFormat="1" x14ac:dyDescent="0.2"/>
    <row r="697" s="15" customFormat="1" x14ac:dyDescent="0.2"/>
    <row r="698" s="15" customFormat="1" x14ac:dyDescent="0.2"/>
    <row r="699" s="15" customFormat="1" x14ac:dyDescent="0.2"/>
    <row r="700" s="15" customFormat="1" x14ac:dyDescent="0.2"/>
    <row r="701" s="15" customFormat="1" x14ac:dyDescent="0.2"/>
    <row r="702" s="15" customFormat="1" x14ac:dyDescent="0.2"/>
    <row r="703" s="15" customFormat="1" x14ac:dyDescent="0.2"/>
    <row r="704" s="15" customFormat="1" x14ac:dyDescent="0.2"/>
    <row r="705" s="15" customFormat="1" x14ac:dyDescent="0.2"/>
    <row r="706" s="15" customFormat="1" x14ac:dyDescent="0.2"/>
    <row r="707" s="15" customFormat="1" x14ac:dyDescent="0.2"/>
    <row r="708" s="15" customFormat="1" x14ac:dyDescent="0.2"/>
    <row r="709" s="15" customFormat="1" x14ac:dyDescent="0.2"/>
    <row r="710" s="15" customFormat="1" x14ac:dyDescent="0.2"/>
    <row r="711" s="15" customFormat="1" x14ac:dyDescent="0.2"/>
    <row r="712" s="15" customFormat="1" x14ac:dyDescent="0.2"/>
    <row r="713" s="15" customFormat="1" x14ac:dyDescent="0.2"/>
    <row r="714" s="15" customFormat="1" x14ac:dyDescent="0.2"/>
    <row r="715" s="15" customFormat="1" x14ac:dyDescent="0.2"/>
    <row r="716" s="15" customFormat="1" x14ac:dyDescent="0.2"/>
    <row r="717" s="15" customFormat="1" x14ac:dyDescent="0.2"/>
    <row r="718" s="15" customFormat="1" x14ac:dyDescent="0.2"/>
    <row r="719" s="15" customFormat="1" x14ac:dyDescent="0.2"/>
    <row r="720" s="15" customFormat="1" x14ac:dyDescent="0.2"/>
    <row r="721" s="15" customFormat="1" x14ac:dyDescent="0.2"/>
    <row r="722" s="15" customFormat="1" x14ac:dyDescent="0.2"/>
    <row r="723" s="15" customFormat="1" x14ac:dyDescent="0.2"/>
    <row r="724" s="15" customFormat="1" x14ac:dyDescent="0.2"/>
    <row r="725" s="15" customFormat="1" x14ac:dyDescent="0.2"/>
    <row r="726" s="15" customFormat="1" x14ac:dyDescent="0.2"/>
    <row r="727" s="15" customFormat="1" x14ac:dyDescent="0.2"/>
    <row r="728" s="15" customFormat="1" x14ac:dyDescent="0.2"/>
    <row r="729" s="15" customFormat="1" x14ac:dyDescent="0.2"/>
    <row r="730" s="15" customFormat="1" x14ac:dyDescent="0.2"/>
    <row r="731" s="15" customFormat="1" x14ac:dyDescent="0.2"/>
    <row r="732" s="15" customFormat="1" x14ac:dyDescent="0.2"/>
    <row r="733" s="15" customFormat="1" x14ac:dyDescent="0.2"/>
    <row r="734" s="15" customFormat="1" x14ac:dyDescent="0.2"/>
    <row r="735" s="15" customFormat="1" x14ac:dyDescent="0.2"/>
    <row r="736" s="15" customFormat="1" x14ac:dyDescent="0.2"/>
    <row r="737" s="15" customFormat="1" x14ac:dyDescent="0.2"/>
    <row r="738" s="15" customFormat="1" x14ac:dyDescent="0.2"/>
    <row r="739" s="15" customFormat="1" x14ac:dyDescent="0.2"/>
    <row r="740" s="15" customFormat="1" x14ac:dyDescent="0.2"/>
    <row r="741" s="15" customFormat="1" x14ac:dyDescent="0.2"/>
    <row r="742" s="15" customFormat="1" x14ac:dyDescent="0.2"/>
    <row r="743" s="15" customFormat="1" x14ac:dyDescent="0.2"/>
    <row r="744" s="15" customFormat="1" x14ac:dyDescent="0.2"/>
    <row r="745" s="15" customFormat="1" x14ac:dyDescent="0.2"/>
    <row r="746" s="15" customFormat="1" x14ac:dyDescent="0.2"/>
    <row r="747" s="15" customFormat="1" x14ac:dyDescent="0.2"/>
    <row r="748" s="15" customFormat="1" x14ac:dyDescent="0.2"/>
    <row r="749" s="15" customFormat="1" x14ac:dyDescent="0.2"/>
    <row r="750" s="15" customFormat="1" x14ac:dyDescent="0.2"/>
    <row r="751" s="15" customFormat="1" x14ac:dyDescent="0.2"/>
    <row r="752" s="15" customFormat="1" x14ac:dyDescent="0.2"/>
    <row r="753" s="15" customFormat="1" x14ac:dyDescent="0.2"/>
    <row r="754" s="15" customFormat="1" x14ac:dyDescent="0.2"/>
    <row r="755" s="15" customFormat="1" x14ac:dyDescent="0.2"/>
    <row r="756" s="15" customFormat="1" x14ac:dyDescent="0.2"/>
    <row r="757" s="15" customFormat="1" x14ac:dyDescent="0.2"/>
    <row r="758" s="15" customFormat="1" x14ac:dyDescent="0.2"/>
    <row r="759" s="15" customFormat="1" x14ac:dyDescent="0.2"/>
    <row r="760" s="15" customFormat="1" x14ac:dyDescent="0.2"/>
    <row r="761" s="15" customFormat="1" x14ac:dyDescent="0.2"/>
    <row r="762" s="15" customFormat="1" x14ac:dyDescent="0.2"/>
    <row r="763" s="15" customFormat="1" x14ac:dyDescent="0.2"/>
    <row r="764" s="15" customFormat="1" x14ac:dyDescent="0.2"/>
    <row r="765" s="15" customFormat="1" x14ac:dyDescent="0.2"/>
    <row r="766" s="15" customFormat="1" x14ac:dyDescent="0.2"/>
    <row r="767" s="15" customFormat="1" x14ac:dyDescent="0.2"/>
    <row r="768" s="15" customFormat="1" x14ac:dyDescent="0.2"/>
    <row r="769" s="15" customFormat="1" x14ac:dyDescent="0.2"/>
    <row r="770" s="15" customFormat="1" x14ac:dyDescent="0.2"/>
    <row r="771" s="15" customFormat="1" x14ac:dyDescent="0.2"/>
    <row r="772" s="15" customFormat="1" x14ac:dyDescent="0.2"/>
    <row r="773" s="15" customFormat="1" x14ac:dyDescent="0.2"/>
    <row r="774" s="15" customFormat="1" x14ac:dyDescent="0.2"/>
    <row r="775" s="15" customFormat="1" x14ac:dyDescent="0.2"/>
    <row r="776" s="15" customFormat="1" x14ac:dyDescent="0.2"/>
    <row r="777" s="15" customFormat="1" x14ac:dyDescent="0.2"/>
    <row r="778" s="15" customFormat="1" x14ac:dyDescent="0.2"/>
    <row r="779" s="15" customFormat="1" x14ac:dyDescent="0.2"/>
    <row r="780" s="15" customFormat="1" x14ac:dyDescent="0.2"/>
    <row r="781" s="15" customFormat="1" x14ac:dyDescent="0.2"/>
    <row r="782" s="15" customFormat="1" x14ac:dyDescent="0.2"/>
    <row r="783" s="15" customFormat="1" x14ac:dyDescent="0.2"/>
    <row r="784" s="15" customFormat="1" x14ac:dyDescent="0.2"/>
    <row r="785" s="15" customFormat="1" x14ac:dyDescent="0.2"/>
    <row r="786" s="15" customFormat="1" x14ac:dyDescent="0.2"/>
    <row r="787" s="15" customFormat="1" x14ac:dyDescent="0.2"/>
    <row r="788" s="15" customFormat="1" x14ac:dyDescent="0.2"/>
    <row r="789" s="15" customFormat="1" x14ac:dyDescent="0.2"/>
    <row r="790" s="15" customFormat="1" x14ac:dyDescent="0.2"/>
    <row r="791" s="15" customFormat="1" x14ac:dyDescent="0.2"/>
    <row r="792" s="15" customFormat="1" x14ac:dyDescent="0.2"/>
    <row r="793" s="15" customFormat="1" x14ac:dyDescent="0.2"/>
    <row r="794" s="15" customFormat="1" x14ac:dyDescent="0.2"/>
    <row r="795" s="15" customFormat="1" x14ac:dyDescent="0.2"/>
    <row r="796" s="15" customFormat="1" x14ac:dyDescent="0.2"/>
    <row r="797" s="15" customFormat="1" x14ac:dyDescent="0.2"/>
    <row r="798" s="15" customFormat="1" x14ac:dyDescent="0.2"/>
    <row r="799" s="15" customFormat="1" x14ac:dyDescent="0.2"/>
    <row r="800" s="15" customFormat="1" x14ac:dyDescent="0.2"/>
    <row r="801" s="15" customFormat="1" x14ac:dyDescent="0.2"/>
    <row r="802" s="15" customFormat="1" x14ac:dyDescent="0.2"/>
    <row r="803" s="15" customFormat="1" x14ac:dyDescent="0.2"/>
    <row r="804" s="15" customFormat="1" x14ac:dyDescent="0.2"/>
    <row r="805" s="15" customFormat="1" x14ac:dyDescent="0.2"/>
    <row r="806" s="15" customFormat="1" x14ac:dyDescent="0.2"/>
    <row r="807" s="15" customFormat="1" x14ac:dyDescent="0.2"/>
    <row r="808" s="15" customFormat="1" x14ac:dyDescent="0.2"/>
    <row r="809" s="15" customFormat="1" x14ac:dyDescent="0.2"/>
    <row r="810" s="15" customFormat="1" x14ac:dyDescent="0.2"/>
    <row r="811" s="15" customFormat="1" x14ac:dyDescent="0.2"/>
    <row r="812" s="15" customFormat="1" x14ac:dyDescent="0.2"/>
    <row r="813" s="15" customFormat="1" x14ac:dyDescent="0.2"/>
    <row r="814" s="15" customFormat="1" x14ac:dyDescent="0.2"/>
    <row r="815" s="15" customFormat="1" x14ac:dyDescent="0.2"/>
    <row r="816" s="15" customFormat="1" x14ac:dyDescent="0.2"/>
    <row r="817" s="15" customFormat="1" x14ac:dyDescent="0.2"/>
    <row r="818" s="15" customFormat="1" x14ac:dyDescent="0.2"/>
    <row r="819" s="15" customFormat="1" x14ac:dyDescent="0.2"/>
    <row r="820" s="15" customFormat="1" x14ac:dyDescent="0.2"/>
    <row r="821" s="15" customFormat="1" x14ac:dyDescent="0.2"/>
    <row r="822" s="15" customFormat="1" x14ac:dyDescent="0.2"/>
    <row r="823" s="15" customFormat="1" x14ac:dyDescent="0.2"/>
    <row r="824" s="15" customFormat="1" x14ac:dyDescent="0.2"/>
    <row r="825" s="15" customFormat="1" x14ac:dyDescent="0.2"/>
    <row r="826" s="15" customFormat="1" x14ac:dyDescent="0.2"/>
    <row r="827" s="15" customFormat="1" x14ac:dyDescent="0.2"/>
    <row r="828" s="15" customFormat="1" x14ac:dyDescent="0.2"/>
    <row r="829" s="15" customFormat="1" x14ac:dyDescent="0.2"/>
    <row r="830" s="15" customFormat="1" x14ac:dyDescent="0.2"/>
    <row r="831" s="15" customFormat="1" x14ac:dyDescent="0.2"/>
    <row r="832" s="15" customFormat="1" x14ac:dyDescent="0.2"/>
    <row r="833" s="15" customFormat="1" x14ac:dyDescent="0.2"/>
    <row r="834" s="15" customFormat="1" x14ac:dyDescent="0.2"/>
    <row r="835" s="15" customFormat="1" x14ac:dyDescent="0.2"/>
    <row r="836" s="15" customFormat="1" x14ac:dyDescent="0.2"/>
    <row r="837" s="15" customFormat="1" x14ac:dyDescent="0.2"/>
    <row r="838" s="15" customFormat="1" x14ac:dyDescent="0.2"/>
    <row r="839" s="15" customFormat="1" x14ac:dyDescent="0.2"/>
    <row r="840" s="15" customFormat="1" x14ac:dyDescent="0.2"/>
    <row r="841" s="15" customFormat="1" x14ac:dyDescent="0.2"/>
    <row r="842" s="15" customFormat="1" x14ac:dyDescent="0.2"/>
    <row r="843" s="15" customFormat="1" x14ac:dyDescent="0.2"/>
    <row r="844" s="15" customFormat="1" x14ac:dyDescent="0.2"/>
    <row r="845" s="15" customFormat="1" x14ac:dyDescent="0.2"/>
    <row r="846" s="15" customFormat="1" x14ac:dyDescent="0.2"/>
    <row r="847" s="15" customFormat="1" x14ac:dyDescent="0.2"/>
    <row r="848" s="15" customFormat="1" x14ac:dyDescent="0.2"/>
    <row r="849" s="15" customFormat="1" x14ac:dyDescent="0.2"/>
    <row r="850" s="15" customFormat="1" x14ac:dyDescent="0.2"/>
    <row r="851" s="15" customFormat="1" x14ac:dyDescent="0.2"/>
    <row r="852" s="15" customFormat="1" x14ac:dyDescent="0.2"/>
    <row r="853" s="15" customFormat="1" x14ac:dyDescent="0.2"/>
    <row r="854" s="15" customFormat="1" x14ac:dyDescent="0.2"/>
    <row r="855" s="15" customFormat="1" x14ac:dyDescent="0.2"/>
    <row r="856" s="15" customFormat="1" x14ac:dyDescent="0.2"/>
    <row r="857" s="15" customFormat="1" x14ac:dyDescent="0.2"/>
    <row r="858" s="15" customFormat="1" x14ac:dyDescent="0.2"/>
    <row r="859" s="15" customFormat="1" x14ac:dyDescent="0.2"/>
    <row r="860" s="15" customFormat="1" x14ac:dyDescent="0.2"/>
    <row r="861" s="15" customFormat="1" x14ac:dyDescent="0.2"/>
    <row r="862" s="15" customFormat="1" x14ac:dyDescent="0.2"/>
    <row r="863" s="15" customFormat="1" x14ac:dyDescent="0.2"/>
    <row r="864" s="15" customFormat="1" x14ac:dyDescent="0.2"/>
    <row r="865" s="15" customFormat="1" x14ac:dyDescent="0.2"/>
    <row r="866" s="15" customFormat="1" x14ac:dyDescent="0.2"/>
    <row r="867" s="15" customFormat="1" x14ac:dyDescent="0.2"/>
    <row r="868" s="15" customFormat="1" x14ac:dyDescent="0.2"/>
    <row r="869" s="15" customFormat="1" x14ac:dyDescent="0.2"/>
    <row r="870" s="15" customFormat="1" x14ac:dyDescent="0.2"/>
    <row r="871" s="15" customFormat="1" x14ac:dyDescent="0.2"/>
    <row r="872" s="15" customFormat="1" x14ac:dyDescent="0.2"/>
    <row r="873" s="15" customFormat="1" x14ac:dyDescent="0.2"/>
    <row r="874" s="15" customFormat="1" x14ac:dyDescent="0.2"/>
    <row r="875" s="15" customFormat="1" x14ac:dyDescent="0.2"/>
    <row r="876" s="15" customFormat="1" x14ac:dyDescent="0.2"/>
    <row r="877" s="15" customFormat="1" x14ac:dyDescent="0.2"/>
    <row r="878" s="15" customFormat="1" x14ac:dyDescent="0.2"/>
    <row r="879" s="15" customFormat="1" x14ac:dyDescent="0.2"/>
    <row r="880" s="15" customFormat="1" x14ac:dyDescent="0.2"/>
    <row r="881" s="15" customFormat="1" x14ac:dyDescent="0.2"/>
    <row r="882" s="15" customFormat="1" x14ac:dyDescent="0.2"/>
    <row r="883" s="15" customFormat="1" x14ac:dyDescent="0.2"/>
    <row r="884" s="15" customFormat="1" x14ac:dyDescent="0.2"/>
    <row r="885" s="15" customFormat="1" x14ac:dyDescent="0.2"/>
    <row r="886" s="15" customFormat="1" x14ac:dyDescent="0.2"/>
    <row r="887" s="15" customFormat="1" x14ac:dyDescent="0.2"/>
    <row r="888" s="15" customFormat="1" x14ac:dyDescent="0.2"/>
    <row r="889" s="15" customFormat="1" x14ac:dyDescent="0.2"/>
    <row r="890" s="15" customFormat="1" x14ac:dyDescent="0.2"/>
    <row r="891" s="15" customFormat="1" x14ac:dyDescent="0.2"/>
    <row r="892" s="15" customFormat="1" x14ac:dyDescent="0.2"/>
    <row r="893" s="15" customFormat="1" x14ac:dyDescent="0.2"/>
    <row r="894" s="15" customFormat="1" x14ac:dyDescent="0.2"/>
    <row r="895" s="15" customFormat="1" x14ac:dyDescent="0.2"/>
    <row r="896" s="15" customFormat="1" x14ac:dyDescent="0.2"/>
    <row r="897" s="15" customFormat="1" x14ac:dyDescent="0.2"/>
    <row r="898" s="15" customFormat="1" x14ac:dyDescent="0.2"/>
    <row r="899" s="15" customFormat="1" x14ac:dyDescent="0.2"/>
    <row r="900" s="15" customFormat="1" x14ac:dyDescent="0.2"/>
    <row r="901" s="15" customFormat="1" x14ac:dyDescent="0.2"/>
    <row r="902" s="15" customFormat="1" x14ac:dyDescent="0.2"/>
    <row r="903" s="15" customFormat="1" x14ac:dyDescent="0.2"/>
    <row r="904" s="15" customFormat="1" x14ac:dyDescent="0.2"/>
    <row r="905" s="15" customFormat="1" x14ac:dyDescent="0.2"/>
    <row r="906" s="15" customFormat="1" x14ac:dyDescent="0.2"/>
    <row r="907" s="15" customFormat="1" x14ac:dyDescent="0.2"/>
    <row r="908" s="15" customFormat="1" x14ac:dyDescent="0.2"/>
    <row r="909" s="15" customFormat="1" x14ac:dyDescent="0.2"/>
    <row r="910" s="15" customFormat="1" x14ac:dyDescent="0.2"/>
    <row r="911" s="15" customFormat="1" x14ac:dyDescent="0.2"/>
    <row r="912" s="15" customFormat="1" x14ac:dyDescent="0.2"/>
    <row r="913" s="15" customFormat="1" x14ac:dyDescent="0.2"/>
    <row r="914" s="15" customFormat="1" x14ac:dyDescent="0.2"/>
    <row r="915" s="15" customFormat="1" x14ac:dyDescent="0.2"/>
    <row r="916" s="15" customFormat="1" x14ac:dyDescent="0.2"/>
    <row r="917" s="15" customFormat="1" x14ac:dyDescent="0.2"/>
    <row r="918" s="15" customFormat="1" x14ac:dyDescent="0.2"/>
    <row r="919" s="15" customFormat="1" x14ac:dyDescent="0.2"/>
    <row r="920" s="15" customFormat="1" x14ac:dyDescent="0.2"/>
    <row r="921" s="15" customFormat="1" x14ac:dyDescent="0.2"/>
    <row r="922" s="15" customFormat="1" x14ac:dyDescent="0.2"/>
    <row r="923" s="15" customFormat="1" x14ac:dyDescent="0.2"/>
    <row r="924" s="15" customFormat="1" x14ac:dyDescent="0.2"/>
    <row r="925" s="15" customFormat="1" x14ac:dyDescent="0.2"/>
    <row r="926" s="15" customFormat="1" x14ac:dyDescent="0.2"/>
    <row r="927" s="15" customFormat="1" x14ac:dyDescent="0.2"/>
    <row r="928" s="15" customFormat="1" x14ac:dyDescent="0.2"/>
    <row r="929" s="15" customFormat="1" x14ac:dyDescent="0.2"/>
    <row r="930" s="15" customFormat="1" x14ac:dyDescent="0.2"/>
    <row r="931" s="15" customFormat="1" x14ac:dyDescent="0.2"/>
    <row r="932" s="15" customFormat="1" x14ac:dyDescent="0.2"/>
    <row r="933" s="15" customFormat="1" x14ac:dyDescent="0.2"/>
    <row r="934" s="15" customFormat="1" x14ac:dyDescent="0.2"/>
    <row r="935" s="15" customFormat="1" x14ac:dyDescent="0.2"/>
    <row r="936" s="15" customFormat="1" x14ac:dyDescent="0.2"/>
    <row r="937" s="15" customFormat="1" x14ac:dyDescent="0.2"/>
    <row r="938" s="15" customFormat="1" x14ac:dyDescent="0.2"/>
    <row r="939" s="15" customFormat="1" x14ac:dyDescent="0.2"/>
    <row r="940" s="15" customFormat="1" x14ac:dyDescent="0.2"/>
    <row r="941" s="15" customFormat="1" x14ac:dyDescent="0.2"/>
    <row r="942" s="15" customFormat="1" x14ac:dyDescent="0.2"/>
    <row r="943" s="15" customFormat="1" x14ac:dyDescent="0.2"/>
    <row r="944" s="15" customFormat="1" x14ac:dyDescent="0.2"/>
    <row r="945" s="15" customFormat="1" x14ac:dyDescent="0.2"/>
    <row r="946" s="15" customFormat="1" x14ac:dyDescent="0.2"/>
    <row r="947" s="15" customFormat="1" x14ac:dyDescent="0.2"/>
    <row r="948" s="15" customFormat="1" x14ac:dyDescent="0.2"/>
    <row r="949" s="15" customFormat="1" x14ac:dyDescent="0.2"/>
    <row r="950" s="15" customFormat="1" x14ac:dyDescent="0.2"/>
    <row r="951" s="15" customFormat="1" x14ac:dyDescent="0.2"/>
    <row r="952" s="15" customFormat="1" x14ac:dyDescent="0.2"/>
    <row r="953" s="15" customFormat="1" x14ac:dyDescent="0.2"/>
    <row r="954" s="15" customFormat="1" x14ac:dyDescent="0.2"/>
    <row r="955" s="15" customFormat="1" x14ac:dyDescent="0.2"/>
    <row r="956" s="15" customFormat="1" x14ac:dyDescent="0.2"/>
    <row r="957" s="15" customFormat="1" x14ac:dyDescent="0.2"/>
    <row r="958" s="15" customFormat="1" x14ac:dyDescent="0.2"/>
    <row r="959" s="15" customFormat="1" x14ac:dyDescent="0.2"/>
    <row r="960" s="15" customFormat="1" x14ac:dyDescent="0.2"/>
    <row r="961" s="15" customFormat="1" x14ac:dyDescent="0.2"/>
    <row r="962" s="15" customFormat="1" x14ac:dyDescent="0.2"/>
    <row r="963" s="15" customFormat="1" x14ac:dyDescent="0.2"/>
    <row r="964" s="15" customFormat="1" x14ac:dyDescent="0.2"/>
    <row r="965" s="15" customFormat="1" x14ac:dyDescent="0.2"/>
    <row r="966" s="15" customFormat="1" x14ac:dyDescent="0.2"/>
    <row r="967" s="15" customFormat="1" x14ac:dyDescent="0.2"/>
    <row r="968" s="15" customFormat="1" x14ac:dyDescent="0.2"/>
    <row r="969" s="15" customFormat="1" x14ac:dyDescent="0.2"/>
    <row r="970" s="15" customFormat="1" x14ac:dyDescent="0.2"/>
    <row r="971" s="15" customFormat="1" x14ac:dyDescent="0.2"/>
    <row r="972" s="15" customFormat="1" x14ac:dyDescent="0.2"/>
    <row r="973" s="15" customFormat="1" x14ac:dyDescent="0.2"/>
    <row r="974" s="15" customFormat="1" x14ac:dyDescent="0.2"/>
    <row r="975" s="15" customFormat="1" x14ac:dyDescent="0.2"/>
    <row r="976" s="15" customFormat="1" x14ac:dyDescent="0.2"/>
    <row r="977" s="15" customFormat="1" x14ac:dyDescent="0.2"/>
    <row r="978" s="15" customFormat="1" x14ac:dyDescent="0.2"/>
    <row r="979" s="15" customFormat="1" x14ac:dyDescent="0.2"/>
    <row r="980" s="15" customFormat="1" x14ac:dyDescent="0.2"/>
    <row r="981" s="15" customFormat="1" x14ac:dyDescent="0.2"/>
    <row r="982" s="15" customFormat="1" x14ac:dyDescent="0.2"/>
    <row r="983" s="15" customFormat="1" x14ac:dyDescent="0.2"/>
    <row r="984" s="15" customFormat="1" x14ac:dyDescent="0.2"/>
    <row r="985" s="15" customFormat="1" x14ac:dyDescent="0.2"/>
    <row r="986" s="15" customFormat="1" x14ac:dyDescent="0.2"/>
    <row r="987" s="15" customFormat="1" x14ac:dyDescent="0.2"/>
    <row r="988" s="15" customFormat="1" x14ac:dyDescent="0.2"/>
    <row r="989" s="15" customFormat="1" x14ac:dyDescent="0.2"/>
    <row r="990" s="15" customFormat="1" x14ac:dyDescent="0.2"/>
    <row r="991" s="15" customFormat="1" x14ac:dyDescent="0.2"/>
    <row r="992" s="15" customFormat="1" x14ac:dyDescent="0.2"/>
    <row r="993" s="15" customFormat="1" x14ac:dyDescent="0.2"/>
    <row r="994" s="15" customFormat="1" x14ac:dyDescent="0.2"/>
    <row r="995" s="15" customFormat="1" x14ac:dyDescent="0.2"/>
    <row r="996" s="15" customFormat="1" x14ac:dyDescent="0.2"/>
    <row r="997" s="15" customFormat="1" x14ac:dyDescent="0.2"/>
    <row r="998" s="15" customFormat="1" x14ac:dyDescent="0.2"/>
    <row r="999" s="15" customFormat="1" x14ac:dyDescent="0.2"/>
    <row r="1000" s="15" customFormat="1" x14ac:dyDescent="0.2"/>
    <row r="1001" s="15" customFormat="1" x14ac:dyDescent="0.2"/>
    <row r="1002" s="15" customFormat="1" x14ac:dyDescent="0.2"/>
    <row r="1003" s="15" customFormat="1" x14ac:dyDescent="0.2"/>
    <row r="1004" s="15" customFormat="1" x14ac:dyDescent="0.2"/>
    <row r="1005" s="15" customFormat="1" x14ac:dyDescent="0.2"/>
    <row r="1006" s="15" customFormat="1" x14ac:dyDescent="0.2"/>
    <row r="1007" s="15" customFormat="1" x14ac:dyDescent="0.2"/>
    <row r="1008" s="15" customFormat="1" x14ac:dyDescent="0.2"/>
    <row r="1009" s="15" customFormat="1" x14ac:dyDescent="0.2"/>
    <row r="1010" s="15" customFormat="1" x14ac:dyDescent="0.2"/>
    <row r="1011" s="15" customFormat="1" x14ac:dyDescent="0.2"/>
    <row r="1012" s="15" customFormat="1" x14ac:dyDescent="0.2"/>
    <row r="1013" s="15" customFormat="1" x14ac:dyDescent="0.2"/>
    <row r="1014" s="15" customFormat="1" x14ac:dyDescent="0.2"/>
    <row r="1015" s="15" customFormat="1" x14ac:dyDescent="0.2"/>
    <row r="1016" s="15" customFormat="1" x14ac:dyDescent="0.2"/>
    <row r="1017" s="15" customFormat="1" x14ac:dyDescent="0.2"/>
    <row r="1018" s="15" customFormat="1" x14ac:dyDescent="0.2"/>
    <row r="1019" s="15" customFormat="1" x14ac:dyDescent="0.2"/>
    <row r="1020" s="15" customFormat="1" x14ac:dyDescent="0.2"/>
    <row r="1021" s="15" customFormat="1" x14ac:dyDescent="0.2"/>
    <row r="1022" s="15" customFormat="1" x14ac:dyDescent="0.2"/>
    <row r="1023" s="15" customFormat="1" x14ac:dyDescent="0.2"/>
    <row r="1024" s="15" customFormat="1" x14ac:dyDescent="0.2"/>
    <row r="1025" s="15" customFormat="1" x14ac:dyDescent="0.2"/>
    <row r="1026" s="15" customFormat="1" x14ac:dyDescent="0.2"/>
    <row r="1027" s="15" customFormat="1" x14ac:dyDescent="0.2"/>
    <row r="1028" s="15" customFormat="1" x14ac:dyDescent="0.2"/>
    <row r="1029" s="15" customFormat="1" x14ac:dyDescent="0.2"/>
    <row r="1030" s="15" customFormat="1" x14ac:dyDescent="0.2"/>
    <row r="1031" s="15" customFormat="1" x14ac:dyDescent="0.2"/>
    <row r="1032" s="15" customFormat="1" x14ac:dyDescent="0.2"/>
    <row r="1033" s="15" customFormat="1" x14ac:dyDescent="0.2"/>
    <row r="1034" s="15" customFormat="1" x14ac:dyDescent="0.2"/>
    <row r="1035" s="15" customFormat="1" x14ac:dyDescent="0.2"/>
    <row r="1036" s="15" customFormat="1" x14ac:dyDescent="0.2"/>
    <row r="1037" s="15" customFormat="1" x14ac:dyDescent="0.2"/>
    <row r="1038" s="15" customFormat="1" x14ac:dyDescent="0.2"/>
    <row r="1039" s="15" customFormat="1" x14ac:dyDescent="0.2"/>
    <row r="1040" s="15" customFormat="1" x14ac:dyDescent="0.2"/>
    <row r="1041" s="15" customFormat="1" x14ac:dyDescent="0.2"/>
    <row r="1042" s="15" customFormat="1" x14ac:dyDescent="0.2"/>
    <row r="1043" s="15" customFormat="1" x14ac:dyDescent="0.2"/>
    <row r="1044" s="15" customFormat="1" x14ac:dyDescent="0.2"/>
    <row r="1045" s="15" customFormat="1" x14ac:dyDescent="0.2"/>
    <row r="1046" s="15" customFormat="1" x14ac:dyDescent="0.2"/>
    <row r="1047" s="15" customFormat="1" x14ac:dyDescent="0.2"/>
    <row r="1048" s="15" customFormat="1" x14ac:dyDescent="0.2"/>
    <row r="1049" s="15" customFormat="1" x14ac:dyDescent="0.2"/>
    <row r="1050" s="15" customFormat="1" x14ac:dyDescent="0.2"/>
    <row r="1051" s="15" customFormat="1" x14ac:dyDescent="0.2"/>
    <row r="1052" s="15" customFormat="1" x14ac:dyDescent="0.2"/>
    <row r="1053" s="15" customFormat="1" x14ac:dyDescent="0.2"/>
    <row r="1054" s="15" customFormat="1" x14ac:dyDescent="0.2"/>
    <row r="1055" s="15" customFormat="1" x14ac:dyDescent="0.2"/>
    <row r="1056" s="15" customFormat="1" x14ac:dyDescent="0.2"/>
    <row r="1057" s="15" customFormat="1" x14ac:dyDescent="0.2"/>
    <row r="1058" s="15" customFormat="1" x14ac:dyDescent="0.2"/>
    <row r="1059" s="15" customFormat="1" x14ac:dyDescent="0.2"/>
    <row r="1060" s="15" customFormat="1" x14ac:dyDescent="0.2"/>
    <row r="1061" s="15" customFormat="1" x14ac:dyDescent="0.2"/>
    <row r="1062" s="15" customFormat="1" x14ac:dyDescent="0.2"/>
    <row r="1063" s="15" customFormat="1" x14ac:dyDescent="0.2"/>
    <row r="1064" s="15" customFormat="1" x14ac:dyDescent="0.2"/>
    <row r="1065" s="15" customFormat="1" x14ac:dyDescent="0.2"/>
    <row r="1066" s="15" customFormat="1" x14ac:dyDescent="0.2"/>
    <row r="1067" s="15" customFormat="1" x14ac:dyDescent="0.2"/>
    <row r="1068" s="15" customFormat="1" x14ac:dyDescent="0.2"/>
    <row r="1069" s="15" customFormat="1" x14ac:dyDescent="0.2"/>
    <row r="1070" s="15" customFormat="1" x14ac:dyDescent="0.2"/>
    <row r="1071" s="15" customFormat="1" x14ac:dyDescent="0.2"/>
    <row r="1072" s="15" customFormat="1" x14ac:dyDescent="0.2"/>
    <row r="1073" s="15" customFormat="1" x14ac:dyDescent="0.2"/>
    <row r="1074" s="15" customFormat="1" x14ac:dyDescent="0.2"/>
    <row r="1075" s="15" customFormat="1" x14ac:dyDescent="0.2"/>
    <row r="1076" s="15" customFormat="1" x14ac:dyDescent="0.2"/>
    <row r="1077" s="15" customFormat="1" x14ac:dyDescent="0.2"/>
    <row r="1078" s="15" customFormat="1" x14ac:dyDescent="0.2"/>
    <row r="1079" s="15" customFormat="1" x14ac:dyDescent="0.2"/>
    <row r="1080" s="15" customFormat="1" x14ac:dyDescent="0.2"/>
    <row r="1081" s="15" customFormat="1" x14ac:dyDescent="0.2"/>
    <row r="1082" s="15" customFormat="1" x14ac:dyDescent="0.2"/>
    <row r="1083" s="15" customFormat="1" x14ac:dyDescent="0.2"/>
    <row r="1084" s="15" customFormat="1" x14ac:dyDescent="0.2"/>
    <row r="1085" s="15" customFormat="1" x14ac:dyDescent="0.2"/>
    <row r="1086" s="15" customFormat="1" x14ac:dyDescent="0.2"/>
    <row r="1087" s="15" customFormat="1" x14ac:dyDescent="0.2"/>
    <row r="1088" s="15" customFormat="1" x14ac:dyDescent="0.2"/>
    <row r="1089" s="15" customFormat="1" x14ac:dyDescent="0.2"/>
    <row r="1090" s="15" customFormat="1" x14ac:dyDescent="0.2"/>
    <row r="1091" s="15" customFormat="1" x14ac:dyDescent="0.2"/>
    <row r="1092" s="15" customFormat="1" x14ac:dyDescent="0.2"/>
    <row r="1093" s="15" customFormat="1" x14ac:dyDescent="0.2"/>
    <row r="1094" s="15" customFormat="1" x14ac:dyDescent="0.2"/>
    <row r="1095" s="15" customFormat="1" x14ac:dyDescent="0.2"/>
    <row r="1096" s="15" customFormat="1" x14ac:dyDescent="0.2"/>
    <row r="1097" s="15" customFormat="1" x14ac:dyDescent="0.2"/>
    <row r="1098" s="15" customFormat="1" x14ac:dyDescent="0.2"/>
    <row r="1099" s="15" customFormat="1" x14ac:dyDescent="0.2"/>
    <row r="1100" s="15" customFormat="1" x14ac:dyDescent="0.2"/>
    <row r="1101" s="15" customFormat="1" x14ac:dyDescent="0.2"/>
    <row r="1102" s="15" customFormat="1" x14ac:dyDescent="0.2"/>
    <row r="1103" s="15" customFormat="1" x14ac:dyDescent="0.2"/>
    <row r="1104" s="15" customFormat="1" x14ac:dyDescent="0.2"/>
    <row r="1105" s="15" customFormat="1" x14ac:dyDescent="0.2"/>
    <row r="1106" s="15" customFormat="1" x14ac:dyDescent="0.2"/>
    <row r="1107" s="15" customFormat="1" x14ac:dyDescent="0.2"/>
    <row r="1108" s="15" customFormat="1" x14ac:dyDescent="0.2"/>
    <row r="1109" s="15" customFormat="1" x14ac:dyDescent="0.2"/>
    <row r="1110" s="15" customFormat="1" x14ac:dyDescent="0.2"/>
    <row r="1111" s="15" customFormat="1" x14ac:dyDescent="0.2"/>
    <row r="1112" s="15" customFormat="1" x14ac:dyDescent="0.2"/>
    <row r="1113" s="15" customFormat="1" x14ac:dyDescent="0.2"/>
    <row r="1114" s="15" customFormat="1" x14ac:dyDescent="0.2"/>
    <row r="1115" s="15" customFormat="1" x14ac:dyDescent="0.2"/>
    <row r="1116" s="15" customFormat="1" x14ac:dyDescent="0.2"/>
    <row r="1117" s="15" customFormat="1" x14ac:dyDescent="0.2"/>
    <row r="1118" s="15" customFormat="1" x14ac:dyDescent="0.2"/>
    <row r="1119" s="15" customFormat="1" x14ac:dyDescent="0.2"/>
    <row r="1120" s="15" customFormat="1" x14ac:dyDescent="0.2"/>
    <row r="1121" s="15" customFormat="1" x14ac:dyDescent="0.2"/>
    <row r="1122" s="15" customFormat="1" x14ac:dyDescent="0.2"/>
    <row r="1123" s="15" customFormat="1" x14ac:dyDescent="0.2"/>
    <row r="1124" s="15" customFormat="1" x14ac:dyDescent="0.2"/>
    <row r="1125" s="15" customFormat="1" x14ac:dyDescent="0.2"/>
    <row r="1126" s="15" customFormat="1" x14ac:dyDescent="0.2"/>
    <row r="1127" s="15" customFormat="1" x14ac:dyDescent="0.2"/>
    <row r="1128" s="15" customFormat="1" x14ac:dyDescent="0.2"/>
    <row r="1129" s="15" customFormat="1" x14ac:dyDescent="0.2"/>
    <row r="1130" s="15" customFormat="1" x14ac:dyDescent="0.2"/>
    <row r="1131" s="15" customFormat="1" x14ac:dyDescent="0.2"/>
    <row r="1132" s="15" customFormat="1" x14ac:dyDescent="0.2"/>
    <row r="1133" s="15" customFormat="1" x14ac:dyDescent="0.2"/>
    <row r="1134" s="15" customFormat="1" x14ac:dyDescent="0.2"/>
    <row r="1135" s="15" customFormat="1" x14ac:dyDescent="0.2"/>
    <row r="1136" s="15" customFormat="1" x14ac:dyDescent="0.2"/>
    <row r="1137" s="15" customFormat="1" x14ac:dyDescent="0.2"/>
    <row r="1138" s="15" customFormat="1" x14ac:dyDescent="0.2"/>
    <row r="1139" s="15" customFormat="1" x14ac:dyDescent="0.2"/>
    <row r="1140" s="15" customFormat="1" x14ac:dyDescent="0.2"/>
    <row r="1141" s="15" customFormat="1" x14ac:dyDescent="0.2"/>
    <row r="1142" s="15" customFormat="1" x14ac:dyDescent="0.2"/>
    <row r="1143" s="15" customFormat="1" x14ac:dyDescent="0.2"/>
    <row r="1144" s="15" customFormat="1" x14ac:dyDescent="0.2"/>
    <row r="1145" s="15" customFormat="1" x14ac:dyDescent="0.2"/>
    <row r="1146" s="15" customFormat="1" x14ac:dyDescent="0.2"/>
    <row r="1147" s="15" customFormat="1" x14ac:dyDescent="0.2"/>
    <row r="1148" s="15" customFormat="1" x14ac:dyDescent="0.2"/>
    <row r="1149" s="15" customFormat="1" x14ac:dyDescent="0.2"/>
    <row r="1150" s="15" customFormat="1" x14ac:dyDescent="0.2"/>
    <row r="1151" s="15" customFormat="1" x14ac:dyDescent="0.2"/>
    <row r="1152" s="15" customFormat="1" x14ac:dyDescent="0.2"/>
    <row r="1153" s="15" customFormat="1" x14ac:dyDescent="0.2"/>
    <row r="1154" s="15" customFormat="1" x14ac:dyDescent="0.2"/>
    <row r="1155" s="15" customFormat="1" x14ac:dyDescent="0.2"/>
    <row r="1156" s="15" customFormat="1" x14ac:dyDescent="0.2"/>
    <row r="1157" s="15" customFormat="1" x14ac:dyDescent="0.2"/>
    <row r="1158" s="15" customFormat="1" x14ac:dyDescent="0.2"/>
    <row r="1159" s="15" customFormat="1" x14ac:dyDescent="0.2"/>
    <row r="1160" s="15" customFormat="1" x14ac:dyDescent="0.2"/>
    <row r="1161" s="15" customFormat="1" x14ac:dyDescent="0.2"/>
    <row r="1162" s="15" customFormat="1" x14ac:dyDescent="0.2"/>
    <row r="1163" s="15" customFormat="1" x14ac:dyDescent="0.2"/>
    <row r="1164" s="15" customFormat="1" x14ac:dyDescent="0.2"/>
    <row r="1165" s="15" customFormat="1" x14ac:dyDescent="0.2"/>
    <row r="1166" s="15" customFormat="1" x14ac:dyDescent="0.2"/>
    <row r="1167" s="15" customFormat="1" x14ac:dyDescent="0.2"/>
    <row r="1168" s="15" customFormat="1" x14ac:dyDescent="0.2"/>
    <row r="1169" s="15" customFormat="1" x14ac:dyDescent="0.2"/>
    <row r="1170" s="15" customFormat="1" x14ac:dyDescent="0.2"/>
    <row r="1171" s="15" customFormat="1" x14ac:dyDescent="0.2"/>
    <row r="1172" s="15" customFormat="1" x14ac:dyDescent="0.2"/>
    <row r="1173" s="15" customFormat="1" x14ac:dyDescent="0.2"/>
    <row r="1174" s="15" customFormat="1" x14ac:dyDescent="0.2"/>
    <row r="1175" s="15" customFormat="1" x14ac:dyDescent="0.2"/>
    <row r="1176" s="15" customFormat="1" x14ac:dyDescent="0.2"/>
    <row r="1177" s="15" customFormat="1" x14ac:dyDescent="0.2"/>
    <row r="1178" s="15" customFormat="1" x14ac:dyDescent="0.2"/>
    <row r="1179" s="15" customFormat="1" x14ac:dyDescent="0.2"/>
    <row r="1180" s="15" customFormat="1" x14ac:dyDescent="0.2"/>
    <row r="1181" s="15" customFormat="1" x14ac:dyDescent="0.2"/>
    <row r="1182" s="15" customFormat="1" x14ac:dyDescent="0.2"/>
    <row r="1183" s="15" customFormat="1" x14ac:dyDescent="0.2"/>
    <row r="1184" s="15" customFormat="1" x14ac:dyDescent="0.2"/>
    <row r="1185" s="15" customFormat="1" x14ac:dyDescent="0.2"/>
    <row r="1186" s="15" customFormat="1" x14ac:dyDescent="0.2"/>
    <row r="1187" s="15" customFormat="1" x14ac:dyDescent="0.2"/>
    <row r="1188" s="15" customFormat="1" x14ac:dyDescent="0.2"/>
    <row r="1189" s="15" customFormat="1" x14ac:dyDescent="0.2"/>
    <row r="1190" s="15" customFormat="1" x14ac:dyDescent="0.2"/>
    <row r="1191" s="15" customFormat="1" x14ac:dyDescent="0.2"/>
    <row r="1192" s="15" customFormat="1" x14ac:dyDescent="0.2"/>
    <row r="1193" s="15" customFormat="1" x14ac:dyDescent="0.2"/>
    <row r="1194" s="15" customFormat="1" x14ac:dyDescent="0.2"/>
    <row r="1195" s="15" customFormat="1" x14ac:dyDescent="0.2"/>
    <row r="1196" s="15" customFormat="1" x14ac:dyDescent="0.2"/>
    <row r="1197" s="15" customFormat="1" x14ac:dyDescent="0.2"/>
    <row r="1198" s="15" customFormat="1" x14ac:dyDescent="0.2"/>
    <row r="1199" s="15" customFormat="1" x14ac:dyDescent="0.2"/>
    <row r="1200" s="15" customFormat="1" x14ac:dyDescent="0.2"/>
    <row r="1201" s="15" customFormat="1" x14ac:dyDescent="0.2"/>
    <row r="1202" s="15" customFormat="1" x14ac:dyDescent="0.2"/>
    <row r="1203" s="15" customFormat="1" x14ac:dyDescent="0.2"/>
    <row r="1204" s="15" customFormat="1" x14ac:dyDescent="0.2"/>
    <row r="1205" s="15" customFormat="1" x14ac:dyDescent="0.2"/>
    <row r="1206" s="15" customFormat="1" x14ac:dyDescent="0.2"/>
    <row r="1207" s="15" customFormat="1" x14ac:dyDescent="0.2"/>
    <row r="1208" s="15" customFormat="1" x14ac:dyDescent="0.2"/>
    <row r="1209" s="15" customFormat="1" x14ac:dyDescent="0.2"/>
    <row r="1210" s="15" customFormat="1" x14ac:dyDescent="0.2"/>
    <row r="1211" s="15" customFormat="1" x14ac:dyDescent="0.2"/>
    <row r="1212" s="15" customFormat="1" x14ac:dyDescent="0.2"/>
    <row r="1213" s="15" customFormat="1" x14ac:dyDescent="0.2"/>
    <row r="1214" s="15" customFormat="1" x14ac:dyDescent="0.2"/>
    <row r="1215" s="15" customFormat="1" x14ac:dyDescent="0.2"/>
    <row r="1216" s="15" customFormat="1" x14ac:dyDescent="0.2"/>
    <row r="1217" s="15" customFormat="1" x14ac:dyDescent="0.2"/>
    <row r="1218" s="15" customFormat="1" x14ac:dyDescent="0.2"/>
    <row r="1219" s="15" customFormat="1" x14ac:dyDescent="0.2"/>
    <row r="1220" s="15" customFormat="1" x14ac:dyDescent="0.2"/>
    <row r="1221" s="15" customFormat="1" x14ac:dyDescent="0.2"/>
    <row r="1222" s="15" customFormat="1" x14ac:dyDescent="0.2"/>
    <row r="1223" s="15" customFormat="1" x14ac:dyDescent="0.2"/>
    <row r="1224" s="15" customFormat="1" x14ac:dyDescent="0.2"/>
    <row r="1225" s="15" customFormat="1" x14ac:dyDescent="0.2"/>
    <row r="1226" s="15" customFormat="1" x14ac:dyDescent="0.2"/>
    <row r="1227" s="15" customFormat="1" x14ac:dyDescent="0.2"/>
    <row r="1228" s="15" customFormat="1" x14ac:dyDescent="0.2"/>
    <row r="1229" s="15" customFormat="1" x14ac:dyDescent="0.2"/>
    <row r="1230" s="15" customFormat="1" x14ac:dyDescent="0.2"/>
    <row r="1231" s="15" customFormat="1" x14ac:dyDescent="0.2"/>
    <row r="1232" s="15" customFormat="1" x14ac:dyDescent="0.2"/>
    <row r="1233" s="15" customFormat="1" x14ac:dyDescent="0.2"/>
    <row r="1234" s="15" customFormat="1" x14ac:dyDescent="0.2"/>
    <row r="1235" s="15" customFormat="1" x14ac:dyDescent="0.2"/>
    <row r="1236" s="15" customFormat="1" x14ac:dyDescent="0.2"/>
    <row r="1237" s="15" customFormat="1" x14ac:dyDescent="0.2"/>
    <row r="1238" s="15" customFormat="1" x14ac:dyDescent="0.2"/>
    <row r="1239" s="15" customFormat="1" x14ac:dyDescent="0.2"/>
    <row r="1240" s="15" customFormat="1" x14ac:dyDescent="0.2"/>
    <row r="1241" s="15" customFormat="1" x14ac:dyDescent="0.2"/>
    <row r="1242" s="15" customFormat="1" x14ac:dyDescent="0.2"/>
    <row r="1243" s="15" customFormat="1" x14ac:dyDescent="0.2"/>
    <row r="1244" s="15" customFormat="1" x14ac:dyDescent="0.2"/>
    <row r="1245" s="15" customFormat="1" x14ac:dyDescent="0.2"/>
    <row r="1246" s="15" customFormat="1" x14ac:dyDescent="0.2"/>
    <row r="1247" s="15" customFormat="1" x14ac:dyDescent="0.2"/>
    <row r="1248" s="15" customFormat="1" x14ac:dyDescent="0.2"/>
    <row r="1249" s="15" customFormat="1" x14ac:dyDescent="0.2"/>
    <row r="1250" s="15" customFormat="1" x14ac:dyDescent="0.2"/>
    <row r="1251" s="15" customFormat="1" x14ac:dyDescent="0.2"/>
    <row r="1252" s="15" customFormat="1" x14ac:dyDescent="0.2"/>
    <row r="1253" s="15" customFormat="1" x14ac:dyDescent="0.2"/>
    <row r="1254" s="15" customFormat="1" x14ac:dyDescent="0.2"/>
    <row r="1255" s="15" customFormat="1" x14ac:dyDescent="0.2"/>
    <row r="1256" s="15" customFormat="1" x14ac:dyDescent="0.2"/>
    <row r="1257" s="15" customFormat="1" x14ac:dyDescent="0.2"/>
    <row r="1258" s="15" customFormat="1" x14ac:dyDescent="0.2"/>
    <row r="1259" s="15" customFormat="1" x14ac:dyDescent="0.2"/>
    <row r="1260" s="15" customFormat="1" x14ac:dyDescent="0.2"/>
    <row r="1261" s="15" customFormat="1" x14ac:dyDescent="0.2"/>
    <row r="1262" s="15" customFormat="1" x14ac:dyDescent="0.2"/>
    <row r="1263" s="15" customFormat="1" x14ac:dyDescent="0.2"/>
    <row r="1264" s="15" customFormat="1" x14ac:dyDescent="0.2"/>
    <row r="1265" s="15" customFormat="1" x14ac:dyDescent="0.2"/>
    <row r="1266" s="15" customFormat="1" x14ac:dyDescent="0.2"/>
    <row r="1267" s="15" customFormat="1" x14ac:dyDescent="0.2"/>
    <row r="1268" s="15" customFormat="1" x14ac:dyDescent="0.2"/>
    <row r="1269" s="15" customFormat="1" x14ac:dyDescent="0.2"/>
    <row r="1270" s="15" customFormat="1" x14ac:dyDescent="0.2"/>
    <row r="1271" s="15" customFormat="1" x14ac:dyDescent="0.2"/>
    <row r="1272" s="15" customFormat="1" x14ac:dyDescent="0.2"/>
    <row r="1273" s="15" customFormat="1" x14ac:dyDescent="0.2"/>
    <row r="1274" s="15" customFormat="1" x14ac:dyDescent="0.2"/>
    <row r="1275" s="15" customFormat="1" x14ac:dyDescent="0.2"/>
    <row r="1276" s="15" customFormat="1" x14ac:dyDescent="0.2"/>
    <row r="1277" s="15" customFormat="1" x14ac:dyDescent="0.2"/>
    <row r="1278" s="15" customFormat="1" x14ac:dyDescent="0.2"/>
    <row r="1279" s="15" customFormat="1" x14ac:dyDescent="0.2"/>
    <row r="1280" s="15" customFormat="1" x14ac:dyDescent="0.2"/>
    <row r="1281" s="15" customFormat="1" x14ac:dyDescent="0.2"/>
    <row r="1282" s="15" customFormat="1" x14ac:dyDescent="0.2"/>
    <row r="1283" s="15" customFormat="1" x14ac:dyDescent="0.2"/>
    <row r="1284" s="15" customFormat="1" x14ac:dyDescent="0.2"/>
    <row r="1285" s="15" customFormat="1" x14ac:dyDescent="0.2"/>
    <row r="1286" s="15" customFormat="1" x14ac:dyDescent="0.2"/>
    <row r="1287" s="15" customFormat="1" x14ac:dyDescent="0.2"/>
    <row r="1288" s="15" customFormat="1" x14ac:dyDescent="0.2"/>
    <row r="1289" s="15" customFormat="1" x14ac:dyDescent="0.2"/>
    <row r="1290" s="15" customFormat="1" x14ac:dyDescent="0.2"/>
    <row r="1291" s="15" customFormat="1" x14ac:dyDescent="0.2"/>
    <row r="1292" s="15" customFormat="1" x14ac:dyDescent="0.2"/>
    <row r="1293" s="15" customFormat="1" x14ac:dyDescent="0.2"/>
    <row r="1294" s="15" customFormat="1" x14ac:dyDescent="0.2"/>
    <row r="1295" s="15" customFormat="1" x14ac:dyDescent="0.2"/>
    <row r="1296" s="15" customFormat="1" x14ac:dyDescent="0.2"/>
    <row r="1297" s="15" customFormat="1" x14ac:dyDescent="0.2"/>
    <row r="1298" s="15" customFormat="1" x14ac:dyDescent="0.2"/>
    <row r="1299" s="15" customFormat="1" x14ac:dyDescent="0.2"/>
    <row r="1300" s="15" customFormat="1" x14ac:dyDescent="0.2"/>
    <row r="1301" s="15" customFormat="1" x14ac:dyDescent="0.2"/>
    <row r="1302" s="15" customFormat="1" x14ac:dyDescent="0.2"/>
    <row r="1303" s="15" customFormat="1" x14ac:dyDescent="0.2"/>
    <row r="1304" s="15" customFormat="1" x14ac:dyDescent="0.2"/>
    <row r="1305" s="15" customFormat="1" x14ac:dyDescent="0.2"/>
    <row r="1306" s="15" customFormat="1" x14ac:dyDescent="0.2"/>
    <row r="1307" s="15" customFormat="1" x14ac:dyDescent="0.2"/>
    <row r="1308" s="15" customFormat="1" x14ac:dyDescent="0.2"/>
    <row r="1309" s="15" customFormat="1" x14ac:dyDescent="0.2"/>
    <row r="1310" s="15" customFormat="1" x14ac:dyDescent="0.2"/>
    <row r="1311" s="15" customFormat="1" x14ac:dyDescent="0.2"/>
    <row r="1312" s="15" customFormat="1" x14ac:dyDescent="0.2"/>
    <row r="1313" s="15" customFormat="1" x14ac:dyDescent="0.2"/>
    <row r="1314" s="15" customFormat="1" x14ac:dyDescent="0.2"/>
    <row r="1315" s="15" customFormat="1" x14ac:dyDescent="0.2"/>
    <row r="1316" s="15" customFormat="1" x14ac:dyDescent="0.2"/>
    <row r="1317" s="15" customFormat="1" x14ac:dyDescent="0.2"/>
    <row r="1318" s="15" customFormat="1" x14ac:dyDescent="0.2"/>
    <row r="1319" s="15" customFormat="1" x14ac:dyDescent="0.2"/>
    <row r="1320" s="15" customFormat="1" x14ac:dyDescent="0.2"/>
    <row r="1321" s="15" customFormat="1" x14ac:dyDescent="0.2"/>
    <row r="1322" s="15" customFormat="1" x14ac:dyDescent="0.2"/>
    <row r="1323" s="15" customFormat="1" x14ac:dyDescent="0.2"/>
    <row r="1324" s="15" customFormat="1" x14ac:dyDescent="0.2"/>
    <row r="1325" s="15" customFormat="1" x14ac:dyDescent="0.2"/>
    <row r="1326" s="15" customFormat="1" x14ac:dyDescent="0.2"/>
    <row r="1327" s="15" customFormat="1" x14ac:dyDescent="0.2"/>
    <row r="1328" s="15" customFormat="1" x14ac:dyDescent="0.2"/>
    <row r="1329" s="15" customFormat="1" x14ac:dyDescent="0.2"/>
    <row r="1330" s="15" customFormat="1" x14ac:dyDescent="0.2"/>
    <row r="1331" s="15" customFormat="1" x14ac:dyDescent="0.2"/>
    <row r="1332" s="15" customFormat="1" x14ac:dyDescent="0.2"/>
    <row r="1333" s="15" customFormat="1" x14ac:dyDescent="0.2"/>
    <row r="1334" s="15" customFormat="1" x14ac:dyDescent="0.2"/>
    <row r="1335" s="15" customFormat="1" x14ac:dyDescent="0.2"/>
    <row r="1336" s="15" customFormat="1" x14ac:dyDescent="0.2"/>
    <row r="1337" s="15" customFormat="1" x14ac:dyDescent="0.2"/>
    <row r="1338" s="15" customFormat="1" x14ac:dyDescent="0.2"/>
    <row r="1339" s="15" customFormat="1" x14ac:dyDescent="0.2"/>
    <row r="1340" s="15" customFormat="1" x14ac:dyDescent="0.2"/>
    <row r="1341" s="15" customFormat="1" x14ac:dyDescent="0.2"/>
    <row r="1342" s="15" customFormat="1" x14ac:dyDescent="0.2"/>
    <row r="1343" s="15" customFormat="1" x14ac:dyDescent="0.2"/>
    <row r="1344" s="15" customFormat="1" x14ac:dyDescent="0.2"/>
    <row r="1345" s="15" customFormat="1" x14ac:dyDescent="0.2"/>
    <row r="1346" s="15" customFormat="1" x14ac:dyDescent="0.2"/>
    <row r="1347" s="15" customFormat="1" x14ac:dyDescent="0.2"/>
    <row r="1348" s="15" customFormat="1" x14ac:dyDescent="0.2"/>
    <row r="1349" s="15" customFormat="1" x14ac:dyDescent="0.2"/>
    <row r="1350" s="15" customFormat="1" x14ac:dyDescent="0.2"/>
    <row r="1351" s="15" customFormat="1" x14ac:dyDescent="0.2"/>
    <row r="1352" s="15" customFormat="1" x14ac:dyDescent="0.2"/>
    <row r="1353" s="15" customFormat="1" x14ac:dyDescent="0.2"/>
    <row r="1354" s="15" customFormat="1" x14ac:dyDescent="0.2"/>
    <row r="1355" s="15" customFormat="1" x14ac:dyDescent="0.2"/>
    <row r="1356" s="15" customFormat="1" x14ac:dyDescent="0.2"/>
    <row r="1357" s="15" customFormat="1" x14ac:dyDescent="0.2"/>
    <row r="1358" s="15" customFormat="1" x14ac:dyDescent="0.2"/>
    <row r="1359" s="15" customFormat="1" x14ac:dyDescent="0.2"/>
    <row r="1360" s="15" customFormat="1" x14ac:dyDescent="0.2"/>
    <row r="1361" s="15" customFormat="1" x14ac:dyDescent="0.2"/>
    <row r="1362" s="15" customFormat="1" x14ac:dyDescent="0.2"/>
    <row r="1363" s="15" customFormat="1" x14ac:dyDescent="0.2"/>
    <row r="1364" s="15" customFormat="1" x14ac:dyDescent="0.2"/>
    <row r="1365" s="15" customFormat="1" x14ac:dyDescent="0.2"/>
    <row r="1366" s="15" customFormat="1" x14ac:dyDescent="0.2"/>
    <row r="1367" s="15" customFormat="1" x14ac:dyDescent="0.2"/>
    <row r="1368" s="15" customFormat="1" x14ac:dyDescent="0.2"/>
    <row r="1369" s="15" customFormat="1" x14ac:dyDescent="0.2"/>
    <row r="1370" s="15" customFormat="1" x14ac:dyDescent="0.2"/>
    <row r="1371" s="15" customFormat="1" x14ac:dyDescent="0.2"/>
    <row r="1372" s="15" customFormat="1" x14ac:dyDescent="0.2"/>
    <row r="1373" s="15" customFormat="1" x14ac:dyDescent="0.2"/>
    <row r="1374" s="15" customFormat="1" x14ac:dyDescent="0.2"/>
    <row r="1375" s="15" customFormat="1" x14ac:dyDescent="0.2"/>
    <row r="1376" s="15" customFormat="1" x14ac:dyDescent="0.2"/>
    <row r="1377" s="15" customFormat="1" x14ac:dyDescent="0.2"/>
    <row r="1378" s="15" customFormat="1" x14ac:dyDescent="0.2"/>
    <row r="1379" s="15" customFormat="1" x14ac:dyDescent="0.2"/>
    <row r="1380" s="15" customFormat="1" x14ac:dyDescent="0.2"/>
    <row r="1381" s="15" customFormat="1" x14ac:dyDescent="0.2"/>
    <row r="1382" s="15" customFormat="1" x14ac:dyDescent="0.2"/>
    <row r="1383" s="15" customFormat="1" x14ac:dyDescent="0.2"/>
    <row r="1384" s="15" customFormat="1" x14ac:dyDescent="0.2"/>
    <row r="1385" s="15" customFormat="1" x14ac:dyDescent="0.2"/>
    <row r="1386" s="15" customFormat="1" x14ac:dyDescent="0.2"/>
    <row r="1387" s="15" customFormat="1" x14ac:dyDescent="0.2"/>
    <row r="1388" s="15" customFormat="1" x14ac:dyDescent="0.2"/>
    <row r="1389" s="15" customFormat="1" x14ac:dyDescent="0.2"/>
    <row r="1390" s="15" customFormat="1" x14ac:dyDescent="0.2"/>
    <row r="1391" s="15" customFormat="1" x14ac:dyDescent="0.2"/>
    <row r="1392" s="15" customFormat="1" x14ac:dyDescent="0.2"/>
    <row r="1393" s="15" customFormat="1" x14ac:dyDescent="0.2"/>
    <row r="1394" s="15" customFormat="1" x14ac:dyDescent="0.2"/>
    <row r="1395" s="15" customFormat="1" x14ac:dyDescent="0.2"/>
    <row r="1396" s="15" customFormat="1" x14ac:dyDescent="0.2"/>
    <row r="1397" s="15" customFormat="1" x14ac:dyDescent="0.2"/>
    <row r="1398" s="15" customFormat="1" x14ac:dyDescent="0.2"/>
    <row r="1399" s="15" customFormat="1" x14ac:dyDescent="0.2"/>
    <row r="1400" s="15" customFormat="1" x14ac:dyDescent="0.2"/>
    <row r="1401" s="15" customFormat="1" x14ac:dyDescent="0.2"/>
    <row r="1402" s="15" customFormat="1" x14ac:dyDescent="0.2"/>
    <row r="1403" s="15" customFormat="1" x14ac:dyDescent="0.2"/>
    <row r="1404" s="15" customFormat="1" x14ac:dyDescent="0.2"/>
    <row r="1405" s="15" customFormat="1" x14ac:dyDescent="0.2"/>
    <row r="1406" s="15" customFormat="1" x14ac:dyDescent="0.2"/>
    <row r="1407" s="15" customFormat="1" x14ac:dyDescent="0.2"/>
    <row r="1408" s="15" customFormat="1" x14ac:dyDescent="0.2"/>
    <row r="1409" s="15" customFormat="1" x14ac:dyDescent="0.2"/>
    <row r="1410" s="15" customFormat="1" x14ac:dyDescent="0.2"/>
    <row r="1411" s="15" customFormat="1" x14ac:dyDescent="0.2"/>
    <row r="1412" s="15" customFormat="1" x14ac:dyDescent="0.2"/>
    <row r="1413" s="15" customFormat="1" x14ac:dyDescent="0.2"/>
    <row r="1414" s="15" customFormat="1" x14ac:dyDescent="0.2"/>
    <row r="1415" s="15" customFormat="1" x14ac:dyDescent="0.2"/>
    <row r="1416" s="15" customFormat="1" x14ac:dyDescent="0.2"/>
    <row r="1417" s="15" customFormat="1" x14ac:dyDescent="0.2"/>
    <row r="1418" s="15" customFormat="1" x14ac:dyDescent="0.2"/>
    <row r="1419" s="15" customFormat="1" x14ac:dyDescent="0.2"/>
    <row r="1420" s="15" customFormat="1" x14ac:dyDescent="0.2"/>
    <row r="1421" s="15" customFormat="1" x14ac:dyDescent="0.2"/>
    <row r="1422" s="15" customFormat="1" x14ac:dyDescent="0.2"/>
    <row r="1423" s="15" customFormat="1" x14ac:dyDescent="0.2"/>
    <row r="1424" s="15" customFormat="1" x14ac:dyDescent="0.2"/>
    <row r="1425" s="15" customFormat="1" x14ac:dyDescent="0.2"/>
    <row r="1426" s="15" customFormat="1" x14ac:dyDescent="0.2"/>
    <row r="1427" s="15" customFormat="1" x14ac:dyDescent="0.2"/>
    <row r="1428" s="15" customFormat="1" x14ac:dyDescent="0.2"/>
    <row r="1429" s="15" customFormat="1" x14ac:dyDescent="0.2"/>
    <row r="1430" s="15" customFormat="1" x14ac:dyDescent="0.2"/>
    <row r="1431" s="15" customFormat="1" x14ac:dyDescent="0.2"/>
    <row r="1432" s="15" customFormat="1" x14ac:dyDescent="0.2"/>
    <row r="1433" s="15" customFormat="1" x14ac:dyDescent="0.2"/>
    <row r="1434" s="15" customFormat="1" x14ac:dyDescent="0.2"/>
    <row r="1435" s="15" customFormat="1" x14ac:dyDescent="0.2"/>
    <row r="1436" s="15" customFormat="1" x14ac:dyDescent="0.2"/>
    <row r="1437" s="15" customFormat="1" x14ac:dyDescent="0.2"/>
    <row r="1438" s="15" customFormat="1" x14ac:dyDescent="0.2"/>
    <row r="1439" s="15" customFormat="1" x14ac:dyDescent="0.2"/>
    <row r="1440" s="15" customFormat="1" x14ac:dyDescent="0.2"/>
    <row r="1441" s="15" customFormat="1" x14ac:dyDescent="0.2"/>
    <row r="1442" s="15" customFormat="1" x14ac:dyDescent="0.2"/>
    <row r="1443" s="15" customFormat="1" x14ac:dyDescent="0.2"/>
    <row r="1444" s="15" customFormat="1" x14ac:dyDescent="0.2"/>
    <row r="1445" s="15" customFormat="1" x14ac:dyDescent="0.2"/>
    <row r="1446" s="15" customFormat="1" x14ac:dyDescent="0.2"/>
    <row r="1447" s="15" customFormat="1" x14ac:dyDescent="0.2"/>
    <row r="1448" s="15" customFormat="1" x14ac:dyDescent="0.2"/>
    <row r="1449" s="15" customFormat="1" x14ac:dyDescent="0.2"/>
    <row r="1450" s="15" customFormat="1" x14ac:dyDescent="0.2"/>
    <row r="1451" s="15" customFormat="1" x14ac:dyDescent="0.2"/>
    <row r="1452" s="15" customFormat="1" x14ac:dyDescent="0.2"/>
    <row r="1453" s="15" customFormat="1" x14ac:dyDescent="0.2"/>
    <row r="1454" s="15" customFormat="1" x14ac:dyDescent="0.2"/>
    <row r="1455" s="15" customFormat="1" x14ac:dyDescent="0.2"/>
    <row r="1456" s="15" customFormat="1" x14ac:dyDescent="0.2"/>
    <row r="1457" s="15" customFormat="1" x14ac:dyDescent="0.2"/>
    <row r="1458" s="15" customFormat="1" x14ac:dyDescent="0.2"/>
    <row r="1459" s="15" customFormat="1" x14ac:dyDescent="0.2"/>
    <row r="1460" s="15" customFormat="1" x14ac:dyDescent="0.2"/>
    <row r="1461" s="15" customFormat="1" x14ac:dyDescent="0.2"/>
    <row r="1462" s="15" customFormat="1" x14ac:dyDescent="0.2"/>
    <row r="1463" s="15" customFormat="1" x14ac:dyDescent="0.2"/>
    <row r="1464" s="15" customFormat="1" x14ac:dyDescent="0.2"/>
    <row r="1465" s="15" customFormat="1" x14ac:dyDescent="0.2"/>
    <row r="1466" s="15" customFormat="1" x14ac:dyDescent="0.2"/>
    <row r="1467" s="15" customFormat="1" x14ac:dyDescent="0.2"/>
    <row r="1468" s="15" customFormat="1" x14ac:dyDescent="0.2"/>
    <row r="1469" s="15" customFormat="1" x14ac:dyDescent="0.2"/>
    <row r="1470" s="15" customFormat="1" x14ac:dyDescent="0.2"/>
    <row r="1471" s="15" customFormat="1" x14ac:dyDescent="0.2"/>
    <row r="1472" s="15" customFormat="1" x14ac:dyDescent="0.2"/>
    <row r="1473" s="15" customFormat="1" x14ac:dyDescent="0.2"/>
    <row r="1474" s="15" customFormat="1" x14ac:dyDescent="0.2"/>
    <row r="1475" s="15" customFormat="1" x14ac:dyDescent="0.2"/>
    <row r="1476" s="15" customFormat="1" x14ac:dyDescent="0.2"/>
    <row r="1477" s="15" customFormat="1" x14ac:dyDescent="0.2"/>
    <row r="1478" s="15" customFormat="1" x14ac:dyDescent="0.2"/>
    <row r="1479" s="15" customFormat="1" x14ac:dyDescent="0.2"/>
    <row r="1480" s="15" customFormat="1" x14ac:dyDescent="0.2"/>
    <row r="1481" s="15" customFormat="1" x14ac:dyDescent="0.2"/>
    <row r="1482" s="15" customFormat="1" x14ac:dyDescent="0.2"/>
    <row r="1483" s="15" customFormat="1" x14ac:dyDescent="0.2"/>
    <row r="1484" s="15" customFormat="1" x14ac:dyDescent="0.2"/>
    <row r="1485" s="15" customFormat="1" x14ac:dyDescent="0.2"/>
    <row r="1486" s="15" customFormat="1" x14ac:dyDescent="0.2"/>
    <row r="1487" s="15" customFormat="1" x14ac:dyDescent="0.2"/>
    <row r="1488" s="15" customFormat="1" x14ac:dyDescent="0.2"/>
    <row r="1489" s="15" customFormat="1" x14ac:dyDescent="0.2"/>
    <row r="1490" s="15" customFormat="1" x14ac:dyDescent="0.2"/>
    <row r="1491" s="15" customFormat="1" x14ac:dyDescent="0.2"/>
    <row r="1492" s="15" customFormat="1" x14ac:dyDescent="0.2"/>
    <row r="1493" s="15" customFormat="1" x14ac:dyDescent="0.2"/>
    <row r="1494" s="15" customFormat="1" x14ac:dyDescent="0.2"/>
    <row r="1495" s="15" customFormat="1" x14ac:dyDescent="0.2"/>
    <row r="1496" s="15" customFormat="1" x14ac:dyDescent="0.2"/>
    <row r="1497" s="15" customFormat="1" x14ac:dyDescent="0.2"/>
    <row r="1498" s="15" customFormat="1" x14ac:dyDescent="0.2"/>
    <row r="1499" s="15" customFormat="1" x14ac:dyDescent="0.2"/>
    <row r="1500" s="15" customFormat="1" x14ac:dyDescent="0.2"/>
    <row r="1501" s="15" customFormat="1" x14ac:dyDescent="0.2"/>
    <row r="1502" s="15" customFormat="1" x14ac:dyDescent="0.2"/>
    <row r="1503" s="15" customFormat="1" x14ac:dyDescent="0.2"/>
    <row r="1504" s="15" customFormat="1" x14ac:dyDescent="0.2"/>
    <row r="1505" s="15" customFormat="1" x14ac:dyDescent="0.2"/>
    <row r="1506" s="15" customFormat="1" x14ac:dyDescent="0.2"/>
    <row r="1507" s="15" customFormat="1" x14ac:dyDescent="0.2"/>
    <row r="1508" s="15" customFormat="1" x14ac:dyDescent="0.2"/>
    <row r="1509" s="15" customFormat="1" x14ac:dyDescent="0.2"/>
    <row r="1510" s="15" customFormat="1" x14ac:dyDescent="0.2"/>
    <row r="1511" s="15" customFormat="1" x14ac:dyDescent="0.2"/>
    <row r="1512" s="15" customFormat="1" x14ac:dyDescent="0.2"/>
    <row r="1513" s="15" customFormat="1" x14ac:dyDescent="0.2"/>
    <row r="1514" s="15" customFormat="1" x14ac:dyDescent="0.2"/>
    <row r="1515" s="15" customFormat="1" x14ac:dyDescent="0.2"/>
    <row r="1516" s="15" customFormat="1" x14ac:dyDescent="0.2"/>
    <row r="1517" s="15" customFormat="1" x14ac:dyDescent="0.2"/>
    <row r="1518" s="15" customFormat="1" x14ac:dyDescent="0.2"/>
    <row r="1519" s="15" customFormat="1" x14ac:dyDescent="0.2"/>
    <row r="1520" s="15" customFormat="1" x14ac:dyDescent="0.2"/>
    <row r="1521" s="15" customFormat="1" x14ac:dyDescent="0.2"/>
    <row r="1522" s="15" customFormat="1" x14ac:dyDescent="0.2"/>
    <row r="1523" s="15" customFormat="1" x14ac:dyDescent="0.2"/>
    <row r="1524" s="15" customFormat="1" x14ac:dyDescent="0.2"/>
    <row r="1525" s="15" customFormat="1" x14ac:dyDescent="0.2"/>
    <row r="1526" s="15" customFormat="1" x14ac:dyDescent="0.2"/>
    <row r="1527" s="15" customFormat="1" x14ac:dyDescent="0.2"/>
    <row r="1528" s="15" customFormat="1" x14ac:dyDescent="0.2"/>
    <row r="1529" s="15" customFormat="1" x14ac:dyDescent="0.2"/>
    <row r="1530" s="15" customFormat="1" x14ac:dyDescent="0.2"/>
    <row r="1531" s="15" customFormat="1" x14ac:dyDescent="0.2"/>
    <row r="1532" s="15" customFormat="1" x14ac:dyDescent="0.2"/>
    <row r="1533" s="15" customFormat="1" x14ac:dyDescent="0.2"/>
    <row r="1534" s="15" customFormat="1" x14ac:dyDescent="0.2"/>
    <row r="1535" s="15" customFormat="1" x14ac:dyDescent="0.2"/>
    <row r="1536" s="15" customFormat="1" x14ac:dyDescent="0.2"/>
    <row r="1537" s="15" customFormat="1" x14ac:dyDescent="0.2"/>
    <row r="1538" s="15" customFormat="1" x14ac:dyDescent="0.2"/>
    <row r="1539" s="15" customFormat="1" x14ac:dyDescent="0.2"/>
    <row r="1540" s="15" customFormat="1" x14ac:dyDescent="0.2"/>
    <row r="1541" s="15" customFormat="1" x14ac:dyDescent="0.2"/>
    <row r="1542" s="15" customFormat="1" x14ac:dyDescent="0.2"/>
    <row r="1543" s="15" customFormat="1" x14ac:dyDescent="0.2"/>
    <row r="1544" s="15" customFormat="1" x14ac:dyDescent="0.2"/>
    <row r="1545" s="15" customFormat="1" x14ac:dyDescent="0.2"/>
    <row r="1546" s="15" customFormat="1" x14ac:dyDescent="0.2"/>
    <row r="1547" s="15" customFormat="1" x14ac:dyDescent="0.2"/>
    <row r="1548" s="15" customFormat="1" x14ac:dyDescent="0.2"/>
    <row r="1549" s="15" customFormat="1" x14ac:dyDescent="0.2"/>
    <row r="1550" s="15" customFormat="1" x14ac:dyDescent="0.2"/>
    <row r="1551" s="15" customFormat="1" x14ac:dyDescent="0.2"/>
    <row r="1552" s="15" customFormat="1" x14ac:dyDescent="0.2"/>
    <row r="1553" s="15" customFormat="1" x14ac:dyDescent="0.2"/>
    <row r="1554" s="15" customFormat="1" x14ac:dyDescent="0.2"/>
    <row r="1555" s="15" customFormat="1" x14ac:dyDescent="0.2"/>
    <row r="1556" s="15" customFormat="1" x14ac:dyDescent="0.2"/>
    <row r="1557" s="15" customFormat="1" x14ac:dyDescent="0.2"/>
    <row r="1558" s="15" customFormat="1" x14ac:dyDescent="0.2"/>
    <row r="1559" s="15" customFormat="1" x14ac:dyDescent="0.2"/>
    <row r="1560" s="15" customFormat="1" x14ac:dyDescent="0.2"/>
    <row r="1561" s="15" customFormat="1" x14ac:dyDescent="0.2"/>
    <row r="1562" s="15" customFormat="1" x14ac:dyDescent="0.2"/>
    <row r="1563" s="15" customFormat="1" x14ac:dyDescent="0.2"/>
    <row r="1564" s="15" customFormat="1" x14ac:dyDescent="0.2"/>
    <row r="1565" s="15" customFormat="1" x14ac:dyDescent="0.2"/>
    <row r="1566" s="15" customFormat="1" x14ac:dyDescent="0.2"/>
    <row r="1567" s="15" customFormat="1" x14ac:dyDescent="0.2"/>
    <row r="1568" s="15" customFormat="1" x14ac:dyDescent="0.2"/>
    <row r="1569" s="15" customFormat="1" x14ac:dyDescent="0.2"/>
    <row r="1570" s="15" customFormat="1" x14ac:dyDescent="0.2"/>
    <row r="1571" s="15" customFormat="1" x14ac:dyDescent="0.2"/>
    <row r="1572" s="15" customFormat="1" x14ac:dyDescent="0.2"/>
    <row r="1573" s="15" customFormat="1" x14ac:dyDescent="0.2"/>
    <row r="1574" s="15" customFormat="1" x14ac:dyDescent="0.2"/>
    <row r="1575" s="15" customFormat="1" x14ac:dyDescent="0.2"/>
    <row r="1576" s="15" customFormat="1" x14ac:dyDescent="0.2"/>
    <row r="1577" s="15" customFormat="1" x14ac:dyDescent="0.2"/>
    <row r="1578" s="15" customFormat="1" x14ac:dyDescent="0.2"/>
    <row r="1579" s="15" customFormat="1" x14ac:dyDescent="0.2"/>
    <row r="1580" s="15" customFormat="1" x14ac:dyDescent="0.2"/>
    <row r="1581" s="15" customFormat="1" x14ac:dyDescent="0.2"/>
    <row r="1582" s="15" customFormat="1" x14ac:dyDescent="0.2"/>
    <row r="1583" s="15" customFormat="1" x14ac:dyDescent="0.2"/>
    <row r="1584" s="15" customFormat="1" x14ac:dyDescent="0.2"/>
    <row r="1585" s="15" customFormat="1" x14ac:dyDescent="0.2"/>
    <row r="1586" s="15" customFormat="1" x14ac:dyDescent="0.2"/>
    <row r="1587" s="15" customFormat="1" x14ac:dyDescent="0.2"/>
    <row r="1588" s="15" customFormat="1" x14ac:dyDescent="0.2"/>
    <row r="1589" s="15" customFormat="1" x14ac:dyDescent="0.2"/>
    <row r="1590" s="15" customFormat="1" x14ac:dyDescent="0.2"/>
    <row r="1591" s="15" customFormat="1" x14ac:dyDescent="0.2"/>
    <row r="1592" s="15" customFormat="1" x14ac:dyDescent="0.2"/>
    <row r="1593" s="15" customFormat="1" x14ac:dyDescent="0.2"/>
    <row r="1594" s="15" customFormat="1" x14ac:dyDescent="0.2"/>
    <row r="1595" s="15" customFormat="1" x14ac:dyDescent="0.2"/>
    <row r="1596" s="15" customFormat="1" x14ac:dyDescent="0.2"/>
    <row r="1597" s="15" customFormat="1" x14ac:dyDescent="0.2"/>
    <row r="1598" s="15" customFormat="1" x14ac:dyDescent="0.2"/>
    <row r="1599" s="15" customFormat="1" x14ac:dyDescent="0.2"/>
    <row r="1600" s="15" customFormat="1" x14ac:dyDescent="0.2"/>
    <row r="1601" s="15" customFormat="1" x14ac:dyDescent="0.2"/>
    <row r="1602" s="15" customFormat="1" x14ac:dyDescent="0.2"/>
    <row r="1603" s="15" customFormat="1" x14ac:dyDescent="0.2"/>
    <row r="1604" s="15" customFormat="1" x14ac:dyDescent="0.2"/>
    <row r="1605" s="15" customFormat="1" x14ac:dyDescent="0.2"/>
    <row r="1606" s="15" customFormat="1" x14ac:dyDescent="0.2"/>
    <row r="1607" s="15" customFormat="1" x14ac:dyDescent="0.2"/>
    <row r="1608" s="15" customFormat="1" x14ac:dyDescent="0.2"/>
    <row r="1609" s="15" customFormat="1" x14ac:dyDescent="0.2"/>
    <row r="1610" s="15" customFormat="1" x14ac:dyDescent="0.2"/>
    <row r="1611" s="15" customFormat="1" x14ac:dyDescent="0.2"/>
    <row r="1612" s="15" customFormat="1" x14ac:dyDescent="0.2"/>
    <row r="1613" s="15" customFormat="1" x14ac:dyDescent="0.2"/>
    <row r="1614" s="15" customFormat="1" x14ac:dyDescent="0.2"/>
    <row r="1615" s="15" customFormat="1" x14ac:dyDescent="0.2"/>
    <row r="1616" s="15" customFormat="1" x14ac:dyDescent="0.2"/>
    <row r="1617" s="15" customFormat="1" x14ac:dyDescent="0.2"/>
    <row r="1618" s="15" customFormat="1" x14ac:dyDescent="0.2"/>
    <row r="1619" s="15" customFormat="1" x14ac:dyDescent="0.2"/>
    <row r="1620" s="15" customFormat="1" x14ac:dyDescent="0.2"/>
    <row r="1621" s="15" customFormat="1" x14ac:dyDescent="0.2"/>
    <row r="1622" s="15" customFormat="1" x14ac:dyDescent="0.2"/>
    <row r="1623" s="15" customFormat="1" x14ac:dyDescent="0.2"/>
    <row r="1624" s="15" customFormat="1" x14ac:dyDescent="0.2"/>
    <row r="1625" s="15" customFormat="1" x14ac:dyDescent="0.2"/>
    <row r="1626" s="15" customFormat="1" x14ac:dyDescent="0.2"/>
    <row r="1627" s="15" customFormat="1" x14ac:dyDescent="0.2"/>
    <row r="1628" s="15" customFormat="1" x14ac:dyDescent="0.2"/>
    <row r="1629" s="15" customFormat="1" x14ac:dyDescent="0.2"/>
    <row r="1630" s="15" customFormat="1" x14ac:dyDescent="0.2"/>
    <row r="1631" s="15" customFormat="1" x14ac:dyDescent="0.2"/>
    <row r="1632" s="15" customFormat="1" x14ac:dyDescent="0.2"/>
    <row r="1633" s="15" customFormat="1" x14ac:dyDescent="0.2"/>
    <row r="1634" s="15" customFormat="1" x14ac:dyDescent="0.2"/>
    <row r="1635" s="15" customFormat="1" x14ac:dyDescent="0.2"/>
    <row r="1636" s="15" customFormat="1" x14ac:dyDescent="0.2"/>
    <row r="1637" s="15" customFormat="1" x14ac:dyDescent="0.2"/>
    <row r="1638" s="15" customFormat="1" x14ac:dyDescent="0.2"/>
    <row r="1639" s="15" customFormat="1" x14ac:dyDescent="0.2"/>
    <row r="1640" s="15" customFormat="1" x14ac:dyDescent="0.2"/>
    <row r="1641" s="15" customFormat="1" x14ac:dyDescent="0.2"/>
    <row r="1642" s="15" customFormat="1" x14ac:dyDescent="0.2"/>
    <row r="1643" s="15" customFormat="1" x14ac:dyDescent="0.2"/>
    <row r="1644" s="15" customFormat="1" x14ac:dyDescent="0.2"/>
    <row r="1645" s="15" customFormat="1" x14ac:dyDescent="0.2"/>
    <row r="1646" s="15" customFormat="1" x14ac:dyDescent="0.2"/>
    <row r="1647" s="15" customFormat="1" x14ac:dyDescent="0.2"/>
    <row r="1648" s="15" customFormat="1" x14ac:dyDescent="0.2"/>
    <row r="1649" s="15" customFormat="1" x14ac:dyDescent="0.2"/>
    <row r="1650" s="15" customFormat="1" x14ac:dyDescent="0.2"/>
    <row r="1651" s="15" customFormat="1" x14ac:dyDescent="0.2"/>
    <row r="1652" s="15" customFormat="1" x14ac:dyDescent="0.2"/>
    <row r="1653" s="15" customFormat="1" x14ac:dyDescent="0.2"/>
    <row r="1654" s="15" customFormat="1" x14ac:dyDescent="0.2"/>
    <row r="1655" s="15" customFormat="1" x14ac:dyDescent="0.2"/>
    <row r="1656" s="15" customFormat="1" x14ac:dyDescent="0.2"/>
    <row r="1657" s="15" customFormat="1" x14ac:dyDescent="0.2"/>
    <row r="1658" s="15" customFormat="1" x14ac:dyDescent="0.2"/>
    <row r="1659" s="15" customFormat="1" x14ac:dyDescent="0.2"/>
    <row r="1660" s="15" customFormat="1" x14ac:dyDescent="0.2"/>
    <row r="1661" s="15" customFormat="1" x14ac:dyDescent="0.2"/>
    <row r="1662" s="15" customFormat="1" x14ac:dyDescent="0.2"/>
    <row r="1663" s="15" customFormat="1" x14ac:dyDescent="0.2"/>
    <row r="1664" s="15" customFormat="1" x14ac:dyDescent="0.2"/>
    <row r="1665" s="15" customFormat="1" x14ac:dyDescent="0.2"/>
    <row r="1666" s="15" customFormat="1" x14ac:dyDescent="0.2"/>
    <row r="1667" s="15" customFormat="1" x14ac:dyDescent="0.2"/>
    <row r="1668" s="15" customFormat="1" x14ac:dyDescent="0.2"/>
    <row r="1669" s="15" customFormat="1" x14ac:dyDescent="0.2"/>
    <row r="1670" s="15" customFormat="1" x14ac:dyDescent="0.2"/>
    <row r="1671" s="15" customFormat="1" x14ac:dyDescent="0.2"/>
    <row r="1672" s="15" customFormat="1" x14ac:dyDescent="0.2"/>
    <row r="1673" s="15" customFormat="1" x14ac:dyDescent="0.2"/>
    <row r="1674" s="15" customFormat="1" x14ac:dyDescent="0.2"/>
    <row r="1675" s="15" customFormat="1" x14ac:dyDescent="0.2"/>
    <row r="1676" s="15" customFormat="1" x14ac:dyDescent="0.2"/>
    <row r="1677" s="15" customFormat="1" x14ac:dyDescent="0.2"/>
    <row r="1678" s="15" customFormat="1" x14ac:dyDescent="0.2"/>
    <row r="1679" s="15" customFormat="1" x14ac:dyDescent="0.2"/>
    <row r="1680" s="15" customFormat="1" x14ac:dyDescent="0.2"/>
    <row r="1681" s="15" customFormat="1" x14ac:dyDescent="0.2"/>
    <row r="1682" s="15" customFormat="1" x14ac:dyDescent="0.2"/>
    <row r="1683" s="15" customFormat="1" x14ac:dyDescent="0.2"/>
    <row r="1684" s="15" customFormat="1" x14ac:dyDescent="0.2"/>
    <row r="1685" s="15" customFormat="1" x14ac:dyDescent="0.2"/>
    <row r="1686" s="15" customFormat="1" x14ac:dyDescent="0.2"/>
    <row r="1687" s="15" customFormat="1" x14ac:dyDescent="0.2"/>
    <row r="1688" s="15" customFormat="1" x14ac:dyDescent="0.2"/>
    <row r="1689" s="15" customFormat="1" x14ac:dyDescent="0.2"/>
    <row r="1690" s="15" customFormat="1" x14ac:dyDescent="0.2"/>
    <row r="1691" s="15" customFormat="1" x14ac:dyDescent="0.2"/>
    <row r="1692" s="15" customFormat="1" x14ac:dyDescent="0.2"/>
    <row r="1693" s="15" customFormat="1" x14ac:dyDescent="0.2"/>
    <row r="1694" s="15" customFormat="1" x14ac:dyDescent="0.2"/>
    <row r="1695" s="15" customFormat="1" x14ac:dyDescent="0.2"/>
    <row r="1696" s="15" customFormat="1" x14ac:dyDescent="0.2"/>
    <row r="1697" s="15" customFormat="1" x14ac:dyDescent="0.2"/>
    <row r="1698" s="15" customFormat="1" x14ac:dyDescent="0.2"/>
    <row r="1699" s="15" customFormat="1" x14ac:dyDescent="0.2"/>
    <row r="1700" s="15" customFormat="1" x14ac:dyDescent="0.2"/>
    <row r="1701" s="15" customFormat="1" x14ac:dyDescent="0.2"/>
    <row r="1702" s="15" customFormat="1" x14ac:dyDescent="0.2"/>
    <row r="1703" s="15" customFormat="1" x14ac:dyDescent="0.2"/>
    <row r="1704" s="15" customFormat="1" x14ac:dyDescent="0.2"/>
    <row r="1705" s="15" customFormat="1" x14ac:dyDescent="0.2"/>
    <row r="1706" s="15" customFormat="1" x14ac:dyDescent="0.2"/>
    <row r="1707" s="15" customFormat="1" x14ac:dyDescent="0.2"/>
    <row r="1708" s="15" customFormat="1" x14ac:dyDescent="0.2"/>
    <row r="1709" s="15" customFormat="1" x14ac:dyDescent="0.2"/>
    <row r="1710" s="15" customFormat="1" x14ac:dyDescent="0.2"/>
    <row r="1711" s="15" customFormat="1" x14ac:dyDescent="0.2"/>
    <row r="1712" s="15" customFormat="1" x14ac:dyDescent="0.2"/>
    <row r="1713" s="15" customFormat="1" x14ac:dyDescent="0.2"/>
    <row r="1714" s="15" customFormat="1" x14ac:dyDescent="0.2"/>
    <row r="1715" s="15" customFormat="1" x14ac:dyDescent="0.2"/>
    <row r="1716" s="15" customFormat="1" x14ac:dyDescent="0.2"/>
    <row r="1717" s="15" customFormat="1" x14ac:dyDescent="0.2"/>
    <row r="1718" s="15" customFormat="1" x14ac:dyDescent="0.2"/>
    <row r="1719" s="15" customFormat="1" x14ac:dyDescent="0.2"/>
    <row r="1720" s="15" customFormat="1" x14ac:dyDescent="0.2"/>
    <row r="1721" s="15" customFormat="1" x14ac:dyDescent="0.2"/>
    <row r="1722" s="15" customFormat="1" x14ac:dyDescent="0.2"/>
    <row r="1723" s="15" customFormat="1" x14ac:dyDescent="0.2"/>
    <row r="1724" s="15" customFormat="1" x14ac:dyDescent="0.2"/>
    <row r="1725" s="15" customFormat="1" x14ac:dyDescent="0.2"/>
    <row r="1726" s="15" customFormat="1" x14ac:dyDescent="0.2"/>
    <row r="1727" s="15" customFormat="1" x14ac:dyDescent="0.2"/>
    <row r="1728" s="15" customFormat="1" x14ac:dyDescent="0.2"/>
    <row r="1729" s="15" customFormat="1" x14ac:dyDescent="0.2"/>
    <row r="1730" s="15" customFormat="1" x14ac:dyDescent="0.2"/>
    <row r="1731" s="15" customFormat="1" x14ac:dyDescent="0.2"/>
    <row r="1732" s="15" customFormat="1" x14ac:dyDescent="0.2"/>
    <row r="1733" s="15" customFormat="1" x14ac:dyDescent="0.2"/>
    <row r="1734" s="15" customFormat="1" x14ac:dyDescent="0.2"/>
    <row r="1735" s="15" customFormat="1" x14ac:dyDescent="0.2"/>
    <row r="1736" s="15" customFormat="1" x14ac:dyDescent="0.2"/>
    <row r="1737" s="15" customFormat="1" x14ac:dyDescent="0.2"/>
    <row r="1738" s="15" customFormat="1" x14ac:dyDescent="0.2"/>
    <row r="1739" s="15" customFormat="1" x14ac:dyDescent="0.2"/>
    <row r="1740" s="15" customFormat="1" x14ac:dyDescent="0.2"/>
    <row r="1741" s="15" customFormat="1" x14ac:dyDescent="0.2"/>
    <row r="1742" s="15" customFormat="1" x14ac:dyDescent="0.2"/>
    <row r="1743" s="15" customFormat="1" x14ac:dyDescent="0.2"/>
    <row r="1744" s="15" customFormat="1" x14ac:dyDescent="0.2"/>
    <row r="1745" s="15" customFormat="1" x14ac:dyDescent="0.2"/>
    <row r="1746" s="15" customFormat="1" x14ac:dyDescent="0.2"/>
    <row r="1747" s="15" customFormat="1" x14ac:dyDescent="0.2"/>
    <row r="1748" s="15" customFormat="1" x14ac:dyDescent="0.2"/>
    <row r="1749" s="15" customFormat="1" x14ac:dyDescent="0.2"/>
    <row r="1750" s="15" customFormat="1" x14ac:dyDescent="0.2"/>
    <row r="1751" s="15" customFormat="1" x14ac:dyDescent="0.2"/>
    <row r="1752" s="15" customFormat="1" x14ac:dyDescent="0.2"/>
    <row r="1753" s="15" customFormat="1" x14ac:dyDescent="0.2"/>
    <row r="1754" s="15" customFormat="1" x14ac:dyDescent="0.2"/>
    <row r="1755" s="15" customFormat="1" x14ac:dyDescent="0.2"/>
    <row r="1756" s="15" customFormat="1" x14ac:dyDescent="0.2"/>
    <row r="1757" s="15" customFormat="1" x14ac:dyDescent="0.2"/>
    <row r="1758" s="15" customFormat="1" x14ac:dyDescent="0.2"/>
    <row r="1759" s="15" customFormat="1" x14ac:dyDescent="0.2"/>
    <row r="1760" s="15" customFormat="1" x14ac:dyDescent="0.2"/>
    <row r="1761" s="15" customFormat="1" x14ac:dyDescent="0.2"/>
    <row r="1762" s="15" customFormat="1" x14ac:dyDescent="0.2"/>
    <row r="1763" s="15" customFormat="1" x14ac:dyDescent="0.2"/>
    <row r="1764" s="15" customFormat="1" x14ac:dyDescent="0.2"/>
    <row r="1765" s="15" customFormat="1" x14ac:dyDescent="0.2"/>
    <row r="1766" s="15" customFormat="1" x14ac:dyDescent="0.2"/>
    <row r="1767" s="15" customFormat="1" x14ac:dyDescent="0.2"/>
    <row r="1768" s="15" customFormat="1" x14ac:dyDescent="0.2"/>
    <row r="1769" s="15" customFormat="1" x14ac:dyDescent="0.2"/>
    <row r="1770" s="15" customFormat="1" x14ac:dyDescent="0.2"/>
    <row r="1771" s="15" customFormat="1" x14ac:dyDescent="0.2"/>
    <row r="1772" s="15" customFormat="1" x14ac:dyDescent="0.2"/>
    <row r="1773" s="15" customFormat="1" x14ac:dyDescent="0.2"/>
    <row r="1774" s="15" customFormat="1" x14ac:dyDescent="0.2"/>
    <row r="1775" s="15" customFormat="1" x14ac:dyDescent="0.2"/>
    <row r="1776" s="15" customFormat="1" x14ac:dyDescent="0.2"/>
    <row r="1777" s="15" customFormat="1" x14ac:dyDescent="0.2"/>
    <row r="1778" s="15" customFormat="1" x14ac:dyDescent="0.2"/>
    <row r="1779" s="15" customFormat="1" x14ac:dyDescent="0.2"/>
    <row r="1780" s="15" customFormat="1" x14ac:dyDescent="0.2"/>
    <row r="1781" s="15" customFormat="1" x14ac:dyDescent="0.2"/>
    <row r="1782" s="15" customFormat="1" x14ac:dyDescent="0.2"/>
    <row r="1783" s="15" customFormat="1" x14ac:dyDescent="0.2"/>
    <row r="1784" s="15" customFormat="1" x14ac:dyDescent="0.2"/>
    <row r="1785" s="15" customFormat="1" x14ac:dyDescent="0.2"/>
    <row r="1786" s="15" customFormat="1" x14ac:dyDescent="0.2"/>
    <row r="1787" s="15" customFormat="1" x14ac:dyDescent="0.2"/>
    <row r="1788" s="15" customFormat="1" x14ac:dyDescent="0.2"/>
    <row r="1789" s="15" customFormat="1" x14ac:dyDescent="0.2"/>
    <row r="1790" s="15" customFormat="1" x14ac:dyDescent="0.2"/>
    <row r="1791" s="15" customFormat="1" x14ac:dyDescent="0.2"/>
    <row r="1792" s="15" customFormat="1" x14ac:dyDescent="0.2"/>
    <row r="1793" s="15" customFormat="1" x14ac:dyDescent="0.2"/>
    <row r="1794" s="15" customFormat="1" x14ac:dyDescent="0.2"/>
    <row r="1795" s="15" customFormat="1" x14ac:dyDescent="0.2"/>
    <row r="1796" s="15" customFormat="1" x14ac:dyDescent="0.2"/>
    <row r="1797" s="15" customFormat="1" x14ac:dyDescent="0.2"/>
    <row r="1798" s="15" customFormat="1" x14ac:dyDescent="0.2"/>
    <row r="1799" s="15" customFormat="1" x14ac:dyDescent="0.2"/>
    <row r="1800" s="15" customFormat="1" x14ac:dyDescent="0.2"/>
    <row r="1801" s="15" customFormat="1" x14ac:dyDescent="0.2"/>
    <row r="1802" s="15" customFormat="1" x14ac:dyDescent="0.2"/>
    <row r="1803" s="15" customFormat="1" x14ac:dyDescent="0.2"/>
    <row r="1804" s="15" customFormat="1" x14ac:dyDescent="0.2"/>
    <row r="1805" s="15" customFormat="1" x14ac:dyDescent="0.2"/>
    <row r="1806" s="15" customFormat="1" x14ac:dyDescent="0.2"/>
    <row r="1807" s="15" customFormat="1" x14ac:dyDescent="0.2"/>
    <row r="1808" s="15" customFormat="1" x14ac:dyDescent="0.2"/>
    <row r="1809" s="15" customFormat="1" x14ac:dyDescent="0.2"/>
    <row r="1810" s="15" customFormat="1" x14ac:dyDescent="0.2"/>
    <row r="1811" s="15" customFormat="1" x14ac:dyDescent="0.2"/>
    <row r="1812" s="15" customFormat="1" x14ac:dyDescent="0.2"/>
    <row r="1813" s="15" customFormat="1" x14ac:dyDescent="0.2"/>
    <row r="1814" s="15" customFormat="1" x14ac:dyDescent="0.2"/>
    <row r="1815" s="15" customFormat="1" x14ac:dyDescent="0.2"/>
    <row r="1816" s="15" customFormat="1" x14ac:dyDescent="0.2"/>
    <row r="1817" s="15" customFormat="1" x14ac:dyDescent="0.2"/>
    <row r="1818" s="15" customFormat="1" x14ac:dyDescent="0.2"/>
    <row r="1819" s="15" customFormat="1" x14ac:dyDescent="0.2"/>
    <row r="1820" s="15" customFormat="1" x14ac:dyDescent="0.2"/>
    <row r="1821" s="15" customFormat="1" x14ac:dyDescent="0.2"/>
    <row r="1822" s="15" customFormat="1" x14ac:dyDescent="0.2"/>
    <row r="1823" s="15" customFormat="1" x14ac:dyDescent="0.2"/>
    <row r="1824" s="15" customFormat="1" x14ac:dyDescent="0.2"/>
    <row r="1825" s="15" customFormat="1" x14ac:dyDescent="0.2"/>
    <row r="1826" s="15" customFormat="1" x14ac:dyDescent="0.2"/>
    <row r="1827" s="15" customFormat="1" x14ac:dyDescent="0.2"/>
    <row r="1828" s="15" customFormat="1" x14ac:dyDescent="0.2"/>
    <row r="1829" s="15" customFormat="1" x14ac:dyDescent="0.2"/>
    <row r="1830" s="15" customFormat="1" x14ac:dyDescent="0.2"/>
    <row r="1831" s="15" customFormat="1" x14ac:dyDescent="0.2"/>
    <row r="1832" s="15" customFormat="1" x14ac:dyDescent="0.2"/>
    <row r="1833" s="15" customFormat="1" x14ac:dyDescent="0.2"/>
    <row r="1834" s="15" customFormat="1" x14ac:dyDescent="0.2"/>
    <row r="1835" s="15" customFormat="1" x14ac:dyDescent="0.2"/>
    <row r="1836" s="15" customFormat="1" x14ac:dyDescent="0.2"/>
    <row r="1837" s="15" customFormat="1" x14ac:dyDescent="0.2"/>
    <row r="1838" s="15" customFormat="1" x14ac:dyDescent="0.2"/>
    <row r="1839" s="15" customFormat="1" x14ac:dyDescent="0.2"/>
    <row r="1840" s="15" customFormat="1" x14ac:dyDescent="0.2"/>
    <row r="1841" spans="3:6" s="15" customFormat="1" x14ac:dyDescent="0.2"/>
    <row r="1842" spans="3:6" s="15" customFormat="1" x14ac:dyDescent="0.2"/>
    <row r="1843" spans="3:6" s="15" customFormat="1" x14ac:dyDescent="0.2"/>
    <row r="1844" spans="3:6" s="15" customFormat="1" x14ac:dyDescent="0.2"/>
    <row r="1845" spans="3:6" s="15" customFormat="1" x14ac:dyDescent="0.2"/>
    <row r="1846" spans="3:6" s="15" customFormat="1" x14ac:dyDescent="0.2"/>
    <row r="1847" spans="3:6" s="15" customFormat="1" x14ac:dyDescent="0.2"/>
    <row r="1848" spans="3:6" s="15" customFormat="1" x14ac:dyDescent="0.2"/>
    <row r="1849" spans="3:6" s="15" customFormat="1" x14ac:dyDescent="0.2"/>
    <row r="1850" spans="3:6" s="15" customFormat="1" x14ac:dyDescent="0.2"/>
    <row r="1851" spans="3:6" s="15" customFormat="1" x14ac:dyDescent="0.2"/>
    <row r="1852" spans="3:6" s="15" customFormat="1" x14ac:dyDescent="0.2"/>
    <row r="1853" spans="3:6" s="15" customFormat="1" x14ac:dyDescent="0.2">
      <c r="C1853" s="14"/>
      <c r="D1853" s="14"/>
      <c r="E1853" s="14"/>
      <c r="F1853" s="14"/>
    </row>
  </sheetData>
  <mergeCells count="3"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39997558519241921"/>
  </sheetPr>
  <dimension ref="B3:G65"/>
  <sheetViews>
    <sheetView tabSelected="1" zoomScale="110" zoomScaleNormal="110" workbookViewId="0">
      <selection activeCell="H14" sqref="H14"/>
    </sheetView>
  </sheetViews>
  <sheetFormatPr baseColWidth="10" defaultRowHeight="14.25" x14ac:dyDescent="0.2"/>
  <cols>
    <col min="1" max="1" width="2.5703125" style="10" customWidth="1"/>
    <col min="2" max="2" width="67.5703125" style="10" customWidth="1"/>
    <col min="3" max="3" width="13.140625" style="11" hidden="1" customWidth="1"/>
    <col min="4" max="4" width="12.28515625" style="12" hidden="1" customWidth="1"/>
    <col min="5" max="5" width="17.7109375" style="12" customWidth="1"/>
    <col min="6" max="6" width="18.28515625" style="8" customWidth="1"/>
    <col min="7" max="7" width="3.140625" style="11" customWidth="1"/>
    <col min="8" max="16384" width="11.42578125" style="10"/>
  </cols>
  <sheetData>
    <row r="3" spans="2:6" ht="15" thickBot="1" x14ac:dyDescent="0.25"/>
    <row r="4" spans="2:6" ht="15" thickTop="1" x14ac:dyDescent="0.2">
      <c r="B4" s="213"/>
      <c r="C4" s="214"/>
      <c r="D4" s="215"/>
      <c r="E4" s="215"/>
      <c r="F4" s="216"/>
    </row>
    <row r="5" spans="2:6" x14ac:dyDescent="0.2">
      <c r="B5" s="217"/>
      <c r="C5" s="33"/>
      <c r="D5" s="34"/>
      <c r="E5" s="34"/>
      <c r="F5" s="218"/>
    </row>
    <row r="6" spans="2:6" x14ac:dyDescent="0.2">
      <c r="B6" s="217"/>
      <c r="C6" s="33"/>
      <c r="D6" s="34"/>
      <c r="E6" s="34"/>
      <c r="F6" s="218"/>
    </row>
    <row r="7" spans="2:6" x14ac:dyDescent="0.2">
      <c r="B7" s="217"/>
      <c r="C7" s="33"/>
      <c r="D7" s="34"/>
      <c r="E7" s="34"/>
      <c r="F7" s="219"/>
    </row>
    <row r="8" spans="2:6" x14ac:dyDescent="0.2">
      <c r="B8" s="220"/>
      <c r="C8" s="16"/>
      <c r="D8" s="16"/>
      <c r="E8" s="16"/>
      <c r="F8" s="221"/>
    </row>
    <row r="9" spans="2:6" x14ac:dyDescent="0.2">
      <c r="B9" s="393" t="s">
        <v>6</v>
      </c>
      <c r="C9" s="394"/>
      <c r="D9" s="394"/>
      <c r="E9" s="394"/>
      <c r="F9" s="395"/>
    </row>
    <row r="10" spans="2:6" x14ac:dyDescent="0.2">
      <c r="B10" s="393" t="s">
        <v>262</v>
      </c>
      <c r="C10" s="394"/>
      <c r="D10" s="394"/>
      <c r="E10" s="394"/>
      <c r="F10" s="395"/>
    </row>
    <row r="11" spans="2:6" x14ac:dyDescent="0.2">
      <c r="B11" s="393" t="s">
        <v>164</v>
      </c>
      <c r="C11" s="394"/>
      <c r="D11" s="394"/>
      <c r="E11" s="394"/>
      <c r="F11" s="395"/>
    </row>
    <row r="12" spans="2:6" ht="15" thickBot="1" x14ac:dyDescent="0.25">
      <c r="B12" s="222"/>
      <c r="C12" s="35"/>
      <c r="D12" s="36"/>
      <c r="E12" s="36"/>
      <c r="F12" s="223"/>
    </row>
    <row r="13" spans="2:6" x14ac:dyDescent="0.2">
      <c r="B13" s="224"/>
      <c r="C13" s="92"/>
      <c r="D13" s="93"/>
      <c r="E13" s="93"/>
      <c r="F13" s="225"/>
    </row>
    <row r="14" spans="2:6" x14ac:dyDescent="0.2">
      <c r="B14" s="275" t="s">
        <v>192</v>
      </c>
      <c r="C14" s="66"/>
      <c r="D14" s="94"/>
      <c r="E14" s="95"/>
      <c r="F14" s="227"/>
    </row>
    <row r="15" spans="2:6" x14ac:dyDescent="0.2">
      <c r="B15" s="226"/>
      <c r="C15" s="66"/>
      <c r="D15" s="94"/>
      <c r="E15" s="95"/>
      <c r="F15" s="227"/>
    </row>
    <row r="16" spans="2:6" x14ac:dyDescent="0.2">
      <c r="B16" s="276" t="s">
        <v>195</v>
      </c>
      <c r="C16" s="66"/>
      <c r="D16" s="94"/>
      <c r="E16" s="95"/>
      <c r="F16" s="227"/>
    </row>
    <row r="17" spans="2:7" x14ac:dyDescent="0.2">
      <c r="B17" s="277" t="s">
        <v>0</v>
      </c>
      <c r="C17" s="66"/>
      <c r="D17" s="94"/>
      <c r="E17" s="266" t="s">
        <v>263</v>
      </c>
      <c r="F17" s="282" t="s">
        <v>65</v>
      </c>
    </row>
    <row r="18" spans="2:7" x14ac:dyDescent="0.2">
      <c r="B18" s="228"/>
      <c r="C18" s="66"/>
      <c r="D18" s="94"/>
      <c r="E18" s="94"/>
      <c r="F18" s="227"/>
    </row>
    <row r="19" spans="2:7" ht="12.75" customHeight="1" x14ac:dyDescent="0.2">
      <c r="B19" s="229" t="s">
        <v>80</v>
      </c>
      <c r="C19" s="66"/>
      <c r="D19" s="94"/>
      <c r="E19" s="45">
        <v>3327416.4600000083</v>
      </c>
      <c r="F19" s="227">
        <v>19618985.359999955</v>
      </c>
      <c r="G19" s="6"/>
    </row>
    <row r="20" spans="2:7" ht="12" customHeight="1" x14ac:dyDescent="0.2">
      <c r="B20" s="229"/>
      <c r="C20" s="66"/>
      <c r="D20" s="94"/>
      <c r="E20" s="340"/>
      <c r="F20" s="227"/>
      <c r="G20" s="6"/>
    </row>
    <row r="21" spans="2:7" ht="14.25" customHeight="1" x14ac:dyDescent="0.2">
      <c r="B21" s="207" t="s">
        <v>152</v>
      </c>
      <c r="C21" s="54"/>
      <c r="D21" s="95"/>
      <c r="E21" s="269">
        <v>188387.1</v>
      </c>
      <c r="F21" s="230">
        <v>131366.54999999999</v>
      </c>
      <c r="G21" s="6"/>
    </row>
    <row r="22" spans="2:7" ht="14.25" customHeight="1" x14ac:dyDescent="0.2">
      <c r="B22" s="207" t="s">
        <v>106</v>
      </c>
      <c r="C22" s="54"/>
      <c r="D22" s="95"/>
      <c r="E22" s="269">
        <v>-223033.43</v>
      </c>
      <c r="F22" s="230">
        <v>1233771.25</v>
      </c>
      <c r="G22" s="6"/>
    </row>
    <row r="23" spans="2:7" s="37" customFormat="1" x14ac:dyDescent="0.2">
      <c r="B23" s="207" t="s">
        <v>155</v>
      </c>
      <c r="C23" s="66"/>
      <c r="D23" s="94"/>
      <c r="E23" s="269">
        <v>1708205.44</v>
      </c>
      <c r="F23" s="230">
        <v>-5968567.1199999992</v>
      </c>
      <c r="G23" s="6"/>
    </row>
    <row r="24" spans="2:7" s="37" customFormat="1" ht="13.5" customHeight="1" x14ac:dyDescent="0.2">
      <c r="B24" s="207" t="s">
        <v>78</v>
      </c>
      <c r="C24" s="66"/>
      <c r="D24" s="94"/>
      <c r="E24" s="269">
        <v>1309364.04</v>
      </c>
      <c r="F24" s="230">
        <v>897144.3</v>
      </c>
      <c r="G24" s="6"/>
    </row>
    <row r="25" spans="2:7" s="37" customFormat="1" ht="13.5" customHeight="1" x14ac:dyDescent="0.2">
      <c r="B25" s="207" t="s">
        <v>120</v>
      </c>
      <c r="C25" s="66"/>
      <c r="D25" s="94"/>
      <c r="E25" s="269">
        <v>229687.59</v>
      </c>
      <c r="F25" s="230">
        <v>-1378125.64</v>
      </c>
      <c r="G25" s="6"/>
    </row>
    <row r="26" spans="2:7" s="37" customFormat="1" x14ac:dyDescent="0.2">
      <c r="B26" s="207" t="s">
        <v>70</v>
      </c>
      <c r="C26" s="66"/>
      <c r="D26" s="94"/>
      <c r="E26" s="269">
        <v>2712732.08</v>
      </c>
      <c r="F26" s="230">
        <v>7839245.0200000005</v>
      </c>
      <c r="G26" s="6"/>
    </row>
    <row r="27" spans="2:7" s="37" customFormat="1" x14ac:dyDescent="0.2">
      <c r="B27" s="207" t="s">
        <v>105</v>
      </c>
      <c r="C27" s="66"/>
      <c r="D27" s="94"/>
      <c r="E27" s="269">
        <v>8717.1599999999962</v>
      </c>
      <c r="F27" s="230">
        <v>-2791419.57</v>
      </c>
      <c r="G27" s="6"/>
    </row>
    <row r="28" spans="2:7" s="37" customFormat="1" x14ac:dyDescent="0.2">
      <c r="B28" s="207" t="s">
        <v>79</v>
      </c>
      <c r="C28" s="66"/>
      <c r="D28" s="94"/>
      <c r="E28" s="269">
        <v>1687805.3299999998</v>
      </c>
      <c r="F28" s="230">
        <v>36408148.659999996</v>
      </c>
      <c r="G28" s="6"/>
    </row>
    <row r="29" spans="2:7" s="37" customFormat="1" hidden="1" x14ac:dyDescent="0.2">
      <c r="B29" s="207" t="s">
        <v>161</v>
      </c>
      <c r="C29" s="66"/>
      <c r="D29" s="94"/>
      <c r="E29" s="269"/>
      <c r="F29" s="230">
        <v>0</v>
      </c>
      <c r="G29" s="6"/>
    </row>
    <row r="30" spans="2:7" s="37" customFormat="1" x14ac:dyDescent="0.2">
      <c r="B30" s="207" t="s">
        <v>100</v>
      </c>
      <c r="C30" s="66"/>
      <c r="D30" s="94"/>
      <c r="E30" s="269">
        <v>426015.57</v>
      </c>
      <c r="F30" s="230">
        <v>26421856.109999999</v>
      </c>
      <c r="G30" s="6"/>
    </row>
    <row r="31" spans="2:7" s="37" customFormat="1" x14ac:dyDescent="0.2">
      <c r="B31" s="207" t="s">
        <v>239</v>
      </c>
      <c r="C31" s="66"/>
      <c r="D31" s="94"/>
      <c r="E31" s="269">
        <v>238972565.49000001</v>
      </c>
      <c r="F31" s="230">
        <v>400027969.51999998</v>
      </c>
      <c r="G31" s="6"/>
    </row>
    <row r="32" spans="2:7" s="37" customFormat="1" ht="15" thickBot="1" x14ac:dyDescent="0.25">
      <c r="B32" s="279"/>
      <c r="C32" s="84"/>
      <c r="D32" s="280"/>
      <c r="E32" s="338"/>
      <c r="F32" s="281"/>
      <c r="G32" s="27"/>
    </row>
    <row r="33" spans="2:7" ht="16.5" customHeight="1" thickTop="1" thickBot="1" x14ac:dyDescent="0.25">
      <c r="B33" s="278" t="s">
        <v>193</v>
      </c>
      <c r="C33" s="96"/>
      <c r="D33" s="97" t="e">
        <f>+#REF!</f>
        <v>#REF!</v>
      </c>
      <c r="E33" s="387">
        <v>250347862.83000001</v>
      </c>
      <c r="F33" s="238">
        <v>482440374.43999994</v>
      </c>
      <c r="G33" s="6"/>
    </row>
    <row r="34" spans="2:7" ht="14.25" customHeight="1" x14ac:dyDescent="0.2">
      <c r="B34" s="234"/>
      <c r="C34" s="92"/>
      <c r="D34" s="93"/>
      <c r="E34" s="388"/>
      <c r="F34" s="225"/>
      <c r="G34" s="6"/>
    </row>
    <row r="35" spans="2:7" x14ac:dyDescent="0.2">
      <c r="B35" s="226" t="s">
        <v>209</v>
      </c>
      <c r="C35" s="66"/>
      <c r="D35" s="94"/>
      <c r="E35" s="389"/>
      <c r="F35" s="227"/>
      <c r="G35" s="6"/>
    </row>
    <row r="36" spans="2:7" x14ac:dyDescent="0.2">
      <c r="B36" s="235"/>
      <c r="C36" s="66"/>
      <c r="D36" s="94"/>
      <c r="E36" s="265"/>
      <c r="F36" s="236"/>
      <c r="G36" s="6"/>
    </row>
    <row r="37" spans="2:7" x14ac:dyDescent="0.2">
      <c r="B37" s="237" t="s">
        <v>196</v>
      </c>
      <c r="C37" s="66"/>
      <c r="D37" s="94"/>
      <c r="E37" s="257">
        <v>-2445854.2400000002</v>
      </c>
      <c r="F37" s="231">
        <v>-57696695.270000003</v>
      </c>
      <c r="G37" s="6">
        <v>54483800.640000001</v>
      </c>
    </row>
    <row r="38" spans="2:7" ht="12.75" customHeight="1" x14ac:dyDescent="0.2">
      <c r="B38" s="237" t="s">
        <v>81</v>
      </c>
      <c r="C38" s="54"/>
      <c r="D38" s="95"/>
      <c r="E38" s="257">
        <v>-236220.08000000002</v>
      </c>
      <c r="F38" s="231">
        <v>-26184946.239999998</v>
      </c>
      <c r="G38" s="6"/>
    </row>
    <row r="39" spans="2:7" x14ac:dyDescent="0.2">
      <c r="B39" s="237" t="s">
        <v>82</v>
      </c>
      <c r="C39" s="54"/>
      <c r="D39" s="95"/>
      <c r="E39" s="257">
        <v>45618.890000000014</v>
      </c>
      <c r="F39" s="231">
        <v>-2436259.17</v>
      </c>
      <c r="G39" s="6"/>
    </row>
    <row r="40" spans="2:7" hidden="1" x14ac:dyDescent="0.2">
      <c r="B40" s="237" t="s">
        <v>83</v>
      </c>
      <c r="C40" s="54"/>
      <c r="D40" s="95"/>
      <c r="E40" s="257">
        <v>0</v>
      </c>
      <c r="F40" s="231">
        <v>0</v>
      </c>
      <c r="G40" s="6"/>
    </row>
    <row r="41" spans="2:7" ht="12.75" customHeight="1" x14ac:dyDescent="0.2">
      <c r="B41" s="237" t="s">
        <v>91</v>
      </c>
      <c r="C41" s="54"/>
      <c r="D41" s="95"/>
      <c r="E41" s="257">
        <v>344600.71</v>
      </c>
      <c r="F41" s="231">
        <v>1748589.51</v>
      </c>
      <c r="G41" s="6"/>
    </row>
    <row r="42" spans="2:7" ht="12.75" customHeight="1" x14ac:dyDescent="0.2">
      <c r="B42" s="237" t="s">
        <v>210</v>
      </c>
      <c r="C42" s="54"/>
      <c r="D42" s="95"/>
      <c r="E42" s="390">
        <v>21497.63</v>
      </c>
      <c r="F42" s="231">
        <v>128985.78</v>
      </c>
      <c r="G42" s="6"/>
    </row>
    <row r="43" spans="2:7" ht="15" thickBot="1" x14ac:dyDescent="0.25">
      <c r="B43" s="232"/>
      <c r="C43" s="96"/>
      <c r="D43" s="97"/>
      <c r="E43" s="258"/>
      <c r="F43" s="238"/>
      <c r="G43" s="6"/>
    </row>
    <row r="44" spans="2:7" ht="15.75" customHeight="1" thickBot="1" x14ac:dyDescent="0.25">
      <c r="B44" s="239" t="s">
        <v>211</v>
      </c>
      <c r="C44" s="98"/>
      <c r="D44" s="99" t="e">
        <f>+#REF!</f>
        <v>#REF!</v>
      </c>
      <c r="E44" s="111">
        <v>-2270357.0900000003</v>
      </c>
      <c r="F44" s="233">
        <v>-84440325.390000001</v>
      </c>
      <c r="G44" s="6"/>
    </row>
    <row r="45" spans="2:7" ht="15.75" customHeight="1" x14ac:dyDescent="0.2">
      <c r="B45" s="254"/>
      <c r="C45" s="92"/>
      <c r="D45" s="93"/>
      <c r="E45" s="255"/>
      <c r="F45" s="225"/>
      <c r="G45" s="6"/>
    </row>
    <row r="46" spans="2:7" hidden="1" x14ac:dyDescent="0.2">
      <c r="B46" s="235"/>
      <c r="C46" s="66"/>
      <c r="D46" s="94"/>
      <c r="E46" s="94"/>
      <c r="F46" s="227"/>
      <c r="G46" s="6"/>
    </row>
    <row r="47" spans="2:7" x14ac:dyDescent="0.2">
      <c r="B47" s="275" t="s">
        <v>7</v>
      </c>
      <c r="C47" s="66"/>
      <c r="D47" s="94"/>
      <c r="E47" s="94"/>
      <c r="F47" s="227"/>
      <c r="G47" s="6"/>
    </row>
    <row r="48" spans="2:7" x14ac:dyDescent="0.2">
      <c r="B48" s="235"/>
      <c r="C48" s="66"/>
      <c r="D48" s="94"/>
      <c r="E48" s="94"/>
      <c r="F48" s="227"/>
      <c r="G48" s="6"/>
    </row>
    <row r="49" spans="2:7" ht="12.75" hidden="1" customHeight="1" x14ac:dyDescent="0.2">
      <c r="B49" s="207" t="s">
        <v>92</v>
      </c>
      <c r="C49" s="66"/>
      <c r="D49" s="94"/>
      <c r="E49" s="48">
        <v>0</v>
      </c>
      <c r="F49" s="236">
        <v>0</v>
      </c>
      <c r="G49" s="6"/>
    </row>
    <row r="50" spans="2:7" ht="12.75" hidden="1" customHeight="1" x14ac:dyDescent="0.2">
      <c r="B50" s="207" t="s">
        <v>38</v>
      </c>
      <c r="C50" s="66"/>
      <c r="D50" s="94"/>
      <c r="E50" s="273">
        <v>0</v>
      </c>
      <c r="F50" s="236">
        <v>0</v>
      </c>
      <c r="G50" s="6"/>
    </row>
    <row r="51" spans="2:7" ht="12.75" hidden="1" customHeight="1" x14ac:dyDescent="0.2">
      <c r="B51" s="207" t="s">
        <v>101</v>
      </c>
      <c r="C51" s="66"/>
      <c r="D51" s="94"/>
      <c r="E51" s="64">
        <v>0</v>
      </c>
      <c r="F51" s="236">
        <v>0</v>
      </c>
      <c r="G51" s="6"/>
    </row>
    <row r="52" spans="2:7" hidden="1" x14ac:dyDescent="0.2">
      <c r="B52" s="207" t="s">
        <v>128</v>
      </c>
      <c r="C52" s="66"/>
      <c r="D52" s="94"/>
      <c r="E52" s="64">
        <v>0</v>
      </c>
      <c r="F52" s="236">
        <v>0</v>
      </c>
      <c r="G52" s="6"/>
    </row>
    <row r="53" spans="2:7" hidden="1" x14ac:dyDescent="0.2">
      <c r="B53" s="207" t="s">
        <v>121</v>
      </c>
      <c r="C53" s="66"/>
      <c r="D53" s="94"/>
      <c r="E53" s="64">
        <v>0</v>
      </c>
      <c r="F53" s="236">
        <v>0</v>
      </c>
      <c r="G53" s="6"/>
    </row>
    <row r="54" spans="2:7" x14ac:dyDescent="0.2">
      <c r="B54" s="207" t="s">
        <v>95</v>
      </c>
      <c r="C54" s="66"/>
      <c r="D54" s="94"/>
      <c r="E54" s="64">
        <v>0</v>
      </c>
      <c r="F54" s="236">
        <v>-2887769.07</v>
      </c>
      <c r="G54" s="6"/>
    </row>
    <row r="55" spans="2:7" ht="15" thickBot="1" x14ac:dyDescent="0.25">
      <c r="B55" s="232"/>
      <c r="C55" s="96"/>
      <c r="D55" s="97"/>
      <c r="E55" s="97"/>
      <c r="F55" s="238"/>
      <c r="G55" s="6"/>
    </row>
    <row r="56" spans="2:7" ht="15.75" customHeight="1" thickBot="1" x14ac:dyDescent="0.25">
      <c r="B56" s="274" t="s">
        <v>8</v>
      </c>
      <c r="C56" s="100"/>
      <c r="D56" s="101" t="e">
        <f>+#REF!</f>
        <v>#REF!</v>
      </c>
      <c r="E56" s="111">
        <v>0</v>
      </c>
      <c r="F56" s="233">
        <v>-2887769.07</v>
      </c>
      <c r="G56" s="6"/>
    </row>
    <row r="57" spans="2:7" x14ac:dyDescent="0.2">
      <c r="B57" s="234"/>
      <c r="C57" s="92"/>
      <c r="D57" s="93"/>
      <c r="E57" s="93"/>
      <c r="F57" s="225"/>
      <c r="G57" s="6"/>
    </row>
    <row r="58" spans="2:7" x14ac:dyDescent="0.2">
      <c r="B58" s="235"/>
      <c r="C58" s="66"/>
      <c r="D58" s="94"/>
      <c r="E58" s="94"/>
      <c r="F58" s="227"/>
      <c r="G58" s="6"/>
    </row>
    <row r="59" spans="2:7" x14ac:dyDescent="0.2">
      <c r="B59" s="237" t="s">
        <v>26</v>
      </c>
      <c r="C59" s="54"/>
      <c r="D59" s="95"/>
      <c r="E59" s="90">
        <v>248077505.74000001</v>
      </c>
      <c r="F59" s="240">
        <v>395112278.97999996</v>
      </c>
    </row>
    <row r="60" spans="2:7" x14ac:dyDescent="0.2">
      <c r="B60" s="237" t="s">
        <v>93</v>
      </c>
      <c r="C60" s="54"/>
      <c r="D60" s="95"/>
      <c r="E60" s="48">
        <v>445534953.30000007</v>
      </c>
      <c r="F60" s="236">
        <v>298500180.06</v>
      </c>
    </row>
    <row r="61" spans="2:7" ht="15" thickBot="1" x14ac:dyDescent="0.25">
      <c r="B61" s="232"/>
      <c r="C61" s="96"/>
      <c r="D61" s="97"/>
      <c r="E61" s="97" t="s">
        <v>69</v>
      </c>
      <c r="F61" s="285"/>
    </row>
    <row r="62" spans="2:7" ht="18" customHeight="1" thickBot="1" x14ac:dyDescent="0.25">
      <c r="B62" s="248" t="s">
        <v>194</v>
      </c>
      <c r="C62" s="241"/>
      <c r="D62" s="242" t="e">
        <f>+#REF!+#REF!</f>
        <v>#REF!</v>
      </c>
      <c r="E62" s="243">
        <v>693612459.04000008</v>
      </c>
      <c r="F62" s="244">
        <v>693612459.03999996</v>
      </c>
    </row>
    <row r="63" spans="2:7" ht="15" thickTop="1" x14ac:dyDescent="0.2">
      <c r="B63" s="40"/>
      <c r="C63" s="53"/>
      <c r="D63" s="106"/>
      <c r="E63" s="106"/>
      <c r="F63" s="107"/>
    </row>
    <row r="65" spans="4:5" x14ac:dyDescent="0.2">
      <c r="D65" s="13"/>
      <c r="E65" s="13"/>
    </row>
  </sheetData>
  <mergeCells count="3">
    <mergeCell ref="B9:F9"/>
    <mergeCell ref="B10:F10"/>
    <mergeCell ref="B11:F11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2023-07-11T21:44:59Z</cp:lastPrinted>
  <dcterms:created xsi:type="dcterms:W3CDTF">2005-02-18T21:21:25Z</dcterms:created>
  <dcterms:modified xsi:type="dcterms:W3CDTF">2023-07-18T21:27:15Z</dcterms:modified>
</cp:coreProperties>
</file>