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tabRatio="628" firstSheet="1" activeTab="1"/>
  </bookViews>
  <sheets>
    <sheet name="NOTAS   1" sheetId="1" state="hidden" r:id="rId1"/>
    <sheet name="SITUACION " sheetId="2" r:id="rId2"/>
    <sheet name="NOTAS   " sheetId="3" state="hidden" r:id="rId3"/>
    <sheet name="RESULTADOS" sheetId="4" state="hidden" r:id="rId4"/>
    <sheet name="CASH F" sheetId="5" state="hidden" r:id="rId5"/>
    <sheet name="Cnss" sheetId="6" state="hidden" r:id="rId6"/>
  </sheets>
  <definedNames>
    <definedName name="_xlnm.Print_Area" localSheetId="4">'CASH F'!$B$4:$F$76</definedName>
    <definedName name="_xlnm.Print_Area" localSheetId="5">'Cnss'!$B$3:$G$176</definedName>
    <definedName name="_xlnm.Print_Area" localSheetId="2">'NOTAS   '!$B$2:$J$159</definedName>
    <definedName name="_xlnm.Print_Area" localSheetId="0">'NOTAS   1'!$B$2:$J$85</definedName>
    <definedName name="_xlnm.Print_Area" localSheetId="3">'RESULTADOS'!$B$5:$G$67</definedName>
    <definedName name="_xlnm.Print_Area" localSheetId="1">'SITUACION '!$C$3:$K$67</definedName>
    <definedName name="_xlnm.Print_Titles" localSheetId="5">'Cnss'!$4:$10</definedName>
    <definedName name="_xlnm.Print_Titles" localSheetId="2">'NOTAS   '!$2:$11</definedName>
    <definedName name="_xlnm.Print_Titles" localSheetId="0">'NOTAS   1'!$2:$11</definedName>
  </definedNames>
  <calcPr fullCalcOnLoad="1"/>
</workbook>
</file>

<file path=xl/comments2.xml><?xml version="1.0" encoding="utf-8"?>
<comments xmlns="http://schemas.openxmlformats.org/spreadsheetml/2006/main">
  <authors>
    <author>a.vargas</author>
    <author>v.cruz</author>
  </authors>
  <commentList>
    <comment ref="M80" authorId="0">
      <text>
        <r>
          <rPr>
            <b/>
            <sz val="8"/>
            <rFont val="Tahoma"/>
            <family val="0"/>
          </rPr>
          <t>v.cruz</t>
        </r>
        <r>
          <rPr>
            <sz val="8"/>
            <rFont val="Tahoma"/>
            <family val="0"/>
          </rPr>
          <t xml:space="preserve">
corresponde a cargos bancarios cuenta Rendimiento Inversiones
desde la apertura. </t>
        </r>
      </text>
    </comment>
    <comment ref="M63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En esta partida incluye cta. subsidio recaudo + sub. Maternidad y cuenta banco popular</t>
        </r>
      </text>
    </comment>
    <comment ref="M79" authorId="1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El banco la nacional cargo en el mes de mayo 0.15, por manejo de cuenta por valor de RD$2,850.00, se esta reclamando.</t>
        </r>
      </text>
    </comment>
  </commentList>
</comments>
</file>

<file path=xl/comments3.xml><?xml version="1.0" encoding="utf-8"?>
<comments xmlns="http://schemas.openxmlformats.org/spreadsheetml/2006/main">
  <authors>
    <author>a.vargas</author>
  </authors>
  <commentList>
    <comment ref="E92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E93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I93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<sst xmlns="http://schemas.openxmlformats.org/spreadsheetml/2006/main" count="582" uniqueCount="549">
  <si>
    <t>y los movimientos se indican en el cuadro inferior.</t>
  </si>
  <si>
    <t xml:space="preserve">La Superintendencia de salud y Riesgos Laborales (SISALRIL) con fecha de efectividad al 31 de diciembre del año 2014, realizo una revaluacion (Aumento) </t>
  </si>
  <si>
    <r>
      <t xml:space="preserve">del valor del edificio por un monto total de </t>
    </r>
    <r>
      <rPr>
        <b/>
        <sz val="11"/>
        <rFont val="Tahoma"/>
        <family val="2"/>
      </rPr>
      <t>RD$2,179,622.00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(Incremento) por un monto de </t>
    </r>
  </si>
  <si>
    <r>
      <t>RD$14,896,456.00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evaluacion. La SISALRIL contrato la raalizacion de una tasacion por un tasador independiente</t>
    </r>
  </si>
  <si>
    <t>registrado en la Superintendencia de Bancos y el Instituto de Tasadores Dominicanos.  La naturaleza de la base para la determinacion de los costos de</t>
  </si>
  <si>
    <t>reposicion fue costo mercado mediante comparacion de precios en el entorno.  Las bases valorativas utilizadas para la revaluacion, el superavit generado</t>
  </si>
  <si>
    <t>La distribución del superavit es la siguiente:</t>
  </si>
  <si>
    <t>Cuenta Subsidios Recaudo</t>
  </si>
  <si>
    <t xml:space="preserve">      Inversión en Certificados Financieros Subsidios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</si>
  <si>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</si>
  <si>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</si>
  <si>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</si>
  <si>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</si>
  <si>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</si>
  <si>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</si>
  <si>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</si>
  <si>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</si>
  <si>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</si>
  <si>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</si>
  <si>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</si>
  <si>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</si>
  <si>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</si>
  <si>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</si>
  <si>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</si>
  <si>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</si>
  <si>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</si>
  <si>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</si>
  <si>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Materiales y Suministro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</si>
  <si>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</si>
  <si>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</si>
  <si>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</si>
  <si>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</si>
  <si>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</si>
  <si>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</si>
  <si>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</si>
  <si>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</si>
  <si>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</si>
  <si>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</si>
  <si>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</si>
  <si>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</si>
  <si>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</si>
  <si>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</si>
  <si>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</si>
  <si>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</si>
  <si>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</si>
  <si>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>Suplencias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</si>
  <si>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</si>
  <si>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</si>
  <si>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</si>
  <si>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</si>
  <si>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</si>
  <si>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</si>
  <si>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</si>
  <si>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</si>
  <si>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</si>
  <si>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</si>
  <si>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</si>
  <si>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</si>
  <si>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</si>
  <si>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</si>
  <si>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Intereses por Cobrar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</si>
  <si>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</si>
  <si>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</si>
  <si>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</si>
  <si>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</si>
  <si>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</si>
  <si>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</si>
  <si>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</si>
  <si>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</si>
  <si>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</si>
  <si>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</si>
  <si>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</si>
  <si>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</si>
  <si>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</si>
  <si>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</si>
  <si>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</si>
  <si>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</si>
  <si>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</si>
  <si>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 xml:space="preserve"> Provisión Cuentas Incobrables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</si>
  <si>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</si>
  <si>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</si>
  <si>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</si>
  <si>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</si>
  <si>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</si>
  <si>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</si>
  <si>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</si>
  <si>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</si>
  <si>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</si>
  <si>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</si>
  <si>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</si>
  <si>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</si>
  <si>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</si>
  <si>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Obligaciones Subsidio</t>
  </si>
  <si>
    <t>Aportes Seguro de Salud</t>
  </si>
  <si>
    <t xml:space="preserve">     Obligaciones por pagar Subsidio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</si>
  <si>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</si>
  <si>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</si>
  <si>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</si>
  <si>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</si>
  <si>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</si>
  <si>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Acuerdo de pago DGII</t>
  </si>
  <si>
    <t>Reembolso Subs. Maternidad</t>
  </si>
  <si>
    <t>Intereses Percibidos</t>
  </si>
  <si>
    <t>________________________________</t>
  </si>
  <si>
    <t xml:space="preserve">        ________________________________</t>
  </si>
  <si>
    <t>____________________________</t>
  </si>
  <si>
    <t xml:space="preserve">Seguros Anticipados </t>
  </si>
  <si>
    <t>Otras Inv. Financ.</t>
  </si>
  <si>
    <t>Intereses Capital</t>
  </si>
  <si>
    <t>Cta. Banco + Inv.</t>
  </si>
  <si>
    <t>Obligacion Sub.</t>
  </si>
  <si>
    <t>Rendimiento Inv.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</si>
  <si>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</si>
  <si>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</si>
  <si>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</si>
  <si>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</si>
  <si>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</si>
  <si>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t>Bases de presentacion</t>
  </si>
  <si>
    <t>Dir. Administrativo y Financiero</t>
  </si>
  <si>
    <t xml:space="preserve">      Superintendente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</si>
  <si>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</si>
  <si>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</si>
  <si>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</si>
  <si>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</si>
  <si>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</si>
  <si>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</si>
  <si>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Programas de Informatica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</si>
  <si>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</si>
  <si>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</si>
  <si>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</si>
  <si>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</si>
  <si>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</si>
  <si>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</si>
  <si>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</si>
  <si>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</si>
  <si>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Maquinarias y Equipos de Produccion</t>
  </si>
  <si>
    <t xml:space="preserve">      Maquinaria y Equipo de Produccion</t>
  </si>
  <si>
    <t>SUPERINTENDENCIA DE SALUD Y RIESGOS LABORALES</t>
  </si>
  <si>
    <t>Terrenos</t>
  </si>
  <si>
    <t>Equipos de Transporte</t>
  </si>
  <si>
    <t>(Valores en RD$)</t>
  </si>
  <si>
    <t xml:space="preserve">       Total de Ingresos</t>
  </si>
  <si>
    <t>Gastos Financieros</t>
  </si>
  <si>
    <t>(Valor en RD$)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</si>
  <si>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</si>
  <si>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</si>
  <si>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</si>
  <si>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</si>
  <si>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</si>
  <si>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</si>
  <si>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</si>
  <si>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</si>
  <si>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</si>
  <si>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</si>
  <si>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</si>
  <si>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</si>
  <si>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</si>
  <si>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</si>
  <si>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</si>
  <si>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</si>
  <si>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</si>
  <si>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</si>
  <si>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</si>
  <si>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</si>
  <si>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                                            ________________________________</t>
  </si>
  <si>
    <t xml:space="preserve">                                                                  Superintendente</t>
  </si>
  <si>
    <t xml:space="preserve">                   ______________________________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</si>
  <si>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</si>
  <si>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</si>
  <si>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</si>
  <si>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</si>
  <si>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</si>
  <si>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</si>
  <si>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</si>
  <si>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</si>
  <si>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 xml:space="preserve"> Flujos de Efectivo Por Actividades de Inversion</t>
  </si>
  <si>
    <t>Flujos Netos de Efectivo Por Actividades de Inversion</t>
  </si>
  <si>
    <t>Efectivo y Equivalente de Efectivo al Final del Periodo</t>
  </si>
  <si>
    <t>Ajustes  para  reconciliar el  Resultado del  Período neto y el</t>
  </si>
  <si>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</si>
  <si>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</si>
  <si>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</si>
  <si>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</si>
  <si>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</si>
  <si>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</si>
  <si>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</si>
  <si>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</si>
  <si>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</si>
  <si>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</si>
  <si>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Otros Anticipos</t>
  </si>
  <si>
    <t>Otras Reclamaciones</t>
  </si>
  <si>
    <t>Préstamo por pagar Corriente:</t>
  </si>
  <si>
    <t xml:space="preserve">     Otras Reclamaciones Por Cobrar</t>
  </si>
  <si>
    <t>RELACION DE CARGOS Y DEPOSITOS IMPUESTO 0.15 BANCO DE RESERVAS</t>
  </si>
  <si>
    <t>AGOSTO - SEPTIEMBRE 2014</t>
  </si>
  <si>
    <t>Cargos</t>
  </si>
  <si>
    <t>Depositos</t>
  </si>
  <si>
    <t>Maternidad agosto 96-1</t>
  </si>
  <si>
    <t>Lactancia agosto 95-3</t>
  </si>
  <si>
    <t>Enfermedad agosto 92-5</t>
  </si>
  <si>
    <t>Maternidad septiembre 96-1</t>
  </si>
  <si>
    <t>Lactancia Sept. 95-3</t>
  </si>
  <si>
    <t>Enfermedad sept. 92-5</t>
  </si>
  <si>
    <t>PRESENTACION Y POLITICAS DE LOS ESTADOS FINANCIEROS</t>
  </si>
  <si>
    <t>Los estados financieros se presentan en pesos dominicanos (RD$), que es la moneda funcional de la de la Republica Dominicana.</t>
  </si>
  <si>
    <t>Los ingresos se reconocen por aportes a la Tesoreria de la Seguridad Social cuando se generan.</t>
  </si>
  <si>
    <t>Ejercicio Contable</t>
  </si>
  <si>
    <t>El ejercicio contable de la institucion son los dias 31 de diciembre de cada año calendario.</t>
  </si>
  <si>
    <t>4)</t>
  </si>
  <si>
    <t>4.1)</t>
  </si>
  <si>
    <t>4.1.2)</t>
  </si>
  <si>
    <t>4.2)</t>
  </si>
  <si>
    <t>4.2.1)</t>
  </si>
  <si>
    <t xml:space="preserve">Los estados financieros se preparan de conformidadd con la Ley 126-01, del 27 de julio del 2001, qque crea la Direccion General de </t>
  </si>
  <si>
    <t xml:space="preserve">1. La Ley No. 188-07 del Sistema Dominicano de Seguridad Social, en su Articulo 3, que modifica el Articulo 140 de la Ley 87-01, </t>
  </si>
  <si>
    <t>Eventos Generales</t>
  </si>
  <si>
    <t xml:space="preserve">    establece un 0.07%   del Seguro Familiar de Salud (SFS) para las operaciones de la Superintendencia.</t>
  </si>
  <si>
    <t xml:space="preserve">2.  La Ley No. 87-01 del Sistema Dominicano de Seguridad Social, en su Articulo 200 establece un 0.05% del Seguro de Risgos Laborales </t>
  </si>
  <si>
    <t xml:space="preserve">    (SRL) para operaciones de la institución.</t>
  </si>
  <si>
    <t xml:space="preserve">3.   La Ley No. 87-01 del Sistema Dominicano de Seguridad Social, en su Articulo 132, establece el subsidio de maternidad mediante </t>
  </si>
  <si>
    <t xml:space="preserve">      el cua los empleadores reciben tres salarios cotizables como reembolso para el periodo de licencia pre y post natal producto de la </t>
  </si>
  <si>
    <t xml:space="preserve">     maternidad de una empleada afiliada al Seguro Familiar de Salud (SFS).  En ese sentido se recibe y registra como ingreso, los </t>
  </si>
  <si>
    <t xml:space="preserve">Las partidas de propiedad, mobiliario y equipos son medidos al costo de adquisición menos la depreciación acumulada y perdidas por </t>
  </si>
  <si>
    <t xml:space="preserve">Cualquier ganancia o perdida de la venta d un elemento de propiedad, mobiliario y equipos (calculada como, la diferencia entre el valor </t>
  </si>
  <si>
    <t>obtenido de la disposición y el valor en libros del activo) se reconoce en resultados.</t>
  </si>
  <si>
    <t xml:space="preserve">La depreciación se calcula sobre el monto depreciable, que corresponde al costo de un activo u otro monto que se sustituye por el costo </t>
  </si>
  <si>
    <t>menos su valor residual.</t>
  </si>
  <si>
    <t xml:space="preserve">La depreciación es reconocida en resultados con base en el metodo de linea recta sobre las vidas utiles estimadas de cada parte de una </t>
  </si>
  <si>
    <t xml:space="preserve">Los elementos de propiedad, mobiliario y equipos se deprecian dese la fecha en la estén instaladas y listas para su uso o en el caso de </t>
  </si>
  <si>
    <t>activos construidos internamente, desde la fecha que el activo esté completado y en condiciones de ser usado.</t>
  </si>
  <si>
    <t>garantía, pagaderos de la siguiente forma: a) RD$6,500,000.00, de inicial</t>
  </si>
  <si>
    <t xml:space="preserve">b) RD$58,500,00.00, pagaderos con un 12.5% anual de interes, cuotas </t>
  </si>
  <si>
    <t>+</t>
  </si>
  <si>
    <t>Equipos de Computación</t>
  </si>
  <si>
    <t>EJECUCION PRESUPUESTARIA</t>
  </si>
  <si>
    <t>DEL 01 AL 31 DE DICIEMBRE 2016</t>
  </si>
  <si>
    <t>Presupuestado</t>
  </si>
  <si>
    <t>Cuenta</t>
  </si>
  <si>
    <t>Descripcion</t>
  </si>
  <si>
    <t>Ejecutado</t>
  </si>
  <si>
    <t>Variacion</t>
  </si>
  <si>
    <t>Variacion %</t>
  </si>
  <si>
    <t>141402</t>
  </si>
  <si>
    <t>Balance Inicial</t>
  </si>
  <si>
    <t>1211</t>
  </si>
  <si>
    <t>Contribucion Patronal</t>
  </si>
  <si>
    <t>1212</t>
  </si>
  <si>
    <t>Contibucion de empleados</t>
  </si>
  <si>
    <t>1611</t>
  </si>
  <si>
    <t>Otros Diversos</t>
  </si>
  <si>
    <t>Sub-total Ingresos</t>
  </si>
  <si>
    <t xml:space="preserve">Total Ingresos </t>
  </si>
  <si>
    <t>Gastos Corrientes</t>
  </si>
  <si>
    <t>21111</t>
  </si>
  <si>
    <t>21115</t>
  </si>
  <si>
    <t>Incentivos y escalafon</t>
  </si>
  <si>
    <t>21123</t>
  </si>
  <si>
    <t>21124</t>
  </si>
  <si>
    <t>Sueldos al personal por servicios especiales</t>
  </si>
  <si>
    <t>2114</t>
  </si>
  <si>
    <t>Sueldo anual No. 13</t>
  </si>
  <si>
    <t>21153</t>
  </si>
  <si>
    <t>Prestacion laboral por desvinculación</t>
  </si>
  <si>
    <t>21154</t>
  </si>
  <si>
    <t>21222</t>
  </si>
  <si>
    <t>Compensación por horas extraordinarias</t>
  </si>
  <si>
    <t>21224</t>
  </si>
  <si>
    <t>21225</t>
  </si>
  <si>
    <t>Compensación Por Servicios de Seguridad</t>
  </si>
  <si>
    <t>21226</t>
  </si>
  <si>
    <t>Compensacion por resultados</t>
  </si>
  <si>
    <t>21228</t>
  </si>
  <si>
    <t>2141</t>
  </si>
  <si>
    <t>2142</t>
  </si>
  <si>
    <t>Otras Gratificaciones y Bonifi</t>
  </si>
  <si>
    <t>2151</t>
  </si>
  <si>
    <t>Contribuciones al seguro de salud</t>
  </si>
  <si>
    <t>2152</t>
  </si>
  <si>
    <t>Contribuciones Seguro de Pensiones</t>
  </si>
  <si>
    <t>2153</t>
  </si>
  <si>
    <t>Contribuciones. al de riesgo laborales</t>
  </si>
  <si>
    <t>Sub-total Servicios Personales</t>
  </si>
  <si>
    <t>2213</t>
  </si>
  <si>
    <t>Telefonos local</t>
  </si>
  <si>
    <t>2215</t>
  </si>
  <si>
    <t>Servicio de Internet y Televisión por Cable</t>
  </si>
  <si>
    <t>2216</t>
  </si>
  <si>
    <t>2217</t>
  </si>
  <si>
    <t>2218</t>
  </si>
  <si>
    <t>Recolección de residuos sólido</t>
  </si>
  <si>
    <t>2221</t>
  </si>
  <si>
    <t>Publicidad y propaganda</t>
  </si>
  <si>
    <t>2222</t>
  </si>
  <si>
    <t>Impresion y Encuadernacion</t>
  </si>
  <si>
    <t>21311</t>
  </si>
  <si>
    <t>Viaticos Dentro del Pais</t>
  </si>
  <si>
    <t>Viaticos Fuera del Pais</t>
  </si>
  <si>
    <t>2241</t>
  </si>
  <si>
    <t>2244</t>
  </si>
  <si>
    <t>2251</t>
  </si>
  <si>
    <t>Alquileres y rentas de edificios y Locales</t>
  </si>
  <si>
    <t>2252</t>
  </si>
  <si>
    <t>Alquileres de equipos de produ</t>
  </si>
  <si>
    <t>2253</t>
  </si>
  <si>
    <t>Alquileres de maquinarias y equipos</t>
  </si>
  <si>
    <t>22531</t>
  </si>
  <si>
    <t>Alquiler de Equipo de Comunicación</t>
  </si>
  <si>
    <t>22534</t>
  </si>
  <si>
    <t>Alquiler de Equipo de Oficinas y Muebles</t>
  </si>
  <si>
    <t>2254</t>
  </si>
  <si>
    <t>Alquileres de equipos de trans</t>
  </si>
  <si>
    <t>2258</t>
  </si>
  <si>
    <t>2261</t>
  </si>
  <si>
    <t xml:space="preserve">Seguro de bienes inmuebles </t>
  </si>
  <si>
    <t>2262</t>
  </si>
  <si>
    <t>seguro Bienes Muebles</t>
  </si>
  <si>
    <t>2263</t>
  </si>
  <si>
    <t>Seguro Medico Personal</t>
  </si>
  <si>
    <t>22711</t>
  </si>
  <si>
    <t>Obras menores en edificaciones</t>
  </si>
  <si>
    <t>22712</t>
  </si>
  <si>
    <t>Servicios Especiales de Mantenimiento y Reparación</t>
  </si>
  <si>
    <t>22716</t>
  </si>
  <si>
    <t>Instalaciones Eléctricas</t>
  </si>
  <si>
    <t>22717</t>
  </si>
  <si>
    <t>Servicios de Pintura y Derivados con Fines Higiene y Embellecimiento</t>
  </si>
  <si>
    <t>22721</t>
  </si>
  <si>
    <t>Mantenimiento y reparacion de equipo de oficina</t>
  </si>
  <si>
    <t>22722</t>
  </si>
  <si>
    <t>Mantenimiento y reparacion de equipo para computacion</t>
  </si>
  <si>
    <t>22725</t>
  </si>
  <si>
    <t>Mantenimiento y reparacion de comunicación</t>
  </si>
  <si>
    <t>22726</t>
  </si>
  <si>
    <t>Mantenimiento y repacion de equipo de transporte</t>
  </si>
  <si>
    <t>2281</t>
  </si>
  <si>
    <t>2282</t>
  </si>
  <si>
    <t>Comisiones y Gastos Bancarios</t>
  </si>
  <si>
    <t>22851</t>
  </si>
  <si>
    <t>Fumigación</t>
  </si>
  <si>
    <t>22852</t>
  </si>
  <si>
    <t>Lavandería</t>
  </si>
  <si>
    <t>22853</t>
  </si>
  <si>
    <t>Limpieza e higiene</t>
  </si>
  <si>
    <t>22861</t>
  </si>
  <si>
    <t>22862</t>
  </si>
  <si>
    <t>22871</t>
  </si>
  <si>
    <t>Estudios de Investigación y Análisis de Factibilidad</t>
  </si>
  <si>
    <t>22872</t>
  </si>
  <si>
    <t>Servicios juridicos</t>
  </si>
  <si>
    <t>22873</t>
  </si>
  <si>
    <t>Servicios de contabilidad y auditoria</t>
  </si>
  <si>
    <t>22876</t>
  </si>
  <si>
    <t>Otros servicios tecnicos profesionales</t>
  </si>
  <si>
    <t>22881</t>
  </si>
  <si>
    <t>Impuesto</t>
  </si>
  <si>
    <t>22882</t>
  </si>
  <si>
    <t>Derechos</t>
  </si>
  <si>
    <t>22883</t>
  </si>
  <si>
    <t>Tasas</t>
  </si>
  <si>
    <t>22895</t>
  </si>
  <si>
    <t>Otros gastos operativos de Instituciones empresariales</t>
  </si>
  <si>
    <t>Sub-total Servicios No Personales</t>
  </si>
  <si>
    <t>Material y Suministro</t>
  </si>
  <si>
    <t>23111</t>
  </si>
  <si>
    <t>Alimentos y bebidas para personas</t>
  </si>
  <si>
    <t>2313</t>
  </si>
  <si>
    <t>Productos agroforestales y pec</t>
  </si>
  <si>
    <t>23131</t>
  </si>
  <si>
    <t>Productos Precuarios</t>
  </si>
  <si>
    <t>23132</t>
  </si>
  <si>
    <t>Productos Agricolas</t>
  </si>
  <si>
    <t>23133</t>
  </si>
  <si>
    <t>Productos forestales</t>
  </si>
  <si>
    <t>2321</t>
  </si>
  <si>
    <t>2323</t>
  </si>
  <si>
    <t>2324</t>
  </si>
  <si>
    <t>2331</t>
  </si>
  <si>
    <t>Papel escritorio</t>
  </si>
  <si>
    <t>2332</t>
  </si>
  <si>
    <t>Productos de Papel y Carton</t>
  </si>
  <si>
    <t>2333</t>
  </si>
  <si>
    <t>Productos  de artes gráficas</t>
  </si>
  <si>
    <t>2334</t>
  </si>
  <si>
    <t>Libros, Revistas y Periodicos</t>
  </si>
  <si>
    <t>2341</t>
  </si>
  <si>
    <t>Productos Medicinales para uso Humano</t>
  </si>
  <si>
    <t>2353</t>
  </si>
  <si>
    <t>LLantas y Neumaticos</t>
  </si>
  <si>
    <t>2355</t>
  </si>
  <si>
    <t>Articulos Plasticos</t>
  </si>
  <si>
    <t>23633</t>
  </si>
  <si>
    <t>Estructuras metalicas acabadas</t>
  </si>
  <si>
    <t>2365</t>
  </si>
  <si>
    <t>Productos de Arcilla y Derivados</t>
  </si>
  <si>
    <t>23711</t>
  </si>
  <si>
    <t>23712</t>
  </si>
  <si>
    <t>23715</t>
  </si>
  <si>
    <t>Aceites y Grasas</t>
  </si>
  <si>
    <t>2372</t>
  </si>
  <si>
    <t>Productos quimicos y Conexos</t>
  </si>
  <si>
    <t>2391</t>
  </si>
  <si>
    <t>Material de limpieza</t>
  </si>
  <si>
    <t>2392</t>
  </si>
  <si>
    <t>Utiles de escritorio, oficina</t>
  </si>
  <si>
    <t>2395</t>
  </si>
  <si>
    <t>2396</t>
  </si>
  <si>
    <t>Productos Electricos y Afines</t>
  </si>
  <si>
    <t>2398</t>
  </si>
  <si>
    <t>Otros repuestos y accesorios m</t>
  </si>
  <si>
    <t>2399</t>
  </si>
  <si>
    <t xml:space="preserve">Productos y Utiles Diversos </t>
  </si>
  <si>
    <t>Sub-total Materiales y Suministros</t>
  </si>
  <si>
    <t>Transferencias Corrientes</t>
  </si>
  <si>
    <t>24121</t>
  </si>
  <si>
    <t>Ayuda y Donaciones programadas a hogares y personas</t>
  </si>
  <si>
    <t>24122</t>
  </si>
  <si>
    <t>Ayuda y Donaciones ocasionales a hogares y personas</t>
  </si>
  <si>
    <t>24141</t>
  </si>
  <si>
    <t>Becas nacionales</t>
  </si>
  <si>
    <t>24142</t>
  </si>
  <si>
    <t>2415</t>
  </si>
  <si>
    <t>Transferencia a Instituciones del sector Privado</t>
  </si>
  <si>
    <t>24161</t>
  </si>
  <si>
    <t>Trans. Asoc. sin Fines de Lucro</t>
  </si>
  <si>
    <t>24163</t>
  </si>
  <si>
    <t>Trans. Corrientes a Partidos Politicos</t>
  </si>
  <si>
    <t>2472</t>
  </si>
  <si>
    <t>Trans. Corrientes Org Internacionales</t>
  </si>
  <si>
    <t>24911</t>
  </si>
  <si>
    <t>Trans. Corrientes destinadas a otras instituciones Públicas</t>
  </si>
  <si>
    <t>Sub-total Transfs. Corrientes</t>
  </si>
  <si>
    <t>Total Gastos Corrientes</t>
  </si>
  <si>
    <t>Activos no Financieros</t>
  </si>
  <si>
    <t>2611</t>
  </si>
  <si>
    <t>Muebles de Oficina y estanteril</t>
  </si>
  <si>
    <t>2613</t>
  </si>
  <si>
    <t>2641</t>
  </si>
  <si>
    <t>Automoviles y Camiones</t>
  </si>
  <si>
    <t>2655</t>
  </si>
  <si>
    <t>Equipo de Comunicación, Telecomunicaciones y Señalamiento</t>
  </si>
  <si>
    <t>2657</t>
  </si>
  <si>
    <t>Herramientas y Maquinarias-Herramientas</t>
  </si>
  <si>
    <t>2658</t>
  </si>
  <si>
    <t>Otros Equipos</t>
  </si>
  <si>
    <t>2694</t>
  </si>
  <si>
    <t>Edificios  no residenciales</t>
  </si>
  <si>
    <t>26831</t>
  </si>
  <si>
    <t>268801</t>
  </si>
  <si>
    <t>Informaticas</t>
  </si>
  <si>
    <t>Sub-total Activos No Financieros</t>
  </si>
  <si>
    <t>Cuentas por Pagar al Final del Período</t>
  </si>
  <si>
    <t>Total Gastos</t>
  </si>
  <si>
    <t>Resultado de la Ejecucion</t>
  </si>
  <si>
    <t xml:space="preserve">  _______________________________</t>
  </si>
  <si>
    <t xml:space="preserve">       Director Adm. y Financiero</t>
  </si>
  <si>
    <t xml:space="preserve">                                                              _______________________________</t>
  </si>
  <si>
    <t xml:space="preserve">                                                                              Superintendente </t>
  </si>
  <si>
    <t xml:space="preserve">                                                  </t>
  </si>
  <si>
    <t>Estos recursos están formados por dos partidas, las cuales una de ella representada por un valor ascendente por RD$144,194,164.26</t>
  </si>
  <si>
    <t xml:space="preserve">  AL  31 de Diciembre 2016</t>
  </si>
  <si>
    <t>Al 31 de Diciembre del 2016, ésta cuenta se desglosa como sigue:</t>
  </si>
  <si>
    <t>Las cuentas por pagar proveedores al 31 de Diciembre del 2016 de la SISALRIL.</t>
  </si>
  <si>
    <t>La cuenta Obligaciones por pagar al 31 de Diciembre del 2016 de la SISALRIL, se desglosan de la siguiente manera:</t>
  </si>
  <si>
    <t>La cuenta Retenciones y Contribuciones por pagar al 31 de Diciembre del 2016, se desglosan de la siguiente manera:</t>
  </si>
  <si>
    <t>Provision Intereses por Cobrar Inversiones Subsidios</t>
  </si>
  <si>
    <t>Al 31 de Diciembre 2016-2015</t>
  </si>
  <si>
    <t>Del  01 de Enero al 31 de Diciembre del  2016</t>
  </si>
  <si>
    <t>Diciembre</t>
  </si>
  <si>
    <t>Gastos por Retiros de Activos</t>
  </si>
  <si>
    <t>Del 01 de Enero al 31 de Diciembre del 2016</t>
  </si>
  <si>
    <t>Construccion en Proceso</t>
  </si>
  <si>
    <t>La Institucion tiene compromiso por concepto de obra, por un monto ascendente de RD$8,065,398.98,</t>
  </si>
  <si>
    <t>cuyo reconocimiento en proceso corresponde al valor de RD$1,613,079.79.  El metodo utilizado para el</t>
  </si>
  <si>
    <t>reconocimiento del registro es el porcentaje equivalente al 20% de la ejecucion de la obra.</t>
  </si>
  <si>
    <t>Al 31 de Diciembre 2016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</si>
  <si>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</si>
  <si>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</si>
  <si>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Efectivo en Caja y Bancos Subsidios </t>
    </r>
    <r>
      <rPr>
        <b/>
        <sz val="10"/>
        <rFont val="Tahoma"/>
        <family val="2"/>
      </rPr>
      <t>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</si>
  <si>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</si>
  <si>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</si>
  <si>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</si>
  <si>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</si>
  <si>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</si>
  <si>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</si>
  <si>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</si>
  <si>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</si>
  <si>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</si>
  <si>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</si>
  <si>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</si>
  <si>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</si>
  <si>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</si>
  <si>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                                   ________________________________</t>
  </si>
  <si>
    <t xml:space="preserve">                     Contralor</t>
  </si>
  <si>
    <t>Total Acivos Corrientes</t>
  </si>
  <si>
    <t>Total Acivos no Corrientes</t>
  </si>
  <si>
    <t>Total Activos</t>
  </si>
  <si>
    <t>Total Activos Corrientes</t>
  </si>
  <si>
    <t>Total Pasivos</t>
  </si>
  <si>
    <t>Total Patrimonio</t>
  </si>
  <si>
    <t>Total Pasivos y Patrimonio</t>
  </si>
  <si>
    <t xml:space="preserve">Patrimonio </t>
  </si>
  <si>
    <t>Compensaciones Especiales</t>
  </si>
  <si>
    <t>Becas Internacionales</t>
  </si>
  <si>
    <t>Sueldos Fijos</t>
  </si>
  <si>
    <t>Primas de Transporte</t>
  </si>
  <si>
    <t xml:space="preserve">                                                                      Superintendente</t>
  </si>
  <si>
    <t xml:space="preserve">                                                             ________________________________</t>
  </si>
  <si>
    <t>Bonificaciones</t>
  </si>
  <si>
    <t>Vacaciones</t>
  </si>
  <si>
    <t>Costo Actual</t>
  </si>
  <si>
    <t>De igual manera la Institucion mantiene una construccion en proceso por valor de RD$1,003,000.00,</t>
  </si>
  <si>
    <t>Para un total en la cuenta correspondiente a RD$2,616,080.00</t>
  </si>
  <si>
    <t>b)</t>
  </si>
  <si>
    <t>Otros Alquileres</t>
  </si>
  <si>
    <t>Hilados y Telas</t>
  </si>
  <si>
    <t>Prendas de Vestir</t>
  </si>
  <si>
    <t>Calzados</t>
  </si>
  <si>
    <t>Gasoil</t>
  </si>
  <si>
    <t>Festividades</t>
  </si>
  <si>
    <t>Gasolina</t>
  </si>
  <si>
    <t>Cuentas y Documentos Por Cobrar</t>
  </si>
  <si>
    <t>Electricidad</t>
  </si>
  <si>
    <t>Agua</t>
  </si>
  <si>
    <t>Principales Politicas Contables</t>
  </si>
  <si>
    <t>Moneda funcional y de presentacion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</si>
  <si>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</si>
  <si>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</si>
  <si>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</si>
  <si>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</si>
  <si>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</si>
  <si>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</si>
  <si>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Comprenden los ingresos por renovacion y derechos de examen y ventas de formulario a promotores y se reconocen cuando se generan.</t>
  </si>
  <si>
    <t>Propiedad, mobiliario y equipo</t>
  </si>
  <si>
    <t>Una porcion de un activo tiene vida útil diferente, se contabiliza por componente, es decir como un activo separado.</t>
  </si>
  <si>
    <t>Depreciación</t>
  </si>
  <si>
    <t>Pasajes</t>
  </si>
  <si>
    <t>Peajes</t>
  </si>
  <si>
    <t>Gastos Judiciales</t>
  </si>
  <si>
    <t>partida de propiedad, mobiliario y equipos, puestos que estas reflejan con mayor exactitud el patrón de consumo esperado de los bene-</t>
  </si>
  <si>
    <t>ficios economicos futuros relacionados con el activo.</t>
  </si>
  <si>
    <t>deterioro, a excepción de los terrenos y edificios, los cuales estan contabilizados a su valor de mercado basado en las tasaciones rea-</t>
  </si>
  <si>
    <t>lizadas por un experto.</t>
  </si>
  <si>
    <t>Contabilidad Gubernamental,  su reglamento  de  aplicación  (Decreto No. 526-09, del 21 de julio de 2009),  y las Normas Interna-</t>
  </si>
  <si>
    <t>cionales de Contabilidad delSector Público (NICSP), adoptadas por la Dirección General de Contabilidad Gubernamental de la Repú-</t>
  </si>
  <si>
    <t>blica Dominicana (DIGECOG).</t>
  </si>
  <si>
    <t xml:space="preserve">Luego de ser aprobado el presupuesto, el mismo se presenta según la base contable de efectivo y los estados financieros sobre la </t>
  </si>
  <si>
    <t>base de acumulación (o devengado) conforme a las estipulaciones de las Normas Internacionales de Contabilidad del Sector Público.</t>
  </si>
  <si>
    <t>Utiles de Cocina y Comedor</t>
  </si>
  <si>
    <t>Revaluación 2014</t>
  </si>
</sst>
</file>

<file path=xl/styles.xml><?xml version="1.0" encoding="utf-8"?>
<styleSheet xmlns="http://schemas.openxmlformats.org/spreadsheetml/2006/main">
  <numFmts count="1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9" formatCode="_(* #,##0_);_(* \(#,##0\);_(* &quot;-&quot;??_);_(@_)"/>
    <numFmt numFmtId="205" formatCode="#,##0.00;[Red]\(#,##0.00\)"/>
    <numFmt numFmtId="207" formatCode="\$#,##0.00;[Red]\(\$#,##0.00\)"/>
    <numFmt numFmtId="227" formatCode="_([$€-2]* #,##0.00_);_([$€-2]* \(#,##0.00\);_([$€-2]* &quot;-&quot;??_)"/>
  </numFmts>
  <fonts count="6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Lucida Sans"/>
      <family val="2"/>
    </font>
    <font>
      <b/>
      <sz val="12"/>
      <name val="Lucida San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Lucida Sans"/>
      <family val="2"/>
    </font>
    <font>
      <b/>
      <sz val="11"/>
      <name val="Lucida Sans"/>
      <family val="2"/>
    </font>
    <font>
      <sz val="11"/>
      <name val="Arial"/>
      <family val="0"/>
    </font>
    <font>
      <sz val="11"/>
      <name val="Lucida Sans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 val="single"/>
      <sz val="11"/>
      <name val="Tahoma"/>
      <family val="2"/>
    </font>
    <font>
      <b/>
      <sz val="11"/>
      <color indexed="8"/>
      <name val="Tahoma"/>
      <family val="2"/>
    </font>
    <font>
      <b/>
      <u val="single"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u val="singleAccounting"/>
      <sz val="11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0"/>
    </font>
    <font>
      <sz val="8"/>
      <name val="Lucida Sans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sz val="12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 val="single"/>
      <sz val="10"/>
      <name val="Tahoma"/>
      <family val="2"/>
    </font>
    <font>
      <b/>
      <sz val="10"/>
      <color indexed="12"/>
      <name val="Tahoma"/>
      <family val="2"/>
    </font>
    <font>
      <b/>
      <sz val="10"/>
      <color indexed="8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 style="mediumDashDot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slantDashDot"/>
    </border>
    <border>
      <left>
        <color indexed="63"/>
      </left>
      <right style="double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double"/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Dashed"/>
      <right style="mediumDashed"/>
      <top style="mediumDashed"/>
      <bottom>
        <color indexed="63"/>
      </bottom>
    </border>
    <border>
      <left style="mediumDashed"/>
      <right style="mediumDashDotDot"/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mediumDashed"/>
    </border>
    <border>
      <left style="mediumDashed"/>
      <right style="mediumDashDotDot"/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 style="mediumDashDotDot"/>
      <top style="mediumDashDotDot"/>
      <bottom>
        <color indexed="63"/>
      </bottom>
    </border>
    <border>
      <left style="mediumDashDotDot"/>
      <right style="mediumDashDotDot"/>
      <top>
        <color indexed="63"/>
      </top>
      <bottom>
        <color indexed="63"/>
      </bottom>
    </border>
    <border>
      <left style="mediumDashDotDot"/>
      <right style="mediumDashDotDot"/>
      <top>
        <color indexed="63"/>
      </top>
      <bottom style="mediumDashDot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Dashed"/>
    </border>
    <border>
      <left>
        <color indexed="63"/>
      </left>
      <right style="double"/>
      <top>
        <color indexed="63"/>
      </top>
      <bottom style="mediumDashed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4" borderId="0" applyNumberFormat="0" applyBorder="0" applyAlignment="0" applyProtection="0"/>
    <xf numFmtId="0" fontId="37" fillId="16" borderId="1" applyNumberFormat="0" applyAlignment="0" applyProtection="0"/>
    <xf numFmtId="0" fontId="38" fillId="17" borderId="2" applyNumberFormat="0" applyAlignment="0" applyProtection="0"/>
    <xf numFmtId="0" fontId="39" fillId="0" borderId="3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41" fillId="7" borderId="1" applyNumberFormat="0" applyAlignment="0" applyProtection="0"/>
    <xf numFmtId="22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2" borderId="0" applyNumberFormat="0" applyBorder="0" applyAlignment="0" applyProtection="0"/>
    <xf numFmtId="0" fontId="34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16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55">
    <xf numFmtId="0" fontId="0" fillId="0" borderId="0" xfId="0" applyAlignment="1">
      <alignment/>
    </xf>
    <xf numFmtId="0" fontId="3" fillId="0" borderId="0" xfId="0" applyFont="1" applyAlignment="1">
      <alignment/>
    </xf>
    <xf numFmtId="171" fontId="3" fillId="0" borderId="0" xfId="52" applyFont="1" applyAlignment="1">
      <alignment/>
    </xf>
    <xf numFmtId="171" fontId="0" fillId="0" borderId="0" xfId="52" applyFont="1" applyAlignment="1">
      <alignment/>
    </xf>
    <xf numFmtId="171" fontId="9" fillId="0" borderId="0" xfId="52" applyFont="1" applyAlignment="1">
      <alignment/>
    </xf>
    <xf numFmtId="171" fontId="3" fillId="0" borderId="0" xfId="52" applyFont="1" applyFill="1" applyAlignment="1">
      <alignment/>
    </xf>
    <xf numFmtId="171" fontId="7" fillId="0" borderId="10" xfId="52" applyFont="1" applyFill="1" applyBorder="1" applyAlignment="1">
      <alignment/>
    </xf>
    <xf numFmtId="171" fontId="7" fillId="0" borderId="11" xfId="52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9" fillId="0" borderId="0" xfId="0" applyFont="1" applyAlignment="1">
      <alignment/>
    </xf>
    <xf numFmtId="171" fontId="17" fillId="0" borderId="0" xfId="52" applyFont="1" applyBorder="1" applyAlignment="1">
      <alignment/>
    </xf>
    <xf numFmtId="171" fontId="17" fillId="0" borderId="0" xfId="52" applyFont="1" applyFill="1" applyAlignment="1">
      <alignment/>
    </xf>
    <xf numFmtId="179" fontId="17" fillId="0" borderId="0" xfId="52" applyNumberFormat="1" applyFont="1" applyFill="1" applyBorder="1" applyAlignment="1">
      <alignment/>
    </xf>
    <xf numFmtId="179" fontId="14" fillId="0" borderId="0" xfId="52" applyNumberFormat="1" applyFont="1" applyAlignment="1">
      <alignment/>
    </xf>
    <xf numFmtId="171" fontId="17" fillId="0" borderId="0" xfId="52" applyFont="1" applyFill="1" applyBorder="1" applyAlignment="1">
      <alignment/>
    </xf>
    <xf numFmtId="40" fontId="17" fillId="0" borderId="0" xfId="0" applyNumberFormat="1" applyFont="1" applyFill="1" applyBorder="1" applyAlignment="1">
      <alignment/>
    </xf>
    <xf numFmtId="179" fontId="17" fillId="0" borderId="0" xfId="52" applyNumberFormat="1" applyFont="1" applyFill="1" applyAlignment="1">
      <alignment/>
    </xf>
    <xf numFmtId="0" fontId="17" fillId="0" borderId="0" xfId="0" applyFont="1" applyAlignment="1">
      <alignment/>
    </xf>
    <xf numFmtId="171" fontId="17" fillId="0" borderId="0" xfId="52" applyFont="1" applyAlignment="1">
      <alignment/>
    </xf>
    <xf numFmtId="40" fontId="17" fillId="0" borderId="0" xfId="0" applyNumberFormat="1" applyFont="1" applyAlignment="1">
      <alignment/>
    </xf>
    <xf numFmtId="0" fontId="14" fillId="0" borderId="0" xfId="0" applyFont="1" applyAlignment="1">
      <alignment/>
    </xf>
    <xf numFmtId="40" fontId="18" fillId="0" borderId="0" xfId="0" applyNumberFormat="1" applyFont="1" applyAlignment="1">
      <alignment/>
    </xf>
    <xf numFmtId="0" fontId="10" fillId="0" borderId="0" xfId="0" applyFont="1" applyAlignment="1">
      <alignment/>
    </xf>
    <xf numFmtId="171" fontId="10" fillId="0" borderId="0" xfId="52" applyFont="1" applyAlignment="1">
      <alignment/>
    </xf>
    <xf numFmtId="171" fontId="14" fillId="0" borderId="0" xfId="52" applyFont="1" applyAlignment="1">
      <alignment horizontal="left"/>
    </xf>
    <xf numFmtId="171" fontId="14" fillId="0" borderId="0" xfId="52" applyFont="1" applyFill="1" applyAlignment="1">
      <alignment horizontal="left"/>
    </xf>
    <xf numFmtId="0" fontId="14" fillId="24" borderId="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3" fontId="17" fillId="0" borderId="0" xfId="0" applyNumberFormat="1" applyFont="1" applyBorder="1" applyAlignment="1">
      <alignment/>
    </xf>
    <xf numFmtId="0" fontId="10" fillId="24" borderId="12" xfId="0" applyFont="1" applyFill="1" applyBorder="1" applyAlignment="1">
      <alignment/>
    </xf>
    <xf numFmtId="37" fontId="10" fillId="0" borderId="0" xfId="0" applyNumberFormat="1" applyFont="1" applyAlignment="1">
      <alignment/>
    </xf>
    <xf numFmtId="37" fontId="17" fillId="0" borderId="0" xfId="52" applyNumberFormat="1" applyFont="1" applyFill="1" applyBorder="1" applyAlignment="1">
      <alignment/>
    </xf>
    <xf numFmtId="37" fontId="17" fillId="0" borderId="0" xfId="52" applyNumberFormat="1" applyFont="1" applyBorder="1" applyAlignment="1">
      <alignment/>
    </xf>
    <xf numFmtId="37" fontId="10" fillId="0" borderId="0" xfId="52" applyNumberFormat="1" applyFont="1" applyFill="1" applyBorder="1" applyAlignment="1">
      <alignment/>
    </xf>
    <xf numFmtId="171" fontId="10" fillId="0" borderId="0" xfId="0" applyNumberFormat="1" applyFont="1" applyAlignment="1">
      <alignment/>
    </xf>
    <xf numFmtId="171" fontId="10" fillId="0" borderId="0" xfId="52" applyFont="1" applyBorder="1" applyAlignment="1">
      <alignment/>
    </xf>
    <xf numFmtId="0" fontId="17" fillId="24" borderId="13" xfId="52" applyNumberFormat="1" applyFont="1" applyFill="1" applyBorder="1" applyAlignment="1">
      <alignment/>
    </xf>
    <xf numFmtId="0" fontId="17" fillId="24" borderId="14" xfId="52" applyNumberFormat="1" applyFont="1" applyFill="1" applyBorder="1" applyAlignment="1">
      <alignment/>
    </xf>
    <xf numFmtId="0" fontId="17" fillId="24" borderId="15" xfId="52" applyNumberFormat="1" applyFont="1" applyFill="1" applyBorder="1" applyAlignment="1">
      <alignment/>
    </xf>
    <xf numFmtId="0" fontId="17" fillId="0" borderId="0" xfId="52" applyNumberFormat="1" applyFont="1" applyFill="1" applyBorder="1" applyAlignment="1">
      <alignment/>
    </xf>
    <xf numFmtId="0" fontId="17" fillId="24" borderId="16" xfId="52" applyNumberFormat="1" applyFont="1" applyFill="1" applyBorder="1" applyAlignment="1">
      <alignment/>
    </xf>
    <xf numFmtId="0" fontId="17" fillId="24" borderId="0" xfId="52" applyNumberFormat="1" applyFont="1" applyFill="1" applyBorder="1" applyAlignment="1">
      <alignment/>
    </xf>
    <xf numFmtId="0" fontId="17" fillId="24" borderId="17" xfId="52" applyNumberFormat="1" applyFont="1" applyFill="1" applyBorder="1" applyAlignment="1">
      <alignment/>
    </xf>
    <xf numFmtId="0" fontId="17" fillId="24" borderId="18" xfId="52" applyNumberFormat="1" applyFont="1" applyFill="1" applyBorder="1" applyAlignment="1">
      <alignment/>
    </xf>
    <xf numFmtId="0" fontId="17" fillId="24" borderId="12" xfId="52" applyNumberFormat="1" applyFont="1" applyFill="1" applyBorder="1" applyAlignment="1">
      <alignment/>
    </xf>
    <xf numFmtId="0" fontId="17" fillId="24" borderId="19" xfId="52" applyNumberFormat="1" applyFont="1" applyFill="1" applyBorder="1" applyAlignment="1">
      <alignment/>
    </xf>
    <xf numFmtId="0" fontId="17" fillId="0" borderId="0" xfId="52" applyNumberFormat="1" applyFont="1" applyBorder="1" applyAlignment="1">
      <alignment/>
    </xf>
    <xf numFmtId="171" fontId="14" fillId="0" borderId="0" xfId="52" applyFont="1" applyFill="1" applyAlignment="1">
      <alignment/>
    </xf>
    <xf numFmtId="171" fontId="17" fillId="0" borderId="0" xfId="52" applyNumberFormat="1" applyFont="1" applyBorder="1" applyAlignment="1">
      <alignment/>
    </xf>
    <xf numFmtId="14" fontId="17" fillId="0" borderId="0" xfId="52" applyNumberFormat="1" applyFont="1" applyFill="1" applyBorder="1" applyAlignment="1">
      <alignment/>
    </xf>
    <xf numFmtId="10" fontId="17" fillId="0" borderId="0" xfId="52" applyNumberFormat="1" applyFont="1" applyFill="1" applyBorder="1" applyAlignment="1">
      <alignment horizontal="center"/>
    </xf>
    <xf numFmtId="171" fontId="17" fillId="0" borderId="17" xfId="52" applyFont="1" applyBorder="1" applyAlignment="1">
      <alignment/>
    </xf>
    <xf numFmtId="0" fontId="17" fillId="0" borderId="0" xfId="52" applyNumberFormat="1" applyFont="1" applyFill="1" applyBorder="1" applyAlignment="1">
      <alignment horizontal="left"/>
    </xf>
    <xf numFmtId="171" fontId="17" fillId="0" borderId="0" xfId="52" applyFont="1" applyAlignment="1">
      <alignment horizontal="left"/>
    </xf>
    <xf numFmtId="171" fontId="13" fillId="0" borderId="0" xfId="52" applyFont="1" applyFill="1" applyBorder="1" applyAlignment="1">
      <alignment horizontal="right"/>
    </xf>
    <xf numFmtId="171" fontId="13" fillId="0" borderId="0" xfId="52" applyFont="1" applyFill="1" applyBorder="1" applyAlignment="1">
      <alignment/>
    </xf>
    <xf numFmtId="171" fontId="17" fillId="24" borderId="0" xfId="52" applyFont="1" applyFill="1" applyBorder="1" applyAlignment="1">
      <alignment/>
    </xf>
    <xf numFmtId="40" fontId="17" fillId="24" borderId="0" xfId="0" applyNumberFormat="1" applyFont="1" applyFill="1" applyBorder="1" applyAlignment="1">
      <alignment/>
    </xf>
    <xf numFmtId="171" fontId="17" fillId="24" borderId="20" xfId="52" applyFont="1" applyFill="1" applyBorder="1" applyAlignment="1">
      <alignment/>
    </xf>
    <xf numFmtId="40" fontId="17" fillId="24" borderId="20" xfId="0" applyNumberFormat="1" applyFont="1" applyFill="1" applyBorder="1" applyAlignment="1">
      <alignment/>
    </xf>
    <xf numFmtId="40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40" fontId="14" fillId="0" borderId="0" xfId="0" applyNumberFormat="1" applyFont="1" applyFill="1" applyAlignment="1">
      <alignment/>
    </xf>
    <xf numFmtId="39" fontId="21" fillId="0" borderId="0" xfId="0" applyNumberFormat="1" applyFont="1" applyFill="1" applyBorder="1" applyAlignment="1">
      <alignment/>
    </xf>
    <xf numFmtId="39" fontId="13" fillId="0" borderId="0" xfId="0" applyNumberFormat="1" applyFont="1" applyFill="1" applyBorder="1" applyAlignment="1">
      <alignment/>
    </xf>
    <xf numFmtId="171" fontId="17" fillId="0" borderId="0" xfId="0" applyNumberFormat="1" applyFont="1" applyAlignment="1">
      <alignment/>
    </xf>
    <xf numFmtId="205" fontId="0" fillId="0" borderId="0" xfId="0" applyNumberFormat="1" applyAlignment="1">
      <alignment/>
    </xf>
    <xf numFmtId="169" fontId="14" fillId="0" borderId="0" xfId="52" applyNumberFormat="1" applyFont="1" applyFill="1" applyBorder="1" applyAlignment="1">
      <alignment/>
    </xf>
    <xf numFmtId="0" fontId="10" fillId="25" borderId="0" xfId="0" applyFont="1" applyFill="1" applyBorder="1" applyAlignment="1">
      <alignment/>
    </xf>
    <xf numFmtId="0" fontId="15" fillId="25" borderId="0" xfId="0" applyFont="1" applyFill="1" applyBorder="1" applyAlignment="1">
      <alignment/>
    </xf>
    <xf numFmtId="0" fontId="17" fillId="25" borderId="0" xfId="0" applyFont="1" applyFill="1" applyAlignment="1">
      <alignment/>
    </xf>
    <xf numFmtId="0" fontId="15" fillId="25" borderId="0" xfId="0" applyFont="1" applyFill="1" applyBorder="1" applyAlignment="1">
      <alignment horizontal="center"/>
    </xf>
    <xf numFmtId="0" fontId="17" fillId="25" borderId="0" xfId="0" applyFont="1" applyFill="1" applyBorder="1" applyAlignment="1">
      <alignment/>
    </xf>
    <xf numFmtId="3" fontId="17" fillId="25" borderId="0" xfId="0" applyNumberFormat="1" applyFont="1" applyFill="1" applyBorder="1" applyAlignment="1">
      <alignment/>
    </xf>
    <xf numFmtId="3" fontId="14" fillId="25" borderId="0" xfId="52" applyNumberFormat="1" applyFont="1" applyFill="1" applyBorder="1" applyAlignment="1">
      <alignment/>
    </xf>
    <xf numFmtId="179" fontId="14" fillId="25" borderId="0" xfId="52" applyNumberFormat="1" applyFont="1" applyFill="1" applyBorder="1" applyAlignment="1">
      <alignment/>
    </xf>
    <xf numFmtId="0" fontId="14" fillId="25" borderId="0" xfId="0" applyFont="1" applyFill="1" applyBorder="1" applyAlignment="1">
      <alignment horizontal="right"/>
    </xf>
    <xf numFmtId="0" fontId="14" fillId="25" borderId="0" xfId="0" applyFont="1" applyFill="1" applyBorder="1" applyAlignment="1">
      <alignment/>
    </xf>
    <xf numFmtId="179" fontId="17" fillId="25" borderId="0" xfId="52" applyNumberFormat="1" applyFont="1" applyFill="1" applyBorder="1" applyAlignment="1">
      <alignment/>
    </xf>
    <xf numFmtId="3" fontId="17" fillId="25" borderId="0" xfId="52" applyNumberFormat="1" applyFont="1" applyFill="1" applyBorder="1" applyAlignment="1">
      <alignment/>
    </xf>
    <xf numFmtId="3" fontId="14" fillId="25" borderId="0" xfId="52" applyNumberFormat="1" applyFont="1" applyFill="1" applyBorder="1" applyAlignment="1">
      <alignment/>
    </xf>
    <xf numFmtId="3" fontId="14" fillId="25" borderId="0" xfId="0" applyNumberFormat="1" applyFont="1" applyFill="1" applyBorder="1" applyAlignment="1">
      <alignment/>
    </xf>
    <xf numFmtId="0" fontId="16" fillId="25" borderId="0" xfId="0" applyFont="1" applyFill="1" applyBorder="1" applyAlignment="1">
      <alignment horizontal="right"/>
    </xf>
    <xf numFmtId="179" fontId="17" fillId="25" borderId="21" xfId="52" applyNumberFormat="1" applyFont="1" applyFill="1" applyBorder="1" applyAlignment="1">
      <alignment/>
    </xf>
    <xf numFmtId="171" fontId="17" fillId="25" borderId="0" xfId="52" applyFont="1" applyFill="1" applyAlignment="1">
      <alignment/>
    </xf>
    <xf numFmtId="171" fontId="17" fillId="25" borderId="0" xfId="52" applyFont="1" applyFill="1" applyBorder="1" applyAlignment="1">
      <alignment/>
    </xf>
    <xf numFmtId="0" fontId="17" fillId="25" borderId="22" xfId="52" applyNumberFormat="1" applyFont="1" applyFill="1" applyBorder="1" applyAlignment="1">
      <alignment/>
    </xf>
    <xf numFmtId="0" fontId="17" fillId="25" borderId="23" xfId="52" applyNumberFormat="1" applyFont="1" applyFill="1" applyBorder="1" applyAlignment="1">
      <alignment horizontal="center"/>
    </xf>
    <xf numFmtId="0" fontId="17" fillId="25" borderId="23" xfId="52" applyNumberFormat="1" applyFont="1" applyFill="1" applyBorder="1" applyAlignment="1">
      <alignment/>
    </xf>
    <xf numFmtId="0" fontId="17" fillId="25" borderId="24" xfId="52" applyNumberFormat="1" applyFont="1" applyFill="1" applyBorder="1" applyAlignment="1">
      <alignment/>
    </xf>
    <xf numFmtId="0" fontId="17" fillId="25" borderId="16" xfId="52" applyNumberFormat="1" applyFont="1" applyFill="1" applyBorder="1" applyAlignment="1">
      <alignment/>
    </xf>
    <xf numFmtId="0" fontId="16" fillId="25" borderId="0" xfId="52" applyNumberFormat="1" applyFont="1" applyFill="1" applyBorder="1" applyAlignment="1">
      <alignment horizontal="center"/>
    </xf>
    <xf numFmtId="0" fontId="16" fillId="25" borderId="0" xfId="52" applyNumberFormat="1" applyFont="1" applyFill="1" applyBorder="1" applyAlignment="1">
      <alignment/>
    </xf>
    <xf numFmtId="0" fontId="19" fillId="25" borderId="0" xfId="52" applyNumberFormat="1" applyFont="1" applyFill="1" applyBorder="1" applyAlignment="1">
      <alignment/>
    </xf>
    <xf numFmtId="0" fontId="17" fillId="25" borderId="0" xfId="52" applyNumberFormat="1" applyFont="1" applyFill="1" applyBorder="1" applyAlignment="1">
      <alignment/>
    </xf>
    <xf numFmtId="0" fontId="17" fillId="25" borderId="17" xfId="52" applyNumberFormat="1" applyFont="1" applyFill="1" applyBorder="1" applyAlignment="1">
      <alignment/>
    </xf>
    <xf numFmtId="0" fontId="17" fillId="25" borderId="0" xfId="52" applyNumberFormat="1" applyFont="1" applyFill="1" applyBorder="1" applyAlignment="1">
      <alignment horizontal="center"/>
    </xf>
    <xf numFmtId="171" fontId="17" fillId="25" borderId="0" xfId="52" applyFont="1" applyFill="1" applyBorder="1" applyAlignment="1">
      <alignment horizontal="center"/>
    </xf>
    <xf numFmtId="0" fontId="20" fillId="25" borderId="0" xfId="52" applyNumberFormat="1" applyFont="1" applyFill="1" applyBorder="1" applyAlignment="1">
      <alignment/>
    </xf>
    <xf numFmtId="179" fontId="14" fillId="25" borderId="25" xfId="52" applyNumberFormat="1" applyFont="1" applyFill="1" applyBorder="1" applyAlignment="1">
      <alignment/>
    </xf>
    <xf numFmtId="171" fontId="14" fillId="25" borderId="0" xfId="52" applyFont="1" applyFill="1" applyBorder="1" applyAlignment="1">
      <alignment horizontal="center"/>
    </xf>
    <xf numFmtId="179" fontId="17" fillId="25" borderId="0" xfId="52" applyNumberFormat="1" applyFont="1" applyFill="1" applyBorder="1" applyAlignment="1">
      <alignment horizontal="right"/>
    </xf>
    <xf numFmtId="179" fontId="14" fillId="25" borderId="26" xfId="52" applyNumberFormat="1" applyFont="1" applyFill="1" applyBorder="1" applyAlignment="1">
      <alignment/>
    </xf>
    <xf numFmtId="0" fontId="22" fillId="25" borderId="0" xfId="52" applyNumberFormat="1" applyFont="1" applyFill="1" applyBorder="1" applyAlignment="1">
      <alignment/>
    </xf>
    <xf numFmtId="171" fontId="14" fillId="25" borderId="0" xfId="52" applyFont="1" applyFill="1" applyBorder="1" applyAlignment="1">
      <alignment/>
    </xf>
    <xf numFmtId="169" fontId="14" fillId="25" borderId="0" xfId="52" applyNumberFormat="1" applyFont="1" applyFill="1" applyBorder="1" applyAlignment="1">
      <alignment/>
    </xf>
    <xf numFmtId="171" fontId="14" fillId="25" borderId="0" xfId="52" applyNumberFormat="1" applyFont="1" applyFill="1" applyBorder="1" applyAlignment="1">
      <alignment/>
    </xf>
    <xf numFmtId="0" fontId="14" fillId="25" borderId="0" xfId="52" applyNumberFormat="1" applyFont="1" applyFill="1" applyBorder="1" applyAlignment="1">
      <alignment/>
    </xf>
    <xf numFmtId="171" fontId="14" fillId="25" borderId="0" xfId="52" applyFont="1" applyFill="1" applyBorder="1" applyAlignment="1">
      <alignment horizontal="right"/>
    </xf>
    <xf numFmtId="0" fontId="17" fillId="25" borderId="27" xfId="52" applyNumberFormat="1" applyFont="1" applyFill="1" applyBorder="1" applyAlignment="1">
      <alignment/>
    </xf>
    <xf numFmtId="0" fontId="17" fillId="25" borderId="25" xfId="52" applyNumberFormat="1" applyFont="1" applyFill="1" applyBorder="1" applyAlignment="1">
      <alignment/>
    </xf>
    <xf numFmtId="0" fontId="17" fillId="25" borderId="28" xfId="52" applyNumberFormat="1" applyFont="1" applyFill="1" applyBorder="1" applyAlignment="1">
      <alignment/>
    </xf>
    <xf numFmtId="171" fontId="17" fillId="25" borderId="0" xfId="52" applyFont="1" applyFill="1" applyBorder="1" applyAlignment="1">
      <alignment horizontal="left"/>
    </xf>
    <xf numFmtId="171" fontId="17" fillId="25" borderId="0" xfId="52" applyNumberFormat="1" applyFont="1" applyFill="1" applyBorder="1" applyAlignment="1">
      <alignment/>
    </xf>
    <xf numFmtId="0" fontId="14" fillId="25" borderId="20" xfId="52" applyNumberFormat="1" applyFont="1" applyFill="1" applyBorder="1" applyAlignment="1">
      <alignment horizontal="center" vertical="center"/>
    </xf>
    <xf numFmtId="0" fontId="14" fillId="25" borderId="20" xfId="52" applyNumberFormat="1" applyFont="1" applyFill="1" applyBorder="1" applyAlignment="1">
      <alignment/>
    </xf>
    <xf numFmtId="3" fontId="17" fillId="25" borderId="21" xfId="52" applyNumberFormat="1" applyFont="1" applyFill="1" applyBorder="1" applyAlignment="1">
      <alignment/>
    </xf>
    <xf numFmtId="3" fontId="14" fillId="25" borderId="26" xfId="52" applyNumberFormat="1" applyFont="1" applyFill="1" applyBorder="1" applyAlignment="1">
      <alignment/>
    </xf>
    <xf numFmtId="171" fontId="17" fillId="25" borderId="16" xfId="52" applyFont="1" applyFill="1" applyBorder="1" applyAlignment="1">
      <alignment/>
    </xf>
    <xf numFmtId="0" fontId="17" fillId="25" borderId="17" xfId="0" applyFont="1" applyFill="1" applyBorder="1" applyAlignment="1">
      <alignment/>
    </xf>
    <xf numFmtId="0" fontId="14" fillId="25" borderId="29" xfId="0" applyFont="1" applyFill="1" applyBorder="1" applyAlignment="1">
      <alignment horizontal="center" vertical="center" wrapText="1"/>
    </xf>
    <xf numFmtId="0" fontId="14" fillId="25" borderId="30" xfId="0" applyFont="1" applyFill="1" applyBorder="1" applyAlignment="1">
      <alignment horizontal="center" vertical="center" wrapText="1"/>
    </xf>
    <xf numFmtId="0" fontId="14" fillId="25" borderId="31" xfId="0" applyFont="1" applyFill="1" applyBorder="1" applyAlignment="1">
      <alignment horizontal="center" vertical="center" wrapText="1"/>
    </xf>
    <xf numFmtId="37" fontId="17" fillId="25" borderId="0" xfId="52" applyNumberFormat="1" applyFont="1" applyFill="1" applyBorder="1" applyAlignment="1">
      <alignment/>
    </xf>
    <xf numFmtId="171" fontId="17" fillId="25" borderId="17" xfId="52" applyFont="1" applyFill="1" applyBorder="1" applyAlignment="1">
      <alignment/>
    </xf>
    <xf numFmtId="37" fontId="14" fillId="25" borderId="26" xfId="0" applyNumberFormat="1" applyFont="1" applyFill="1" applyBorder="1" applyAlignment="1">
      <alignment/>
    </xf>
    <xf numFmtId="171" fontId="17" fillId="25" borderId="17" xfId="52" applyFont="1" applyFill="1" applyBorder="1" applyAlignment="1">
      <alignment/>
    </xf>
    <xf numFmtId="49" fontId="24" fillId="25" borderId="0" xfId="0" applyNumberFormat="1" applyFont="1" applyFill="1" applyBorder="1" applyAlignment="1">
      <alignment/>
    </xf>
    <xf numFmtId="37" fontId="14" fillId="25" borderId="25" xfId="52" applyNumberFormat="1" applyFont="1" applyFill="1" applyBorder="1" applyAlignment="1">
      <alignment/>
    </xf>
    <xf numFmtId="37" fontId="14" fillId="25" borderId="0" xfId="52" applyNumberFormat="1" applyFont="1" applyFill="1" applyBorder="1" applyAlignment="1">
      <alignment/>
    </xf>
    <xf numFmtId="171" fontId="14" fillId="25" borderId="0" xfId="52" applyFont="1" applyFill="1" applyBorder="1" applyAlignment="1">
      <alignment horizontal="left"/>
    </xf>
    <xf numFmtId="171" fontId="17" fillId="25" borderId="0" xfId="52" applyFont="1" applyFill="1" applyBorder="1" applyAlignment="1">
      <alignment horizontal="right"/>
    </xf>
    <xf numFmtId="37" fontId="17" fillId="25" borderId="21" xfId="52" applyNumberFormat="1" applyFont="1" applyFill="1" applyBorder="1" applyAlignment="1">
      <alignment/>
    </xf>
    <xf numFmtId="37" fontId="14" fillId="25" borderId="26" xfId="52" applyNumberFormat="1" applyFont="1" applyFill="1" applyBorder="1" applyAlignment="1">
      <alignment/>
    </xf>
    <xf numFmtId="171" fontId="17" fillId="25" borderId="25" xfId="52" applyFont="1" applyFill="1" applyBorder="1" applyAlignment="1">
      <alignment/>
    </xf>
    <xf numFmtId="171" fontId="14" fillId="25" borderId="25" xfId="52" applyFont="1" applyFill="1" applyBorder="1" applyAlignment="1">
      <alignment/>
    </xf>
    <xf numFmtId="171" fontId="14" fillId="25" borderId="25" xfId="52" applyFont="1" applyFill="1" applyBorder="1" applyAlignment="1">
      <alignment horizontal="right"/>
    </xf>
    <xf numFmtId="3" fontId="17" fillId="25" borderId="25" xfId="0" applyNumberFormat="1" applyFont="1" applyFill="1" applyBorder="1" applyAlignment="1">
      <alignment/>
    </xf>
    <xf numFmtId="171" fontId="17" fillId="25" borderId="28" xfId="52" applyFont="1" applyFill="1" applyBorder="1" applyAlignment="1">
      <alignment/>
    </xf>
    <xf numFmtId="49" fontId="13" fillId="25" borderId="0" xfId="0" applyNumberFormat="1" applyFont="1" applyFill="1" applyBorder="1" applyAlignment="1">
      <alignment horizontal="left"/>
    </xf>
    <xf numFmtId="49" fontId="21" fillId="25" borderId="0" xfId="0" applyNumberFormat="1" applyFont="1" applyFill="1" applyBorder="1" applyAlignment="1">
      <alignment horizontal="left"/>
    </xf>
    <xf numFmtId="37" fontId="17" fillId="25" borderId="0" xfId="0" applyNumberFormat="1" applyFont="1" applyFill="1" applyBorder="1" applyAlignment="1">
      <alignment/>
    </xf>
    <xf numFmtId="0" fontId="14" fillId="25" borderId="20" xfId="52" applyNumberFormat="1" applyFont="1" applyFill="1" applyBorder="1" applyAlignment="1">
      <alignment horizontal="center"/>
    </xf>
    <xf numFmtId="169" fontId="17" fillId="25" borderId="21" xfId="52" applyNumberFormat="1" applyFont="1" applyFill="1" applyBorder="1" applyAlignment="1">
      <alignment/>
    </xf>
    <xf numFmtId="169" fontId="17" fillId="25" borderId="0" xfId="52" applyNumberFormat="1" applyFont="1" applyFill="1" applyBorder="1" applyAlignment="1">
      <alignment/>
    </xf>
    <xf numFmtId="179" fontId="17" fillId="25" borderId="0" xfId="0" applyNumberFormat="1" applyFont="1" applyFill="1" applyBorder="1" applyAlignment="1">
      <alignment/>
    </xf>
    <xf numFmtId="171" fontId="17" fillId="25" borderId="0" xfId="0" applyNumberFormat="1" applyFont="1" applyFill="1" applyBorder="1" applyAlignment="1">
      <alignment/>
    </xf>
    <xf numFmtId="171" fontId="14" fillId="25" borderId="32" xfId="52" applyFont="1" applyFill="1" applyBorder="1" applyAlignment="1">
      <alignment/>
    </xf>
    <xf numFmtId="40" fontId="14" fillId="25" borderId="32" xfId="0" applyNumberFormat="1" applyFont="1" applyFill="1" applyBorder="1" applyAlignment="1">
      <alignment/>
    </xf>
    <xf numFmtId="40" fontId="14" fillId="25" borderId="0" xfId="0" applyNumberFormat="1" applyFont="1" applyFill="1" applyBorder="1" applyAlignment="1">
      <alignment/>
    </xf>
    <xf numFmtId="40" fontId="17" fillId="25" borderId="0" xfId="0" applyNumberFormat="1" applyFont="1" applyFill="1" applyBorder="1" applyAlignment="1">
      <alignment/>
    </xf>
    <xf numFmtId="171" fontId="14" fillId="25" borderId="20" xfId="52" applyFont="1" applyFill="1" applyBorder="1" applyAlignment="1">
      <alignment/>
    </xf>
    <xf numFmtId="40" fontId="14" fillId="25" borderId="20" xfId="0" applyNumberFormat="1" applyFont="1" applyFill="1" applyBorder="1" applyAlignment="1">
      <alignment/>
    </xf>
    <xf numFmtId="171" fontId="14" fillId="25" borderId="30" xfId="52" applyFont="1" applyFill="1" applyBorder="1" applyAlignment="1">
      <alignment/>
    </xf>
    <xf numFmtId="40" fontId="14" fillId="25" borderId="30" xfId="0" applyNumberFormat="1" applyFont="1" applyFill="1" applyBorder="1" applyAlignment="1">
      <alignment/>
    </xf>
    <xf numFmtId="171" fontId="14" fillId="25" borderId="30" xfId="52" applyFont="1" applyFill="1" applyBorder="1" applyAlignment="1">
      <alignment horizontal="left"/>
    </xf>
    <xf numFmtId="40" fontId="14" fillId="25" borderId="30" xfId="0" applyNumberFormat="1" applyFont="1" applyFill="1" applyBorder="1" applyAlignment="1">
      <alignment horizontal="left"/>
    </xf>
    <xf numFmtId="3" fontId="17" fillId="0" borderId="0" xfId="52" applyNumberFormat="1" applyFont="1" applyFill="1" applyBorder="1" applyAlignment="1">
      <alignment/>
    </xf>
    <xf numFmtId="4" fontId="17" fillId="25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05" fontId="0" fillId="0" borderId="0" xfId="0" applyNumberFormat="1" applyFill="1" applyAlignment="1">
      <alignment/>
    </xf>
    <xf numFmtId="179" fontId="3" fillId="0" borderId="0" xfId="0" applyNumberFormat="1" applyFont="1" applyFill="1" applyAlignment="1">
      <alignment/>
    </xf>
    <xf numFmtId="171" fontId="3" fillId="0" borderId="0" xfId="52" applyFont="1" applyFill="1" applyBorder="1" applyAlignment="1">
      <alignment/>
    </xf>
    <xf numFmtId="171" fontId="3" fillId="0" borderId="33" xfId="52" applyFont="1" applyFill="1" applyBorder="1" applyAlignment="1">
      <alignment/>
    </xf>
    <xf numFmtId="171" fontId="4" fillId="0" borderId="34" xfId="52" applyFont="1" applyFill="1" applyBorder="1" applyAlignment="1">
      <alignment horizontal="center"/>
    </xf>
    <xf numFmtId="171" fontId="4" fillId="0" borderId="35" xfId="52" applyFont="1" applyFill="1" applyBorder="1" applyAlignment="1">
      <alignment horizontal="center"/>
    </xf>
    <xf numFmtId="171" fontId="4" fillId="0" borderId="36" xfId="52" applyFont="1" applyFill="1" applyBorder="1" applyAlignment="1">
      <alignment horizontal="center"/>
    </xf>
    <xf numFmtId="171" fontId="3" fillId="0" borderId="10" xfId="52" applyFont="1" applyFill="1" applyBorder="1" applyAlignment="1">
      <alignment/>
    </xf>
    <xf numFmtId="171" fontId="3" fillId="0" borderId="11" xfId="52" applyFont="1" applyFill="1" applyBorder="1" applyAlignment="1">
      <alignment/>
    </xf>
    <xf numFmtId="171" fontId="3" fillId="0" borderId="37" xfId="52" applyFont="1" applyFill="1" applyBorder="1" applyAlignment="1">
      <alignment/>
    </xf>
    <xf numFmtId="171" fontId="4" fillId="0" borderId="10" xfId="52" applyFont="1" applyFill="1" applyBorder="1" applyAlignment="1">
      <alignment horizontal="center"/>
    </xf>
    <xf numFmtId="171" fontId="4" fillId="0" borderId="11" xfId="52" applyFont="1" applyFill="1" applyBorder="1" applyAlignment="1">
      <alignment horizontal="center"/>
    </xf>
    <xf numFmtId="171" fontId="4" fillId="0" borderId="37" xfId="52" applyFont="1" applyFill="1" applyBorder="1" applyAlignment="1">
      <alignment/>
    </xf>
    <xf numFmtId="171" fontId="3" fillId="0" borderId="38" xfId="52" applyFont="1" applyFill="1" applyBorder="1" applyAlignment="1">
      <alignment/>
    </xf>
    <xf numFmtId="171" fontId="3" fillId="0" borderId="39" xfId="52" applyFont="1" applyFill="1" applyBorder="1" applyAlignment="1">
      <alignment/>
    </xf>
    <xf numFmtId="171" fontId="3" fillId="0" borderId="40" xfId="52" applyFont="1" applyFill="1" applyBorder="1" applyAlignment="1">
      <alignment/>
    </xf>
    <xf numFmtId="171" fontId="3" fillId="0" borderId="41" xfId="52" applyFont="1" applyFill="1" applyBorder="1" applyAlignment="1">
      <alignment/>
    </xf>
    <xf numFmtId="171" fontId="4" fillId="0" borderId="42" xfId="52" applyFont="1" applyFill="1" applyBorder="1" applyAlignment="1">
      <alignment/>
    </xf>
    <xf numFmtId="171" fontId="4" fillId="0" borderId="0" xfId="52" applyFont="1" applyFill="1" applyBorder="1" applyAlignment="1">
      <alignment/>
    </xf>
    <xf numFmtId="171" fontId="3" fillId="0" borderId="43" xfId="52" applyFont="1" applyFill="1" applyBorder="1" applyAlignment="1">
      <alignment/>
    </xf>
    <xf numFmtId="171" fontId="4" fillId="0" borderId="43" xfId="52" applyFont="1" applyFill="1" applyBorder="1" applyAlignment="1">
      <alignment/>
    </xf>
    <xf numFmtId="171" fontId="0" fillId="0" borderId="0" xfId="52" applyFont="1" applyFill="1" applyAlignment="1">
      <alignment/>
    </xf>
    <xf numFmtId="40" fontId="0" fillId="0" borderId="0" xfId="0" applyNumberFormat="1" applyFill="1" applyAlignment="1">
      <alignment/>
    </xf>
    <xf numFmtId="171" fontId="3" fillId="0" borderId="44" xfId="52" applyFont="1" applyFill="1" applyBorder="1" applyAlignment="1">
      <alignment/>
    </xf>
    <xf numFmtId="40" fontId="17" fillId="25" borderId="0" xfId="0" applyNumberFormat="1" applyFont="1" applyFill="1" applyAlignment="1">
      <alignment/>
    </xf>
    <xf numFmtId="179" fontId="17" fillId="25" borderId="0" xfId="52" applyNumberFormat="1" applyFont="1" applyFill="1" applyAlignment="1">
      <alignment/>
    </xf>
    <xf numFmtId="179" fontId="14" fillId="25" borderId="0" xfId="52" applyNumberFormat="1" applyFont="1" applyFill="1" applyAlignment="1">
      <alignment/>
    </xf>
    <xf numFmtId="179" fontId="14" fillId="25" borderId="21" xfId="52" applyNumberFormat="1" applyFont="1" applyFill="1" applyBorder="1" applyAlignment="1">
      <alignment/>
    </xf>
    <xf numFmtId="0" fontId="14" fillId="25" borderId="0" xfId="0" applyFont="1" applyFill="1" applyAlignment="1">
      <alignment/>
    </xf>
    <xf numFmtId="179" fontId="14" fillId="25" borderId="0" xfId="52" applyNumberFormat="1" applyFont="1" applyFill="1" applyAlignment="1">
      <alignment horizontal="center"/>
    </xf>
    <xf numFmtId="0" fontId="17" fillId="25" borderId="0" xfId="0" applyFont="1" applyFill="1" applyBorder="1" applyAlignment="1">
      <alignment horizontal="left"/>
    </xf>
    <xf numFmtId="171" fontId="17" fillId="25" borderId="0" xfId="52" applyFont="1" applyFill="1" applyAlignment="1">
      <alignment horizontal="left"/>
    </xf>
    <xf numFmtId="0" fontId="14" fillId="25" borderId="0" xfId="0" applyFont="1" applyFill="1" applyBorder="1" applyAlignment="1">
      <alignment horizontal="center" vertical="center" wrapText="1"/>
    </xf>
    <xf numFmtId="0" fontId="14" fillId="25" borderId="30" xfId="0" applyNumberFormat="1" applyFont="1" applyFill="1" applyBorder="1" applyAlignment="1">
      <alignment horizontal="center" vertical="center" wrapText="1"/>
    </xf>
    <xf numFmtId="171" fontId="17" fillId="25" borderId="21" xfId="52" applyFont="1" applyFill="1" applyBorder="1" applyAlignment="1">
      <alignment/>
    </xf>
    <xf numFmtId="179" fontId="14" fillId="25" borderId="30" xfId="52" applyNumberFormat="1" applyFont="1" applyFill="1" applyBorder="1" applyAlignment="1">
      <alignment/>
    </xf>
    <xf numFmtId="37" fontId="13" fillId="25" borderId="0" xfId="0" applyNumberFormat="1" applyFont="1" applyFill="1" applyBorder="1" applyAlignment="1">
      <alignment/>
    </xf>
    <xf numFmtId="171" fontId="3" fillId="25" borderId="0" xfId="52" applyFont="1" applyFill="1" applyAlignment="1">
      <alignment/>
    </xf>
    <xf numFmtId="0" fontId="0" fillId="0" borderId="0" xfId="0" applyAlignment="1">
      <alignment horizontal="left"/>
    </xf>
    <xf numFmtId="40" fontId="15" fillId="25" borderId="0" xfId="0" applyNumberFormat="1" applyFont="1" applyFill="1" applyBorder="1" applyAlignment="1">
      <alignment horizontal="right"/>
    </xf>
    <xf numFmtId="171" fontId="14" fillId="0" borderId="0" xfId="52" applyFont="1" applyFill="1" applyBorder="1" applyAlignment="1">
      <alignment/>
    </xf>
    <xf numFmtId="171" fontId="14" fillId="0" borderId="0" xfId="52" applyFont="1" applyBorder="1" applyAlignment="1">
      <alignment/>
    </xf>
    <xf numFmtId="171" fontId="19" fillId="25" borderId="0" xfId="52" applyFont="1" applyFill="1" applyBorder="1" applyAlignment="1">
      <alignment/>
    </xf>
    <xf numFmtId="171" fontId="17" fillId="25" borderId="27" xfId="52" applyFont="1" applyFill="1" applyBorder="1" applyAlignment="1">
      <alignment/>
    </xf>
    <xf numFmtId="0" fontId="17" fillId="25" borderId="25" xfId="0" applyFont="1" applyFill="1" applyBorder="1" applyAlignment="1">
      <alignment/>
    </xf>
    <xf numFmtId="0" fontId="14" fillId="25" borderId="25" xfId="0" applyFont="1" applyFill="1" applyBorder="1" applyAlignment="1">
      <alignment/>
    </xf>
    <xf numFmtId="171" fontId="17" fillId="25" borderId="45" xfId="52" applyFont="1" applyFill="1" applyBorder="1" applyAlignment="1">
      <alignment horizontal="center"/>
    </xf>
    <xf numFmtId="0" fontId="14" fillId="25" borderId="46" xfId="52" applyNumberFormat="1" applyFont="1" applyFill="1" applyBorder="1" applyAlignment="1">
      <alignment horizontal="center" vertical="center"/>
    </xf>
    <xf numFmtId="0" fontId="14" fillId="25" borderId="46" xfId="52" applyNumberFormat="1" applyFont="1" applyFill="1" applyBorder="1" applyAlignment="1">
      <alignment/>
    </xf>
    <xf numFmtId="0" fontId="14" fillId="25" borderId="47" xfId="52" applyNumberFormat="1" applyFont="1" applyFill="1" applyBorder="1" applyAlignment="1">
      <alignment horizontal="center" vertical="center"/>
    </xf>
    <xf numFmtId="0" fontId="17" fillId="25" borderId="48" xfId="52" applyNumberFormat="1" applyFont="1" applyFill="1" applyBorder="1" applyAlignment="1">
      <alignment/>
    </xf>
    <xf numFmtId="0" fontId="14" fillId="25" borderId="49" xfId="52" applyNumberFormat="1" applyFont="1" applyFill="1" applyBorder="1" applyAlignment="1">
      <alignment horizontal="center" vertical="center"/>
    </xf>
    <xf numFmtId="0" fontId="14" fillId="25" borderId="50" xfId="52" applyNumberFormat="1" applyFont="1" applyFill="1" applyBorder="1" applyAlignment="1">
      <alignment/>
    </xf>
    <xf numFmtId="3" fontId="17" fillId="25" borderId="51" xfId="52" applyNumberFormat="1" applyFont="1" applyFill="1" applyBorder="1" applyAlignment="1">
      <alignment/>
    </xf>
    <xf numFmtId="0" fontId="17" fillId="25" borderId="52" xfId="52" applyNumberFormat="1" applyFont="1" applyFill="1" applyBorder="1" applyAlignment="1">
      <alignment/>
    </xf>
    <xf numFmtId="3" fontId="17" fillId="25" borderId="53" xfId="52" applyNumberFormat="1" applyFont="1" applyFill="1" applyBorder="1" applyAlignment="1">
      <alignment/>
    </xf>
    <xf numFmtId="171" fontId="17" fillId="25" borderId="52" xfId="52" applyFont="1" applyFill="1" applyBorder="1" applyAlignment="1">
      <alignment/>
    </xf>
    <xf numFmtId="3" fontId="14" fillId="25" borderId="54" xfId="52" applyNumberFormat="1" applyFont="1" applyFill="1" applyBorder="1" applyAlignment="1">
      <alignment/>
    </xf>
    <xf numFmtId="171" fontId="17" fillId="25" borderId="55" xfId="52" applyFont="1" applyFill="1" applyBorder="1" applyAlignment="1">
      <alignment/>
    </xf>
    <xf numFmtId="0" fontId="17" fillId="25" borderId="21" xfId="52" applyNumberFormat="1" applyFont="1" applyFill="1" applyBorder="1" applyAlignment="1">
      <alignment/>
    </xf>
    <xf numFmtId="0" fontId="14" fillId="25" borderId="32" xfId="0" applyFont="1" applyFill="1" applyBorder="1" applyAlignment="1">
      <alignment horizontal="center" vertical="center" wrapText="1"/>
    </xf>
    <xf numFmtId="171" fontId="17" fillId="25" borderId="32" xfId="52" applyFont="1" applyFill="1" applyBorder="1" applyAlignment="1">
      <alignment/>
    </xf>
    <xf numFmtId="3" fontId="14" fillId="25" borderId="25" xfId="0" applyNumberFormat="1" applyFont="1" applyFill="1" applyBorder="1" applyAlignment="1">
      <alignment/>
    </xf>
    <xf numFmtId="3" fontId="17" fillId="25" borderId="25" xfId="52" applyNumberFormat="1" applyFont="1" applyFill="1" applyBorder="1" applyAlignment="1">
      <alignment/>
    </xf>
    <xf numFmtId="0" fontId="16" fillId="25" borderId="0" xfId="0" applyFont="1" applyFill="1" applyBorder="1" applyAlignment="1">
      <alignment/>
    </xf>
    <xf numFmtId="171" fontId="26" fillId="0" borderId="0" xfId="52" applyFont="1" applyFill="1" applyAlignment="1">
      <alignment/>
    </xf>
    <xf numFmtId="38" fontId="14" fillId="25" borderId="30" xfId="0" applyNumberFormat="1" applyFont="1" applyFill="1" applyBorder="1" applyAlignment="1">
      <alignment/>
    </xf>
    <xf numFmtId="171" fontId="27" fillId="0" borderId="0" xfId="52" applyFont="1" applyAlignment="1">
      <alignment/>
    </xf>
    <xf numFmtId="171" fontId="29" fillId="0" borderId="0" xfId="52" applyFont="1" applyAlignment="1">
      <alignment/>
    </xf>
    <xf numFmtId="205" fontId="28" fillId="0" borderId="0" xfId="0" applyNumberFormat="1" applyFont="1" applyFill="1" applyAlignment="1">
      <alignment/>
    </xf>
    <xf numFmtId="171" fontId="30" fillId="0" borderId="0" xfId="52" applyFont="1" applyFill="1" applyBorder="1" applyAlignment="1">
      <alignment/>
    </xf>
    <xf numFmtId="171" fontId="29" fillId="0" borderId="0" xfId="52" applyFont="1" applyFill="1" applyAlignment="1">
      <alignment/>
    </xf>
    <xf numFmtId="171" fontId="11" fillId="0" borderId="0" xfId="52" applyFont="1" applyFill="1" applyAlignment="1">
      <alignment/>
    </xf>
    <xf numFmtId="171" fontId="31" fillId="0" borderId="0" xfId="52" applyFont="1" applyFill="1" applyBorder="1" applyAlignment="1">
      <alignment/>
    </xf>
    <xf numFmtId="171" fontId="11" fillId="0" borderId="0" xfId="52" applyFont="1" applyAlignment="1">
      <alignment/>
    </xf>
    <xf numFmtId="171" fontId="11" fillId="0" borderId="0" xfId="0" applyNumberFormat="1" applyFont="1" applyFill="1" applyAlignment="1">
      <alignment/>
    </xf>
    <xf numFmtId="40" fontId="11" fillId="0" borderId="0" xfId="0" applyNumberFormat="1" applyFont="1" applyAlignment="1">
      <alignment/>
    </xf>
    <xf numFmtId="40" fontId="11" fillId="0" borderId="0" xfId="0" applyNumberFormat="1" applyFont="1" applyFill="1" applyAlignment="1">
      <alignment/>
    </xf>
    <xf numFmtId="179" fontId="11" fillId="0" borderId="0" xfId="52" applyNumberFormat="1" applyFont="1" applyFill="1" applyBorder="1" applyAlignment="1">
      <alignment horizontal="right"/>
    </xf>
    <xf numFmtId="37" fontId="17" fillId="25" borderId="0" xfId="52" applyNumberFormat="1" applyFont="1" applyFill="1" applyBorder="1" applyAlignment="1">
      <alignment/>
    </xf>
    <xf numFmtId="171" fontId="11" fillId="0" borderId="0" xfId="52" applyFont="1" applyFill="1" applyBorder="1" applyAlignment="1">
      <alignment/>
    </xf>
    <xf numFmtId="179" fontId="12" fillId="0" borderId="0" xfId="52" applyNumberFormat="1" applyFont="1" applyFill="1" applyBorder="1" applyAlignment="1">
      <alignment/>
    </xf>
    <xf numFmtId="0" fontId="11" fillId="0" borderId="0" xfId="0" applyFont="1" applyFill="1" applyAlignment="1">
      <alignment/>
    </xf>
    <xf numFmtId="179" fontId="17" fillId="25" borderId="0" xfId="0" applyNumberFormat="1" applyFont="1" applyFill="1" applyBorder="1" applyAlignment="1">
      <alignment horizontal="right"/>
    </xf>
    <xf numFmtId="3" fontId="17" fillId="0" borderId="0" xfId="52" applyNumberFormat="1" applyFont="1" applyFill="1" applyBorder="1" applyAlignment="1">
      <alignment/>
    </xf>
    <xf numFmtId="171" fontId="12" fillId="0" borderId="0" xfId="52" applyFont="1" applyFill="1" applyAlignment="1">
      <alignment/>
    </xf>
    <xf numFmtId="179" fontId="11" fillId="0" borderId="0" xfId="52" applyNumberFormat="1" applyFont="1" applyFill="1" applyBorder="1" applyAlignment="1">
      <alignment/>
    </xf>
    <xf numFmtId="171" fontId="32" fillId="0" borderId="0" xfId="52" applyFont="1" applyFill="1" applyBorder="1" applyAlignment="1">
      <alignment/>
    </xf>
    <xf numFmtId="205" fontId="2" fillId="0" borderId="0" xfId="0" applyNumberFormat="1" applyFont="1" applyFill="1" applyBorder="1" applyAlignment="1">
      <alignment/>
    </xf>
    <xf numFmtId="169" fontId="11" fillId="0" borderId="0" xfId="52" applyNumberFormat="1" applyFont="1" applyFill="1" applyBorder="1" applyAlignment="1">
      <alignment/>
    </xf>
    <xf numFmtId="171" fontId="31" fillId="0" borderId="0" xfId="52" applyFont="1" applyFill="1" applyBorder="1" applyAlignment="1">
      <alignment horizontal="right"/>
    </xf>
    <xf numFmtId="205" fontId="28" fillId="0" borderId="0" xfId="0" applyNumberFormat="1" applyFont="1" applyAlignment="1">
      <alignment/>
    </xf>
    <xf numFmtId="0" fontId="33" fillId="0" borderId="56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3" fillId="0" borderId="56" xfId="0" applyFont="1" applyBorder="1" applyAlignment="1">
      <alignment/>
    </xf>
    <xf numFmtId="0" fontId="33" fillId="0" borderId="0" xfId="0" applyFont="1" applyBorder="1" applyAlignment="1">
      <alignment/>
    </xf>
    <xf numFmtId="171" fontId="33" fillId="0" borderId="0" xfId="52" applyFont="1" applyBorder="1" applyAlignment="1">
      <alignment/>
    </xf>
    <xf numFmtId="171" fontId="33" fillId="0" borderId="57" xfId="52" applyFont="1" applyBorder="1" applyAlignment="1">
      <alignment/>
    </xf>
    <xf numFmtId="171" fontId="33" fillId="0" borderId="20" xfId="52" applyFont="1" applyBorder="1" applyAlignment="1">
      <alignment/>
    </xf>
    <xf numFmtId="171" fontId="33" fillId="0" borderId="58" xfId="52" applyFont="1" applyBorder="1" applyAlignment="1">
      <alignment/>
    </xf>
    <xf numFmtId="171" fontId="33" fillId="0" borderId="59" xfId="52" applyFont="1" applyBorder="1" applyAlignment="1">
      <alignment/>
    </xf>
    <xf numFmtId="0" fontId="33" fillId="0" borderId="60" xfId="0" applyFont="1" applyBorder="1" applyAlignment="1">
      <alignment/>
    </xf>
    <xf numFmtId="171" fontId="33" fillId="0" borderId="60" xfId="52" applyFont="1" applyBorder="1" applyAlignment="1">
      <alignment/>
    </xf>
    <xf numFmtId="0" fontId="33" fillId="0" borderId="61" xfId="0" applyFont="1" applyBorder="1" applyAlignment="1">
      <alignment/>
    </xf>
    <xf numFmtId="0" fontId="33" fillId="0" borderId="20" xfId="0" applyFont="1" applyBorder="1" applyAlignment="1">
      <alignment/>
    </xf>
    <xf numFmtId="171" fontId="0" fillId="0" borderId="0" xfId="52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fill"/>
    </xf>
    <xf numFmtId="37" fontId="17" fillId="0" borderId="0" xfId="0" applyNumberFormat="1" applyFont="1" applyFill="1" applyAlignment="1">
      <alignment/>
    </xf>
    <xf numFmtId="3" fontId="17" fillId="25" borderId="0" xfId="52" applyNumberFormat="1" applyFont="1" applyFill="1" applyBorder="1" applyAlignment="1">
      <alignment horizontal="center"/>
    </xf>
    <xf numFmtId="3" fontId="14" fillId="25" borderId="26" xfId="0" applyNumberFormat="1" applyFont="1" applyFill="1" applyBorder="1" applyAlignment="1">
      <alignment horizontal="center"/>
    </xf>
    <xf numFmtId="37" fontId="14" fillId="25" borderId="0" xfId="0" applyNumberFormat="1" applyFont="1" applyFill="1" applyBorder="1" applyAlignment="1">
      <alignment/>
    </xf>
    <xf numFmtId="0" fontId="14" fillId="25" borderId="0" xfId="0" applyNumberFormat="1" applyFont="1" applyFill="1" applyBorder="1" applyAlignment="1">
      <alignment horizontal="center" vertical="center" wrapText="1"/>
    </xf>
    <xf numFmtId="0" fontId="14" fillId="25" borderId="0" xfId="0" applyFont="1" applyFill="1" applyBorder="1" applyAlignment="1">
      <alignment horizontal="left"/>
    </xf>
    <xf numFmtId="0" fontId="23" fillId="25" borderId="0" xfId="52" applyNumberFormat="1" applyFont="1" applyFill="1" applyBorder="1" applyAlignment="1">
      <alignment horizontal="center"/>
    </xf>
    <xf numFmtId="0" fontId="51" fillId="25" borderId="0" xfId="52" applyNumberFormat="1" applyFont="1" applyFill="1" applyBorder="1" applyAlignment="1">
      <alignment/>
    </xf>
    <xf numFmtId="0" fontId="52" fillId="25" borderId="0" xfId="52" applyNumberFormat="1" applyFont="1" applyFill="1" applyBorder="1" applyAlignment="1">
      <alignment/>
    </xf>
    <xf numFmtId="0" fontId="53" fillId="25" borderId="0" xfId="52" applyNumberFormat="1" applyFont="1" applyFill="1" applyBorder="1" applyAlignment="1">
      <alignment/>
    </xf>
    <xf numFmtId="0" fontId="53" fillId="25" borderId="0" xfId="52" applyNumberFormat="1" applyFont="1" applyFill="1" applyBorder="1" applyAlignment="1">
      <alignment horizontal="center"/>
    </xf>
    <xf numFmtId="171" fontId="53" fillId="25" borderId="0" xfId="52" applyFont="1" applyFill="1" applyBorder="1" applyAlignment="1">
      <alignment horizontal="center"/>
    </xf>
    <xf numFmtId="0" fontId="54" fillId="25" borderId="0" xfId="52" applyNumberFormat="1" applyFont="1" applyFill="1" applyBorder="1" applyAlignment="1">
      <alignment/>
    </xf>
    <xf numFmtId="179" fontId="53" fillId="25" borderId="0" xfId="52" applyNumberFormat="1" applyFont="1" applyFill="1" applyBorder="1" applyAlignment="1">
      <alignment/>
    </xf>
    <xf numFmtId="171" fontId="53" fillId="25" borderId="0" xfId="52" applyFont="1" applyFill="1" applyBorder="1" applyAlignment="1">
      <alignment/>
    </xf>
    <xf numFmtId="169" fontId="53" fillId="25" borderId="0" xfId="52" applyNumberFormat="1" applyFont="1" applyFill="1" applyBorder="1" applyAlignment="1">
      <alignment/>
    </xf>
    <xf numFmtId="171" fontId="53" fillId="0" borderId="0" xfId="52" applyFont="1" applyBorder="1" applyAlignment="1">
      <alignment/>
    </xf>
    <xf numFmtId="179" fontId="23" fillId="25" borderId="0" xfId="52" applyNumberFormat="1" applyFont="1" applyFill="1" applyBorder="1" applyAlignment="1">
      <alignment/>
    </xf>
    <xf numFmtId="171" fontId="53" fillId="0" borderId="0" xfId="52" applyFont="1" applyAlignment="1">
      <alignment/>
    </xf>
    <xf numFmtId="171" fontId="23" fillId="25" borderId="0" xfId="52" applyFont="1" applyFill="1" applyBorder="1" applyAlignment="1">
      <alignment horizontal="center"/>
    </xf>
    <xf numFmtId="179" fontId="53" fillId="25" borderId="0" xfId="52" applyNumberFormat="1" applyFont="1" applyFill="1" applyBorder="1" applyAlignment="1">
      <alignment horizontal="right"/>
    </xf>
    <xf numFmtId="171" fontId="23" fillId="25" borderId="0" xfId="52" applyFont="1" applyFill="1" applyBorder="1" applyAlignment="1">
      <alignment/>
    </xf>
    <xf numFmtId="169" fontId="23" fillId="25" borderId="0" xfId="52" applyNumberFormat="1" applyFont="1" applyFill="1" applyBorder="1" applyAlignment="1">
      <alignment/>
    </xf>
    <xf numFmtId="171" fontId="23" fillId="25" borderId="0" xfId="52" applyNumberFormat="1" applyFont="1" applyFill="1" applyBorder="1" applyAlignment="1">
      <alignment/>
    </xf>
    <xf numFmtId="171" fontId="52" fillId="25" borderId="0" xfId="52" applyFont="1" applyFill="1" applyBorder="1" applyAlignment="1">
      <alignment/>
    </xf>
    <xf numFmtId="205" fontId="55" fillId="0" borderId="0" xfId="0" applyNumberFormat="1" applyFont="1" applyBorder="1" applyAlignment="1">
      <alignment/>
    </xf>
    <xf numFmtId="171" fontId="53" fillId="25" borderId="0" xfId="52" applyNumberFormat="1" applyFont="1" applyFill="1" applyBorder="1" applyAlignment="1">
      <alignment/>
    </xf>
    <xf numFmtId="171" fontId="52" fillId="25" borderId="0" xfId="52" applyFont="1" applyFill="1" applyAlignment="1">
      <alignment/>
    </xf>
    <xf numFmtId="3" fontId="53" fillId="25" borderId="0" xfId="52" applyNumberFormat="1" applyFont="1" applyFill="1" applyBorder="1" applyAlignment="1">
      <alignment/>
    </xf>
    <xf numFmtId="3" fontId="53" fillId="0" borderId="0" xfId="52" applyNumberFormat="1" applyFont="1" applyFill="1" applyBorder="1" applyAlignment="1">
      <alignment/>
    </xf>
    <xf numFmtId="179" fontId="53" fillId="0" borderId="0" xfId="52" applyNumberFormat="1" applyFont="1" applyFill="1" applyBorder="1" applyAlignment="1">
      <alignment/>
    </xf>
    <xf numFmtId="3" fontId="23" fillId="25" borderId="0" xfId="52" applyNumberFormat="1" applyFont="1" applyFill="1" applyBorder="1" applyAlignment="1">
      <alignment/>
    </xf>
    <xf numFmtId="171" fontId="53" fillId="25" borderId="25" xfId="52" applyFont="1" applyFill="1" applyBorder="1" applyAlignment="1">
      <alignment/>
    </xf>
    <xf numFmtId="0" fontId="53" fillId="25" borderId="25" xfId="52" applyNumberFormat="1" applyFont="1" applyFill="1" applyBorder="1" applyAlignment="1">
      <alignment/>
    </xf>
    <xf numFmtId="3" fontId="53" fillId="25" borderId="25" xfId="52" applyNumberFormat="1" applyFont="1" applyFill="1" applyBorder="1" applyAlignment="1">
      <alignment/>
    </xf>
    <xf numFmtId="0" fontId="53" fillId="25" borderId="0" xfId="0" applyFont="1" applyFill="1" applyBorder="1" applyAlignment="1">
      <alignment horizontal="left"/>
    </xf>
    <xf numFmtId="171" fontId="53" fillId="25" borderId="0" xfId="52" applyFont="1" applyFill="1" applyBorder="1" applyAlignment="1">
      <alignment horizontal="left"/>
    </xf>
    <xf numFmtId="171" fontId="53" fillId="25" borderId="0" xfId="52" applyFont="1" applyFill="1" applyAlignment="1">
      <alignment horizontal="left"/>
    </xf>
    <xf numFmtId="171" fontId="53" fillId="25" borderId="0" xfId="52" applyFont="1" applyFill="1" applyAlignment="1">
      <alignment/>
    </xf>
    <xf numFmtId="0" fontId="23" fillId="25" borderId="0" xfId="0" applyFont="1" applyFill="1" applyBorder="1" applyAlignment="1">
      <alignment horizontal="left"/>
    </xf>
    <xf numFmtId="171" fontId="23" fillId="25" borderId="0" xfId="52" applyFont="1" applyFill="1" applyAlignment="1">
      <alignment horizontal="left"/>
    </xf>
    <xf numFmtId="171" fontId="53" fillId="0" borderId="0" xfId="52" applyFont="1" applyAlignment="1">
      <alignment horizontal="left"/>
    </xf>
    <xf numFmtId="0" fontId="51" fillId="25" borderId="0" xfId="0" applyFont="1" applyFill="1" applyBorder="1" applyAlignment="1">
      <alignment horizontal="left"/>
    </xf>
    <xf numFmtId="0" fontId="53" fillId="25" borderId="0" xfId="0" applyFont="1" applyFill="1" applyBorder="1" applyAlignment="1">
      <alignment/>
    </xf>
    <xf numFmtId="171" fontId="53" fillId="25" borderId="0" xfId="0" applyNumberFormat="1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23" fillId="25" borderId="0" xfId="0" applyFont="1" applyFill="1" applyBorder="1" applyAlignment="1">
      <alignment horizontal="center" vertical="center" wrapText="1"/>
    </xf>
    <xf numFmtId="0" fontId="23" fillId="25" borderId="0" xfId="0" applyNumberFormat="1" applyFont="1" applyFill="1" applyBorder="1" applyAlignment="1">
      <alignment horizontal="center" vertical="center" wrapText="1"/>
    </xf>
    <xf numFmtId="3" fontId="53" fillId="25" borderId="0" xfId="52" applyNumberFormat="1" applyFont="1" applyFill="1" applyBorder="1" applyAlignment="1">
      <alignment horizontal="center"/>
    </xf>
    <xf numFmtId="37" fontId="53" fillId="25" borderId="0" xfId="52" applyNumberFormat="1" applyFont="1" applyFill="1" applyBorder="1" applyAlignment="1">
      <alignment/>
    </xf>
    <xf numFmtId="0" fontId="23" fillId="25" borderId="0" xfId="0" applyFont="1" applyFill="1" applyBorder="1" applyAlignment="1">
      <alignment horizontal="right"/>
    </xf>
    <xf numFmtId="3" fontId="23" fillId="25" borderId="0" xfId="0" applyNumberFormat="1" applyFont="1" applyFill="1" applyBorder="1" applyAlignment="1">
      <alignment horizontal="center"/>
    </xf>
    <xf numFmtId="37" fontId="23" fillId="25" borderId="0" xfId="0" applyNumberFormat="1" applyFont="1" applyFill="1" applyBorder="1" applyAlignment="1">
      <alignment/>
    </xf>
    <xf numFmtId="3" fontId="23" fillId="25" borderId="0" xfId="0" applyNumberFormat="1" applyFont="1" applyFill="1" applyBorder="1" applyAlignment="1">
      <alignment/>
    </xf>
    <xf numFmtId="37" fontId="53" fillId="25" borderId="0" xfId="0" applyNumberFormat="1" applyFont="1" applyFill="1" applyBorder="1" applyAlignment="1">
      <alignment/>
    </xf>
    <xf numFmtId="4" fontId="53" fillId="25" borderId="0" xfId="0" applyNumberFormat="1" applyFont="1" applyFill="1" applyBorder="1" applyAlignment="1">
      <alignment/>
    </xf>
    <xf numFmtId="3" fontId="53" fillId="25" borderId="0" xfId="0" applyNumberFormat="1" applyFont="1" applyFill="1" applyBorder="1" applyAlignment="1">
      <alignment/>
    </xf>
    <xf numFmtId="0" fontId="52" fillId="25" borderId="0" xfId="52" applyNumberFormat="1" applyFont="1" applyFill="1" applyBorder="1" applyAlignment="1">
      <alignment horizontal="center"/>
    </xf>
    <xf numFmtId="0" fontId="19" fillId="25" borderId="0" xfId="52" applyNumberFormat="1" applyFont="1" applyFill="1" applyBorder="1" applyAlignment="1">
      <alignment horizontal="center"/>
    </xf>
    <xf numFmtId="0" fontId="19" fillId="25" borderId="0" xfId="0" applyFont="1" applyFill="1" applyBorder="1" applyAlignment="1">
      <alignment/>
    </xf>
    <xf numFmtId="17" fontId="0" fillId="0" borderId="0" xfId="0" applyNumberFormat="1" applyFill="1" applyBorder="1" applyAlignment="1">
      <alignment horizontal="left"/>
    </xf>
    <xf numFmtId="3" fontId="17" fillId="25" borderId="0" xfId="0" applyNumberFormat="1" applyFont="1" applyFill="1" applyBorder="1" applyAlignment="1">
      <alignment horizontal="right"/>
    </xf>
    <xf numFmtId="0" fontId="3" fillId="25" borderId="0" xfId="0" applyFont="1" applyFill="1" applyBorder="1" applyAlignment="1">
      <alignment/>
    </xf>
    <xf numFmtId="0" fontId="56" fillId="25" borderId="0" xfId="0" applyFont="1" applyFill="1" applyBorder="1" applyAlignment="1">
      <alignment/>
    </xf>
    <xf numFmtId="3" fontId="56" fillId="25" borderId="0" xfId="52" applyNumberFormat="1" applyFont="1" applyFill="1" applyBorder="1" applyAlignment="1">
      <alignment/>
    </xf>
    <xf numFmtId="3" fontId="56" fillId="25" borderId="21" xfId="52" applyNumberFormat="1" applyFont="1" applyFill="1" applyBorder="1" applyAlignment="1">
      <alignment/>
    </xf>
    <xf numFmtId="0" fontId="58" fillId="25" borderId="0" xfId="0" applyFont="1" applyFill="1" applyBorder="1" applyAlignment="1">
      <alignment horizontal="center"/>
    </xf>
    <xf numFmtId="0" fontId="59" fillId="25" borderId="0" xfId="0" applyFont="1" applyFill="1" applyBorder="1" applyAlignment="1">
      <alignment/>
    </xf>
    <xf numFmtId="0" fontId="59" fillId="25" borderId="0" xfId="0" applyFont="1" applyFill="1" applyBorder="1" applyAlignment="1">
      <alignment horizontal="center"/>
    </xf>
    <xf numFmtId="3" fontId="56" fillId="25" borderId="0" xfId="0" applyNumberFormat="1" applyFont="1" applyFill="1" applyBorder="1" applyAlignment="1">
      <alignment/>
    </xf>
    <xf numFmtId="3" fontId="57" fillId="25" borderId="0" xfId="52" applyNumberFormat="1" applyFont="1" applyFill="1" applyBorder="1" applyAlignment="1">
      <alignment/>
    </xf>
    <xf numFmtId="179" fontId="57" fillId="25" borderId="0" xfId="52" applyNumberFormat="1" applyFont="1" applyFill="1" applyBorder="1" applyAlignment="1">
      <alignment/>
    </xf>
    <xf numFmtId="0" fontId="57" fillId="25" borderId="0" xfId="0" applyFont="1" applyFill="1" applyBorder="1" applyAlignment="1">
      <alignment/>
    </xf>
    <xf numFmtId="179" fontId="56" fillId="25" borderId="0" xfId="52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3" fontId="57" fillId="25" borderId="0" xfId="0" applyNumberFormat="1" applyFont="1" applyFill="1" applyBorder="1" applyAlignment="1">
      <alignment/>
    </xf>
    <xf numFmtId="0" fontId="57" fillId="25" borderId="0" xfId="0" applyFont="1" applyFill="1" applyBorder="1" applyAlignment="1">
      <alignment horizontal="right"/>
    </xf>
    <xf numFmtId="3" fontId="57" fillId="25" borderId="0" xfId="52" applyNumberFormat="1" applyFont="1" applyFill="1" applyBorder="1" applyAlignment="1">
      <alignment/>
    </xf>
    <xf numFmtId="179" fontId="56" fillId="25" borderId="21" xfId="52" applyNumberFormat="1" applyFont="1" applyFill="1" applyBorder="1" applyAlignment="1">
      <alignment/>
    </xf>
    <xf numFmtId="179" fontId="60" fillId="25" borderId="0" xfId="52" applyNumberFormat="1" applyFont="1" applyFill="1" applyBorder="1" applyAlignment="1">
      <alignment/>
    </xf>
    <xf numFmtId="37" fontId="56" fillId="25" borderId="0" xfId="52" applyNumberFormat="1" applyFont="1" applyFill="1" applyBorder="1" applyAlignment="1">
      <alignment/>
    </xf>
    <xf numFmtId="3" fontId="56" fillId="25" borderId="0" xfId="52" applyNumberFormat="1" applyFont="1" applyFill="1" applyBorder="1" applyAlignment="1">
      <alignment horizontal="right"/>
    </xf>
    <xf numFmtId="3" fontId="56" fillId="25" borderId="21" xfId="52" applyNumberFormat="1" applyFont="1" applyFill="1" applyBorder="1" applyAlignment="1">
      <alignment horizontal="right"/>
    </xf>
    <xf numFmtId="171" fontId="56" fillId="25" borderId="0" xfId="52" applyFont="1" applyFill="1" applyBorder="1" applyAlignment="1">
      <alignment/>
    </xf>
    <xf numFmtId="0" fontId="56" fillId="0" borderId="0" xfId="0" applyFont="1" applyAlignment="1">
      <alignment/>
    </xf>
    <xf numFmtId="171" fontId="56" fillId="0" borderId="0" xfId="52" applyFont="1" applyAlignment="1">
      <alignment/>
    </xf>
    <xf numFmtId="0" fontId="57" fillId="0" borderId="0" xfId="0" applyFont="1" applyAlignment="1">
      <alignment/>
    </xf>
    <xf numFmtId="179" fontId="57" fillId="0" borderId="0" xfId="52" applyNumberFormat="1" applyFont="1" applyAlignment="1">
      <alignment horizontal="left"/>
    </xf>
    <xf numFmtId="40" fontId="56" fillId="0" borderId="0" xfId="0" applyNumberFormat="1" applyFont="1" applyAlignment="1">
      <alignment/>
    </xf>
    <xf numFmtId="171" fontId="57" fillId="0" borderId="0" xfId="52" applyFont="1" applyAlignment="1">
      <alignment/>
    </xf>
    <xf numFmtId="205" fontId="56" fillId="0" borderId="0" xfId="0" applyNumberFormat="1" applyFont="1" applyAlignment="1">
      <alignment/>
    </xf>
    <xf numFmtId="0" fontId="56" fillId="0" borderId="0" xfId="0" applyFont="1" applyAlignment="1">
      <alignment horizontal="fill"/>
    </xf>
    <xf numFmtId="205" fontId="56" fillId="0" borderId="0" xfId="0" applyNumberFormat="1" applyFont="1" applyFill="1" applyAlignment="1">
      <alignment/>
    </xf>
    <xf numFmtId="205" fontId="56" fillId="25" borderId="0" xfId="0" applyNumberFormat="1" applyFont="1" applyFill="1" applyBorder="1" applyAlignment="1">
      <alignment/>
    </xf>
    <xf numFmtId="0" fontId="56" fillId="0" borderId="0" xfId="0" applyFont="1" applyBorder="1" applyAlignment="1">
      <alignment/>
    </xf>
    <xf numFmtId="3" fontId="3" fillId="25" borderId="0" xfId="0" applyNumberFormat="1" applyFont="1" applyFill="1" applyBorder="1" applyAlignment="1">
      <alignment/>
    </xf>
    <xf numFmtId="179" fontId="57" fillId="25" borderId="25" xfId="52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71" fontId="56" fillId="0" borderId="0" xfId="52" applyFont="1" applyBorder="1" applyAlignment="1">
      <alignment/>
    </xf>
    <xf numFmtId="179" fontId="56" fillId="0" borderId="0" xfId="0" applyNumberFormat="1" applyFont="1" applyBorder="1" applyAlignment="1">
      <alignment/>
    </xf>
    <xf numFmtId="171" fontId="56" fillId="0" borderId="0" xfId="52" applyFont="1" applyAlignment="1">
      <alignment/>
    </xf>
    <xf numFmtId="3" fontId="14" fillId="0" borderId="62" xfId="0" applyNumberFormat="1" applyFont="1" applyBorder="1" applyAlignment="1">
      <alignment/>
    </xf>
    <xf numFmtId="37" fontId="56" fillId="25" borderId="0" xfId="52" applyNumberFormat="1" applyFont="1" applyFill="1" applyBorder="1" applyAlignment="1">
      <alignment/>
    </xf>
    <xf numFmtId="37" fontId="56" fillId="25" borderId="21" xfId="52" applyNumberFormat="1" applyFont="1" applyFill="1" applyBorder="1" applyAlignment="1">
      <alignment/>
    </xf>
    <xf numFmtId="171" fontId="56" fillId="25" borderId="0" xfId="52" applyFont="1" applyFill="1" applyBorder="1" applyAlignment="1">
      <alignment horizontal="left"/>
    </xf>
    <xf numFmtId="171" fontId="56" fillId="25" borderId="0" xfId="52" applyFont="1" applyFill="1" applyBorder="1" applyAlignment="1">
      <alignment/>
    </xf>
    <xf numFmtId="0" fontId="26" fillId="25" borderId="0" xfId="0" applyFont="1" applyFill="1" applyBorder="1" applyAlignment="1">
      <alignment/>
    </xf>
    <xf numFmtId="171" fontId="14" fillId="0" borderId="0" xfId="52" applyFont="1" applyAlignment="1">
      <alignment/>
    </xf>
    <xf numFmtId="179" fontId="14" fillId="0" borderId="0" xfId="52" applyNumberFormat="1" applyFont="1" applyAlignment="1">
      <alignment/>
    </xf>
    <xf numFmtId="38" fontId="14" fillId="0" borderId="0" xfId="0" applyNumberFormat="1" applyFont="1" applyAlignment="1">
      <alignment/>
    </xf>
    <xf numFmtId="179" fontId="56" fillId="25" borderId="0" xfId="0" applyNumberFormat="1" applyFont="1" applyFill="1" applyBorder="1" applyAlignment="1">
      <alignment/>
    </xf>
    <xf numFmtId="3" fontId="17" fillId="25" borderId="0" xfId="52" applyNumberFormat="1" applyFont="1" applyFill="1" applyBorder="1" applyAlignment="1">
      <alignment/>
    </xf>
    <xf numFmtId="0" fontId="10" fillId="24" borderId="13" xfId="0" applyFont="1" applyFill="1" applyBorder="1" applyAlignment="1">
      <alignment/>
    </xf>
    <xf numFmtId="0" fontId="10" fillId="24" borderId="14" xfId="0" applyFont="1" applyFill="1" applyBorder="1" applyAlignment="1">
      <alignment/>
    </xf>
    <xf numFmtId="0" fontId="10" fillId="24" borderId="15" xfId="0" applyFont="1" applyFill="1" applyBorder="1" applyAlignment="1">
      <alignment/>
    </xf>
    <xf numFmtId="0" fontId="10" fillId="24" borderId="16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26" fillId="25" borderId="16" xfId="0" applyFont="1" applyFill="1" applyBorder="1" applyAlignment="1">
      <alignment/>
    </xf>
    <xf numFmtId="0" fontId="26" fillId="25" borderId="17" xfId="0" applyFont="1" applyFill="1" applyBorder="1" applyAlignment="1">
      <alignment/>
    </xf>
    <xf numFmtId="0" fontId="56" fillId="25" borderId="17" xfId="0" applyFont="1" applyFill="1" applyBorder="1" applyAlignment="1">
      <alignment/>
    </xf>
    <xf numFmtId="0" fontId="10" fillId="25" borderId="16" xfId="0" applyFont="1" applyFill="1" applyBorder="1" applyAlignment="1">
      <alignment/>
    </xf>
    <xf numFmtId="0" fontId="10" fillId="25" borderId="27" xfId="0" applyFont="1" applyFill="1" applyBorder="1" applyAlignment="1">
      <alignment/>
    </xf>
    <xf numFmtId="0" fontId="3" fillId="25" borderId="25" xfId="0" applyFont="1" applyFill="1" applyBorder="1" applyAlignment="1">
      <alignment/>
    </xf>
    <xf numFmtId="179" fontId="56" fillId="25" borderId="25" xfId="52" applyNumberFormat="1" applyFont="1" applyFill="1" applyBorder="1" applyAlignment="1">
      <alignment/>
    </xf>
    <xf numFmtId="0" fontId="56" fillId="25" borderId="25" xfId="0" applyFont="1" applyFill="1" applyBorder="1" applyAlignment="1">
      <alignment/>
    </xf>
    <xf numFmtId="0" fontId="56" fillId="25" borderId="28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7" fillId="25" borderId="16" xfId="0" applyFont="1" applyFill="1" applyBorder="1" applyAlignment="1">
      <alignment/>
    </xf>
    <xf numFmtId="0" fontId="26" fillId="0" borderId="0" xfId="0" applyFont="1" applyBorder="1" applyAlignment="1">
      <alignment/>
    </xf>
    <xf numFmtId="171" fontId="10" fillId="25" borderId="0" xfId="52" applyFont="1" applyFill="1" applyBorder="1" applyAlignment="1">
      <alignment/>
    </xf>
    <xf numFmtId="0" fontId="17" fillId="25" borderId="27" xfId="0" applyFont="1" applyFill="1" applyBorder="1" applyAlignment="1">
      <alignment/>
    </xf>
    <xf numFmtId="179" fontId="17" fillId="25" borderId="25" xfId="0" applyNumberFormat="1" applyFont="1" applyFill="1" applyBorder="1" applyAlignment="1">
      <alignment/>
    </xf>
    <xf numFmtId="171" fontId="17" fillId="25" borderId="25" xfId="0" applyNumberFormat="1" applyFont="1" applyFill="1" applyBorder="1" applyAlignment="1">
      <alignment/>
    </xf>
    <xf numFmtId="0" fontId="17" fillId="25" borderId="28" xfId="0" applyFont="1" applyFill="1" applyBorder="1" applyAlignment="1">
      <alignment/>
    </xf>
    <xf numFmtId="0" fontId="17" fillId="24" borderId="13" xfId="0" applyFont="1" applyFill="1" applyBorder="1" applyAlignment="1">
      <alignment/>
    </xf>
    <xf numFmtId="171" fontId="17" fillId="24" borderId="14" xfId="52" applyFont="1" applyFill="1" applyBorder="1" applyAlignment="1">
      <alignment/>
    </xf>
    <xf numFmtId="40" fontId="17" fillId="24" borderId="14" xfId="0" applyNumberFormat="1" applyFont="1" applyFill="1" applyBorder="1" applyAlignment="1">
      <alignment/>
    </xf>
    <xf numFmtId="38" fontId="17" fillId="24" borderId="15" xfId="0" applyNumberFormat="1" applyFont="1" applyFill="1" applyBorder="1" applyAlignment="1">
      <alignment/>
    </xf>
    <xf numFmtId="0" fontId="17" fillId="24" borderId="16" xfId="0" applyFont="1" applyFill="1" applyBorder="1" applyAlignment="1">
      <alignment/>
    </xf>
    <xf numFmtId="40" fontId="17" fillId="24" borderId="17" xfId="0" applyNumberFormat="1" applyFont="1" applyFill="1" applyBorder="1" applyAlignment="1">
      <alignment/>
    </xf>
    <xf numFmtId="179" fontId="14" fillId="24" borderId="17" xfId="52" applyNumberFormat="1" applyFont="1" applyFill="1" applyBorder="1" applyAlignment="1">
      <alignment/>
    </xf>
    <xf numFmtId="0" fontId="14" fillId="24" borderId="16" xfId="0" applyFont="1" applyFill="1" applyBorder="1" applyAlignment="1">
      <alignment/>
    </xf>
    <xf numFmtId="0" fontId="14" fillId="24" borderId="17" xfId="0" applyFont="1" applyFill="1" applyBorder="1" applyAlignment="1">
      <alignment/>
    </xf>
    <xf numFmtId="0" fontId="17" fillId="24" borderId="63" xfId="0" applyFont="1" applyFill="1" applyBorder="1" applyAlignment="1">
      <alignment/>
    </xf>
    <xf numFmtId="179" fontId="14" fillId="24" borderId="64" xfId="52" applyNumberFormat="1" applyFont="1" applyFill="1" applyBorder="1" applyAlignment="1">
      <alignment/>
    </xf>
    <xf numFmtId="0" fontId="14" fillId="25" borderId="65" xfId="0" applyFont="1" applyFill="1" applyBorder="1" applyAlignment="1">
      <alignment/>
    </xf>
    <xf numFmtId="179" fontId="14" fillId="25" borderId="66" xfId="52" applyNumberFormat="1" applyFont="1" applyFill="1" applyBorder="1" applyAlignment="1">
      <alignment/>
    </xf>
    <xf numFmtId="0" fontId="15" fillId="25" borderId="16" xfId="0" applyFont="1" applyFill="1" applyBorder="1" applyAlignment="1">
      <alignment/>
    </xf>
    <xf numFmtId="179" fontId="14" fillId="25" borderId="17" xfId="52" applyNumberFormat="1" applyFont="1" applyFill="1" applyBorder="1" applyAlignment="1">
      <alignment/>
    </xf>
    <xf numFmtId="0" fontId="16" fillId="25" borderId="16" xfId="0" applyFont="1" applyFill="1" applyBorder="1" applyAlignment="1">
      <alignment/>
    </xf>
    <xf numFmtId="179" fontId="25" fillId="25" borderId="17" xfId="52" applyNumberFormat="1" applyFont="1" applyFill="1" applyBorder="1" applyAlignment="1">
      <alignment horizontal="right"/>
    </xf>
    <xf numFmtId="0" fontId="14" fillId="25" borderId="16" xfId="0" applyFont="1" applyFill="1" applyBorder="1" applyAlignment="1">
      <alignment/>
    </xf>
    <xf numFmtId="169" fontId="17" fillId="25" borderId="17" xfId="52" applyNumberFormat="1" applyFont="1" applyFill="1" applyBorder="1" applyAlignment="1">
      <alignment horizontal="right"/>
    </xf>
    <xf numFmtId="179" fontId="17" fillId="25" borderId="17" xfId="0" applyNumberFormat="1" applyFont="1" applyFill="1" applyBorder="1" applyAlignment="1">
      <alignment horizontal="right"/>
    </xf>
    <xf numFmtId="0" fontId="14" fillId="25" borderId="63" xfId="0" applyFont="1" applyFill="1" applyBorder="1" applyAlignment="1">
      <alignment/>
    </xf>
    <xf numFmtId="179" fontId="14" fillId="25" borderId="64" xfId="52" applyNumberFormat="1" applyFont="1" applyFill="1" applyBorder="1" applyAlignment="1">
      <alignment horizontal="right"/>
    </xf>
    <xf numFmtId="179" fontId="14" fillId="25" borderId="67" xfId="52" applyNumberFormat="1" applyFont="1" applyFill="1" applyBorder="1" applyAlignment="1">
      <alignment/>
    </xf>
    <xf numFmtId="0" fontId="14" fillId="25" borderId="65" xfId="0" applyFont="1" applyFill="1" applyBorder="1" applyAlignment="1">
      <alignment horizontal="right"/>
    </xf>
    <xf numFmtId="0" fontId="14" fillId="25" borderId="16" xfId="0" applyFont="1" applyFill="1" applyBorder="1" applyAlignment="1">
      <alignment horizontal="right"/>
    </xf>
    <xf numFmtId="179" fontId="17" fillId="25" borderId="17" xfId="52" applyNumberFormat="1" applyFont="1" applyFill="1" applyBorder="1" applyAlignment="1">
      <alignment/>
    </xf>
    <xf numFmtId="0" fontId="17" fillId="25" borderId="16" xfId="0" applyFont="1" applyFill="1" applyBorder="1" applyAlignment="1">
      <alignment horizontal="left"/>
    </xf>
    <xf numFmtId="179" fontId="14" fillId="25" borderId="64" xfId="52" applyNumberFormat="1" applyFont="1" applyFill="1" applyBorder="1" applyAlignment="1">
      <alignment/>
    </xf>
    <xf numFmtId="0" fontId="14" fillId="25" borderId="68" xfId="0" applyFont="1" applyFill="1" applyBorder="1" applyAlignment="1">
      <alignment horizontal="left"/>
    </xf>
    <xf numFmtId="169" fontId="17" fillId="25" borderId="17" xfId="52" applyNumberFormat="1" applyFont="1" applyFill="1" applyBorder="1" applyAlignment="1">
      <alignment/>
    </xf>
    <xf numFmtId="171" fontId="14" fillId="24" borderId="59" xfId="52" applyFont="1" applyFill="1" applyBorder="1" applyAlignment="1">
      <alignment/>
    </xf>
    <xf numFmtId="40" fontId="14" fillId="24" borderId="59" xfId="0" applyNumberFormat="1" applyFont="1" applyFill="1" applyBorder="1" applyAlignment="1">
      <alignment/>
    </xf>
    <xf numFmtId="38" fontId="14" fillId="24" borderId="59" xfId="0" applyNumberFormat="1" applyFont="1" applyFill="1" applyBorder="1" applyAlignment="1">
      <alignment/>
    </xf>
    <xf numFmtId="38" fontId="14" fillId="24" borderId="69" xfId="0" applyNumberFormat="1" applyFont="1" applyFill="1" applyBorder="1" applyAlignment="1">
      <alignment/>
    </xf>
    <xf numFmtId="0" fontId="57" fillId="25" borderId="0" xfId="0" applyFont="1" applyFill="1" applyBorder="1" applyAlignment="1">
      <alignment horizontal="center"/>
    </xf>
    <xf numFmtId="0" fontId="57" fillId="25" borderId="0" xfId="0" applyFont="1" applyFill="1" applyBorder="1" applyAlignment="1">
      <alignment horizontal="left"/>
    </xf>
    <xf numFmtId="0" fontId="57" fillId="25" borderId="21" xfId="0" applyFont="1" applyFill="1" applyBorder="1" applyAlignment="1">
      <alignment horizontal="center"/>
    </xf>
    <xf numFmtId="3" fontId="57" fillId="25" borderId="62" xfId="52" applyNumberFormat="1" applyFont="1" applyFill="1" applyBorder="1" applyAlignment="1">
      <alignment/>
    </xf>
    <xf numFmtId="0" fontId="14" fillId="24" borderId="70" xfId="0" applyFont="1" applyFill="1" applyBorder="1" applyAlignment="1">
      <alignment horizontal="left" vertical="center"/>
    </xf>
    <xf numFmtId="0" fontId="14" fillId="25" borderId="21" xfId="0" applyFont="1" applyFill="1" applyBorder="1" applyAlignment="1">
      <alignment horizontal="center"/>
    </xf>
    <xf numFmtId="0" fontId="16" fillId="25" borderId="16" xfId="0" applyFont="1" applyFill="1" applyBorder="1" applyAlignment="1">
      <alignment/>
    </xf>
    <xf numFmtId="37" fontId="56" fillId="25" borderId="21" xfId="52" applyNumberFormat="1" applyFont="1" applyFill="1" applyBorder="1" applyAlignment="1">
      <alignment/>
    </xf>
    <xf numFmtId="171" fontId="27" fillId="25" borderId="0" xfId="52" applyFont="1" applyFill="1" applyBorder="1" applyAlignment="1">
      <alignment/>
    </xf>
    <xf numFmtId="0" fontId="10" fillId="25" borderId="0" xfId="0" applyFont="1" applyFill="1" applyAlignment="1">
      <alignment/>
    </xf>
    <xf numFmtId="207" fontId="0" fillId="0" borderId="0" xfId="0" applyNumberFormat="1" applyAlignment="1">
      <alignment/>
    </xf>
    <xf numFmtId="171" fontId="27" fillId="0" borderId="0" xfId="52" applyFont="1" applyFill="1" applyAlignment="1">
      <alignment/>
    </xf>
    <xf numFmtId="171" fontId="27" fillId="0" borderId="0" xfId="52" applyFont="1" applyFill="1" applyBorder="1" applyAlignment="1">
      <alignment/>
    </xf>
    <xf numFmtId="171" fontId="27" fillId="0" borderId="0" xfId="52" applyFont="1" applyBorder="1" applyAlignment="1">
      <alignment/>
    </xf>
    <xf numFmtId="171" fontId="3" fillId="0" borderId="20" xfId="52" applyFont="1" applyBorder="1" applyAlignment="1">
      <alignment/>
    </xf>
    <xf numFmtId="205" fontId="0" fillId="25" borderId="0" xfId="0" applyNumberFormat="1" applyFill="1" applyBorder="1" applyAlignment="1">
      <alignment/>
    </xf>
    <xf numFmtId="3" fontId="56" fillId="0" borderId="0" xfId="52" applyNumberFormat="1" applyFont="1" applyFill="1" applyBorder="1" applyAlignment="1">
      <alignment/>
    </xf>
    <xf numFmtId="205" fontId="2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171" fontId="56" fillId="0" borderId="0" xfId="52" applyFont="1" applyFill="1" applyAlignment="1">
      <alignment/>
    </xf>
    <xf numFmtId="179" fontId="56" fillId="0" borderId="0" xfId="52" applyNumberFormat="1" applyFont="1" applyFill="1" applyBorder="1" applyAlignment="1">
      <alignment/>
    </xf>
    <xf numFmtId="179" fontId="56" fillId="0" borderId="0" xfId="52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179" fontId="57" fillId="25" borderId="71" xfId="52" applyNumberFormat="1" applyFont="1" applyFill="1" applyBorder="1" applyAlignment="1">
      <alignment vertical="center" wrapText="1"/>
    </xf>
    <xf numFmtId="49" fontId="57" fillId="25" borderId="72" xfId="0" applyNumberFormat="1" applyFont="1" applyFill="1" applyBorder="1" applyAlignment="1">
      <alignment vertical="center" wrapText="1"/>
    </xf>
    <xf numFmtId="179" fontId="57" fillId="25" borderId="72" xfId="52" applyNumberFormat="1" applyFont="1" applyFill="1" applyBorder="1" applyAlignment="1">
      <alignment vertical="center" wrapText="1"/>
    </xf>
    <xf numFmtId="0" fontId="57" fillId="0" borderId="73" xfId="0" applyFont="1" applyFill="1" applyBorder="1" applyAlignment="1">
      <alignment vertical="center" wrapText="1"/>
    </xf>
    <xf numFmtId="179" fontId="57" fillId="0" borderId="74" xfId="52" applyNumberFormat="1" applyFont="1" applyFill="1" applyBorder="1" applyAlignment="1">
      <alignment horizontal="center" vertical="center" wrapText="1"/>
    </xf>
    <xf numFmtId="0" fontId="57" fillId="0" borderId="75" xfId="0" applyFont="1" applyFill="1" applyBorder="1" applyAlignment="1">
      <alignment horizontal="center" vertical="center" wrapText="1"/>
    </xf>
    <xf numFmtId="179" fontId="57" fillId="0" borderId="75" xfId="52" applyNumberFormat="1" applyFont="1" applyFill="1" applyBorder="1" applyAlignment="1">
      <alignment horizontal="center" vertical="center" wrapText="1"/>
    </xf>
    <xf numFmtId="0" fontId="57" fillId="0" borderId="76" xfId="0" applyFont="1" applyFill="1" applyBorder="1" applyAlignment="1">
      <alignment vertical="center" wrapText="1"/>
    </xf>
    <xf numFmtId="49" fontId="56" fillId="0" borderId="77" xfId="0" applyNumberFormat="1" applyFont="1" applyFill="1" applyBorder="1" applyAlignment="1">
      <alignment horizontal="center" vertical="center" wrapText="1"/>
    </xf>
    <xf numFmtId="179" fontId="56" fillId="0" borderId="0" xfId="52" applyNumberFormat="1" applyFont="1" applyFill="1" applyBorder="1" applyAlignment="1">
      <alignment horizontal="center" vertical="top"/>
    </xf>
    <xf numFmtId="49" fontId="56" fillId="0" borderId="78" xfId="0" applyNumberFormat="1" applyFont="1" applyFill="1" applyBorder="1" applyAlignment="1">
      <alignment horizontal="center" vertical="top"/>
    </xf>
    <xf numFmtId="49" fontId="56" fillId="0" borderId="16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horizontal="left" vertical="top"/>
    </xf>
    <xf numFmtId="49" fontId="56" fillId="0" borderId="17" xfId="0" applyNumberFormat="1" applyFont="1" applyFill="1" applyBorder="1" applyAlignment="1">
      <alignment horizontal="center" vertical="top"/>
    </xf>
    <xf numFmtId="49" fontId="24" fillId="0" borderId="16" xfId="58" applyNumberFormat="1" applyFont="1" applyFill="1" applyBorder="1" applyAlignment="1">
      <alignment horizontal="left"/>
      <protection/>
    </xf>
    <xf numFmtId="49" fontId="24" fillId="0" borderId="0" xfId="58" applyNumberFormat="1" applyFont="1" applyFill="1" applyBorder="1" applyAlignment="1">
      <alignment horizontal="left"/>
      <protection/>
    </xf>
    <xf numFmtId="171" fontId="56" fillId="0" borderId="17" xfId="52" applyFont="1" applyFill="1" applyBorder="1" applyAlignment="1">
      <alignment/>
    </xf>
    <xf numFmtId="179" fontId="56" fillId="0" borderId="0" xfId="52" applyNumberFormat="1" applyFont="1" applyFill="1" applyBorder="1" applyAlignment="1">
      <alignment vertical="top"/>
    </xf>
    <xf numFmtId="179" fontId="24" fillId="0" borderId="0" xfId="52" applyNumberFormat="1" applyFont="1" applyFill="1" applyBorder="1" applyAlignment="1">
      <alignment horizontal="right"/>
    </xf>
    <xf numFmtId="49" fontId="56" fillId="0" borderId="16" xfId="0" applyNumberFormat="1" applyFont="1" applyFill="1" applyBorder="1" applyAlignment="1">
      <alignment horizontal="right" vertical="top"/>
    </xf>
    <xf numFmtId="0" fontId="57" fillId="0" borderId="0" xfId="0" applyFont="1" applyFill="1" applyAlignment="1">
      <alignment/>
    </xf>
    <xf numFmtId="49" fontId="57" fillId="0" borderId="16" xfId="0" applyNumberFormat="1" applyFont="1" applyFill="1" applyBorder="1" applyAlignment="1">
      <alignment horizontal="right" vertical="top"/>
    </xf>
    <xf numFmtId="49" fontId="61" fillId="0" borderId="0" xfId="58" applyNumberFormat="1" applyFont="1" applyFill="1" applyBorder="1" applyAlignment="1">
      <alignment horizontal="left"/>
      <protection/>
    </xf>
    <xf numFmtId="179" fontId="57" fillId="0" borderId="0" xfId="52" applyNumberFormat="1" applyFont="1" applyFill="1" applyBorder="1" applyAlignment="1">
      <alignment vertical="top"/>
    </xf>
    <xf numFmtId="171" fontId="57" fillId="0" borderId="17" xfId="52" applyFont="1" applyFill="1" applyBorder="1" applyAlignment="1">
      <alignment/>
    </xf>
    <xf numFmtId="171" fontId="57" fillId="0" borderId="0" xfId="52" applyFont="1" applyFill="1" applyAlignment="1">
      <alignment/>
    </xf>
    <xf numFmtId="49" fontId="56" fillId="0" borderId="0" xfId="0" applyNumberFormat="1" applyFont="1" applyFill="1" applyBorder="1" applyAlignment="1">
      <alignment horizontal="center" vertical="top"/>
    </xf>
    <xf numFmtId="49" fontId="56" fillId="0" borderId="0" xfId="0" applyNumberFormat="1" applyFont="1" applyFill="1" applyBorder="1" applyAlignment="1">
      <alignment horizontal="left" vertical="top"/>
    </xf>
    <xf numFmtId="9" fontId="56" fillId="0" borderId="17" xfId="0" applyNumberFormat="1" applyFont="1" applyFill="1" applyBorder="1" applyAlignment="1">
      <alignment vertical="top"/>
    </xf>
    <xf numFmtId="0" fontId="56" fillId="0" borderId="16" xfId="0" applyFont="1" applyFill="1" applyBorder="1" applyAlignment="1">
      <alignment horizontal="right" vertical="top"/>
    </xf>
    <xf numFmtId="0" fontId="56" fillId="0" borderId="0" xfId="0" applyFont="1" applyFill="1" applyBorder="1" applyAlignment="1">
      <alignment vertical="top"/>
    </xf>
    <xf numFmtId="0" fontId="57" fillId="0" borderId="16" xfId="0" applyFont="1" applyFill="1" applyBorder="1" applyAlignment="1">
      <alignment horizontal="right" vertical="top"/>
    </xf>
    <xf numFmtId="179" fontId="57" fillId="0" borderId="0" xfId="0" applyNumberFormat="1" applyFont="1" applyFill="1" applyAlignment="1">
      <alignment/>
    </xf>
    <xf numFmtId="0" fontId="57" fillId="0" borderId="0" xfId="0" applyFont="1" applyFill="1" applyBorder="1" applyAlignment="1">
      <alignment vertical="top"/>
    </xf>
    <xf numFmtId="169" fontId="56" fillId="0" borderId="0" xfId="52" applyNumberFormat="1" applyFont="1" applyFill="1" applyBorder="1" applyAlignment="1">
      <alignment vertical="top"/>
    </xf>
    <xf numFmtId="179" fontId="56" fillId="0" borderId="0" xfId="0" applyNumberFormat="1" applyFont="1" applyFill="1" applyAlignment="1">
      <alignment/>
    </xf>
    <xf numFmtId="0" fontId="56" fillId="0" borderId="27" xfId="0" applyFont="1" applyFill="1" applyBorder="1" applyAlignment="1">
      <alignment horizontal="right" vertical="top"/>
    </xf>
    <xf numFmtId="0" fontId="56" fillId="0" borderId="25" xfId="0" applyFont="1" applyFill="1" applyBorder="1" applyAlignment="1">
      <alignment vertical="top"/>
    </xf>
    <xf numFmtId="179" fontId="56" fillId="0" borderId="25" xfId="52" applyNumberFormat="1" applyFont="1" applyFill="1" applyBorder="1" applyAlignment="1">
      <alignment vertical="top"/>
    </xf>
    <xf numFmtId="169" fontId="56" fillId="0" borderId="25" xfId="52" applyNumberFormat="1" applyFont="1" applyFill="1" applyBorder="1" applyAlignment="1">
      <alignment vertical="top"/>
    </xf>
    <xf numFmtId="171" fontId="56" fillId="0" borderId="28" xfId="52" applyFont="1" applyFill="1" applyBorder="1" applyAlignment="1">
      <alignment/>
    </xf>
    <xf numFmtId="171" fontId="56" fillId="0" borderId="0" xfId="0" applyNumberFormat="1" applyFont="1" applyFill="1" applyAlignment="1">
      <alignment/>
    </xf>
    <xf numFmtId="179" fontId="56" fillId="0" borderId="0" xfId="52" applyNumberFormat="1" applyFont="1" applyFill="1" applyAlignment="1">
      <alignment/>
    </xf>
    <xf numFmtId="0" fontId="56" fillId="0" borderId="27" xfId="0" applyFont="1" applyFill="1" applyBorder="1" applyAlignment="1">
      <alignment/>
    </xf>
    <xf numFmtId="49" fontId="56" fillId="0" borderId="25" xfId="0" applyNumberFormat="1" applyFont="1" applyFill="1" applyBorder="1" applyAlignment="1">
      <alignment horizontal="center"/>
    </xf>
    <xf numFmtId="12" fontId="56" fillId="0" borderId="25" xfId="52" applyNumberFormat="1" applyFont="1" applyFill="1" applyBorder="1" applyAlignment="1">
      <alignment/>
    </xf>
    <xf numFmtId="0" fontId="56" fillId="0" borderId="25" xfId="0" applyFont="1" applyFill="1" applyBorder="1" applyAlignment="1">
      <alignment/>
    </xf>
    <xf numFmtId="0" fontId="56" fillId="0" borderId="28" xfId="0" applyFont="1" applyFill="1" applyBorder="1" applyAlignment="1">
      <alignment/>
    </xf>
    <xf numFmtId="49" fontId="56" fillId="0" borderId="0" xfId="0" applyNumberFormat="1" applyFont="1" applyFill="1" applyAlignment="1">
      <alignment horizontal="center"/>
    </xf>
    <xf numFmtId="171" fontId="62" fillId="0" borderId="0" xfId="52" applyFont="1" applyFill="1" applyAlignment="1">
      <alignment/>
    </xf>
    <xf numFmtId="0" fontId="56" fillId="0" borderId="0" xfId="0" applyFont="1" applyFill="1" applyBorder="1" applyAlignment="1">
      <alignment horizontal="left" vertical="top"/>
    </xf>
    <xf numFmtId="179" fontId="1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171" fontId="63" fillId="0" borderId="0" xfId="52" applyFont="1" applyFill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Alignment="1">
      <alignment/>
    </xf>
    <xf numFmtId="171" fontId="6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64" fillId="0" borderId="0" xfId="0" applyFont="1" applyBorder="1" applyAlignment="1">
      <alignment horizontal="left" vertical="top"/>
    </xf>
    <xf numFmtId="179" fontId="1" fillId="0" borderId="0" xfId="52" applyNumberFormat="1" applyFont="1" applyAlignment="1">
      <alignment/>
    </xf>
    <xf numFmtId="0" fontId="0" fillId="0" borderId="0" xfId="0" applyFont="1" applyBorder="1" applyAlignment="1">
      <alignment horizontal="left"/>
    </xf>
    <xf numFmtId="179" fontId="1" fillId="0" borderId="0" xfId="52" applyNumberFormat="1" applyFont="1" applyFill="1" applyAlignment="1">
      <alignment/>
    </xf>
    <xf numFmtId="0" fontId="1" fillId="0" borderId="0" xfId="0" applyFont="1" applyFill="1" applyAlignment="1">
      <alignment/>
    </xf>
    <xf numFmtId="179" fontId="63" fillId="0" borderId="0" xfId="0" applyNumberFormat="1" applyFont="1" applyFill="1" applyAlignment="1">
      <alignment/>
    </xf>
    <xf numFmtId="179" fontId="63" fillId="0" borderId="0" xfId="52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64" fillId="0" borderId="0" xfId="0" applyFont="1" applyFill="1" applyAlignment="1">
      <alignment horizontal="left"/>
    </xf>
    <xf numFmtId="205" fontId="63" fillId="0" borderId="0" xfId="0" applyNumberFormat="1" applyFont="1" applyFill="1" applyAlignment="1">
      <alignment/>
    </xf>
    <xf numFmtId="0" fontId="14" fillId="24" borderId="0" xfId="52" applyNumberFormat="1" applyFont="1" applyFill="1" applyBorder="1" applyAlignment="1">
      <alignment horizontal="center"/>
    </xf>
    <xf numFmtId="0" fontId="14" fillId="24" borderId="17" xfId="52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14" fillId="24" borderId="16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/>
    </xf>
    <xf numFmtId="0" fontId="14" fillId="24" borderId="17" xfId="0" applyFont="1" applyFill="1" applyBorder="1" applyAlignment="1">
      <alignment horizontal="center"/>
    </xf>
    <xf numFmtId="179" fontId="14" fillId="0" borderId="0" xfId="52" applyNumberFormat="1" applyFont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3" fillId="0" borderId="79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80" xfId="0" applyFont="1" applyBorder="1" applyAlignment="1">
      <alignment horizontal="center"/>
    </xf>
    <xf numFmtId="0" fontId="8" fillId="24" borderId="81" xfId="0" applyFont="1" applyFill="1" applyBorder="1" applyAlignment="1">
      <alignment horizontal="center"/>
    </xf>
    <xf numFmtId="0" fontId="8" fillId="24" borderId="33" xfId="0" applyFont="1" applyFill="1" applyBorder="1" applyAlignment="1">
      <alignment horizontal="center"/>
    </xf>
    <xf numFmtId="0" fontId="8" fillId="24" borderId="82" xfId="0" applyFont="1" applyFill="1" applyBorder="1" applyAlignment="1">
      <alignment horizontal="center"/>
    </xf>
    <xf numFmtId="0" fontId="14" fillId="25" borderId="46" xfId="52" applyNumberFormat="1" applyFont="1" applyFill="1" applyBorder="1" applyAlignment="1">
      <alignment horizontal="center" vertical="center"/>
    </xf>
    <xf numFmtId="0" fontId="14" fillId="25" borderId="20" xfId="52" applyNumberFormat="1" applyFont="1" applyFill="1" applyBorder="1" applyAlignment="1">
      <alignment horizontal="center" vertical="center"/>
    </xf>
    <xf numFmtId="38" fontId="14" fillId="25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79" fontId="1" fillId="0" borderId="0" xfId="52" applyNumberFormat="1" applyFont="1" applyAlignment="1">
      <alignment horizontal="center"/>
    </xf>
    <xf numFmtId="179" fontId="57" fillId="0" borderId="72" xfId="52" applyNumberFormat="1" applyFont="1" applyFill="1" applyBorder="1" applyAlignment="1">
      <alignment horizontal="center" vertical="center" wrapText="1"/>
    </xf>
    <xf numFmtId="179" fontId="57" fillId="0" borderId="75" xfId="52" applyNumberFormat="1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Comma 4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Hyperlink" xfId="49"/>
    <cellStyle name="Followed 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_Variacion Dic 2015" xfId="58"/>
    <cellStyle name="Notas" xfId="59"/>
    <cellStyle name="Percent 2" xfId="60"/>
    <cellStyle name="Percent 3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" name="Picture 1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71475"/>
          <a:ext cx="2638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57150</xdr:rowOff>
    </xdr:to>
    <xdr:sp>
      <xdr:nvSpPr>
        <xdr:cNvPr id="2" name="WordArt 2"/>
        <xdr:cNvSpPr>
          <a:spLocks/>
        </xdr:cNvSpPr>
      </xdr:nvSpPr>
      <xdr:spPr>
        <a:xfrm>
          <a:off x="18992850" y="1000125"/>
          <a:ext cx="201930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57150</xdr:rowOff>
    </xdr:from>
    <xdr:to>
      <xdr:col>3</xdr:col>
      <xdr:colOff>1885950</xdr:colOff>
      <xdr:row>6</xdr:row>
      <xdr:rowOff>66675</xdr:rowOff>
    </xdr:to>
    <xdr:pic>
      <xdr:nvPicPr>
        <xdr:cNvPr id="1" name="Picture 303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447675"/>
          <a:ext cx="2114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" name="Picture 2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71475"/>
          <a:ext cx="2495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57150</xdr:rowOff>
    </xdr:to>
    <xdr:sp>
      <xdr:nvSpPr>
        <xdr:cNvPr id="2" name="WordArt 1677"/>
        <xdr:cNvSpPr>
          <a:spLocks/>
        </xdr:cNvSpPr>
      </xdr:nvSpPr>
      <xdr:spPr>
        <a:xfrm>
          <a:off x="18849975" y="1000125"/>
          <a:ext cx="201930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123825</xdr:colOff>
      <xdr:row>50</xdr:row>
      <xdr:rowOff>171450</xdr:rowOff>
    </xdr:from>
    <xdr:to>
      <xdr:col>30</xdr:col>
      <xdr:colOff>152400</xdr:colOff>
      <xdr:row>61</xdr:row>
      <xdr:rowOff>123825</xdr:rowOff>
    </xdr:to>
    <xdr:pic>
      <xdr:nvPicPr>
        <xdr:cNvPr id="1" name="Picture 15" descr="firma_geroni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84150" y="7924800"/>
          <a:ext cx="23145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2" name="Picture 105" descr="SISALRIL LOGO LATERA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800100"/>
          <a:ext cx="2162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9</xdr:row>
      <xdr:rowOff>161925</xdr:rowOff>
    </xdr:from>
    <xdr:to>
      <xdr:col>9</xdr:col>
      <xdr:colOff>352425</xdr:colOff>
      <xdr:row>12</xdr:row>
      <xdr:rowOff>28575</xdr:rowOff>
    </xdr:to>
    <xdr:sp>
      <xdr:nvSpPr>
        <xdr:cNvPr id="3" name="WordArt 114"/>
        <xdr:cNvSpPr>
          <a:spLocks/>
        </xdr:cNvSpPr>
      </xdr:nvSpPr>
      <xdr:spPr>
        <a:xfrm>
          <a:off x="8020050" y="1819275"/>
          <a:ext cx="17145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1" name="Picture 1" descr="escudo_d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5334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2" name="Picture 2" descr="escudo_d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5334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3" name="Picture 3" descr="SISALRIL LOGO LATERA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695325"/>
          <a:ext cx="2085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600075</xdr:colOff>
      <xdr:row>8</xdr:row>
      <xdr:rowOff>57150</xdr:rowOff>
    </xdr:from>
    <xdr:to>
      <xdr:col>12</xdr:col>
      <xdr:colOff>381000</xdr:colOff>
      <xdr:row>10</xdr:row>
      <xdr:rowOff>85725</xdr:rowOff>
    </xdr:to>
    <xdr:sp>
      <xdr:nvSpPr>
        <xdr:cNvPr id="4" name="WordArt 4"/>
        <xdr:cNvSpPr>
          <a:spLocks/>
        </xdr:cNvSpPr>
      </xdr:nvSpPr>
      <xdr:spPr>
        <a:xfrm>
          <a:off x="11363325" y="1504950"/>
          <a:ext cx="2105025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140</xdr:row>
      <xdr:rowOff>0</xdr:rowOff>
    </xdr:from>
    <xdr:to>
      <xdr:col>2</xdr:col>
      <xdr:colOff>409575</xdr:colOff>
      <xdr:row>140</xdr:row>
      <xdr:rowOff>0</xdr:rowOff>
    </xdr:to>
    <xdr:pic>
      <xdr:nvPicPr>
        <xdr:cNvPr id="1" name="Picture 58" descr="ul3"/>
        <xdr:cNvPicPr preferRelativeResize="1">
          <a:picLocks noChangeAspect="1"/>
        </xdr:cNvPicPr>
      </xdr:nvPicPr>
      <xdr:blipFill>
        <a:blip r:embed="rId1">
          <a:clrChange>
            <a:clrFrom>
              <a:srgbClr val="FCFAF0"/>
            </a:clrFrom>
            <a:clrTo>
              <a:srgbClr val="FCFAF0">
                <a:alpha val="0"/>
              </a:srgbClr>
            </a:clrTo>
          </a:clrChange>
        </a:blip>
        <a:stretch>
          <a:fillRect/>
        </a:stretch>
      </xdr:blipFill>
      <xdr:spPr>
        <a:xfrm>
          <a:off x="771525" y="19440525"/>
          <a:ext cx="1000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</xdr:row>
      <xdr:rowOff>142875</xdr:rowOff>
    </xdr:from>
    <xdr:to>
      <xdr:col>2</xdr:col>
      <xdr:colOff>1000125</xdr:colOff>
      <xdr:row>7</xdr:row>
      <xdr:rowOff>57150</xdr:rowOff>
    </xdr:to>
    <xdr:pic>
      <xdr:nvPicPr>
        <xdr:cNvPr id="2" name="Picture 2869" descr="SISALRIL LOGO LATERA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8675" y="628650"/>
          <a:ext cx="1533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6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3.8515625" style="18" customWidth="1"/>
    <col min="2" max="2" width="3.421875" style="18" customWidth="1"/>
    <col min="3" max="3" width="7.28125" style="18" customWidth="1"/>
    <col min="4" max="4" width="16.140625" style="18" customWidth="1"/>
    <col min="5" max="5" width="36.140625" style="18" customWidth="1"/>
    <col min="6" max="6" width="18.140625" style="18" customWidth="1"/>
    <col min="7" max="7" width="22.57421875" style="18" customWidth="1"/>
    <col min="8" max="8" width="26.140625" style="18" customWidth="1"/>
    <col min="9" max="9" width="20.140625" style="18" customWidth="1"/>
    <col min="10" max="10" width="3.7109375" style="18" customWidth="1"/>
    <col min="11" max="11" width="4.00390625" style="14" customWidth="1"/>
    <col min="12" max="12" width="20.28125" style="18" bestFit="1" customWidth="1"/>
    <col min="13" max="13" width="18.28125" style="18" customWidth="1"/>
    <col min="14" max="14" width="20.28125" style="18" bestFit="1" customWidth="1"/>
    <col min="15" max="16" width="17.57421875" style="18" bestFit="1" customWidth="1"/>
    <col min="17" max="16384" width="11.421875" style="18" customWidth="1"/>
  </cols>
  <sheetData>
    <row r="1" ht="15" thickBot="1"/>
    <row r="2" spans="2:11" ht="15" thickTop="1">
      <c r="B2" s="36"/>
      <c r="C2" s="37"/>
      <c r="D2" s="37"/>
      <c r="E2" s="37"/>
      <c r="F2" s="37"/>
      <c r="G2" s="37"/>
      <c r="H2" s="37"/>
      <c r="I2" s="37"/>
      <c r="J2" s="38"/>
      <c r="K2" s="39"/>
    </row>
    <row r="3" spans="2:11" ht="14.25">
      <c r="B3" s="40"/>
      <c r="C3" s="41"/>
      <c r="D3" s="41"/>
      <c r="E3" s="41"/>
      <c r="F3" s="41"/>
      <c r="G3" s="41"/>
      <c r="H3" s="41"/>
      <c r="I3" s="41"/>
      <c r="J3" s="42"/>
      <c r="K3" s="39"/>
    </row>
    <row r="4" spans="2:11" ht="14.25">
      <c r="B4" s="40"/>
      <c r="C4" s="41"/>
      <c r="D4" s="41"/>
      <c r="E4" s="41"/>
      <c r="F4" s="41"/>
      <c r="G4" s="41"/>
      <c r="H4" s="41"/>
      <c r="I4" s="41"/>
      <c r="J4" s="42"/>
      <c r="K4" s="39"/>
    </row>
    <row r="5" spans="2:11" ht="14.25">
      <c r="B5" s="40"/>
      <c r="C5" s="41"/>
      <c r="D5" s="41"/>
      <c r="E5" s="41"/>
      <c r="F5" s="41"/>
      <c r="G5" s="41"/>
      <c r="H5" s="41"/>
      <c r="I5" s="41"/>
      <c r="J5" s="42"/>
      <c r="K5" s="39"/>
    </row>
    <row r="6" spans="2:11" ht="14.25">
      <c r="B6" s="40"/>
      <c r="C6" s="532"/>
      <c r="D6" s="532"/>
      <c r="E6" s="532"/>
      <c r="F6" s="532"/>
      <c r="G6" s="532"/>
      <c r="H6" s="532"/>
      <c r="I6" s="532"/>
      <c r="J6" s="533"/>
      <c r="K6" s="39"/>
    </row>
    <row r="7" spans="2:11" ht="14.25">
      <c r="B7" s="40"/>
      <c r="C7" s="532" t="s">
        <v>203</v>
      </c>
      <c r="D7" s="532"/>
      <c r="E7" s="532"/>
      <c r="F7" s="532"/>
      <c r="G7" s="532"/>
      <c r="H7" s="532"/>
      <c r="I7" s="532"/>
      <c r="J7" s="533"/>
      <c r="K7" s="39"/>
    </row>
    <row r="8" spans="2:11" ht="14.25">
      <c r="B8" s="40"/>
      <c r="C8" s="532" t="s">
        <v>474</v>
      </c>
      <c r="D8" s="532"/>
      <c r="E8" s="532"/>
      <c r="F8" s="532"/>
      <c r="G8" s="532"/>
      <c r="H8" s="532"/>
      <c r="I8" s="532"/>
      <c r="J8" s="533"/>
      <c r="K8" s="39"/>
    </row>
    <row r="9" spans="2:11" ht="14.25">
      <c r="B9" s="40"/>
      <c r="C9" s="532"/>
      <c r="D9" s="532"/>
      <c r="E9" s="532"/>
      <c r="F9" s="532"/>
      <c r="G9" s="532"/>
      <c r="H9" s="532"/>
      <c r="I9" s="532"/>
      <c r="J9" s="533"/>
      <c r="K9" s="39"/>
    </row>
    <row r="10" spans="2:11" ht="14.25">
      <c r="B10" s="40"/>
      <c r="C10" s="41"/>
      <c r="D10" s="41"/>
      <c r="E10" s="41"/>
      <c r="F10" s="41"/>
      <c r="G10" s="41"/>
      <c r="H10" s="41"/>
      <c r="I10" s="41"/>
      <c r="J10" s="42"/>
      <c r="K10" s="39"/>
    </row>
    <row r="11" spans="2:11" ht="15" thickBot="1">
      <c r="B11" s="43"/>
      <c r="C11" s="44"/>
      <c r="D11" s="44"/>
      <c r="E11" s="44"/>
      <c r="F11" s="44"/>
      <c r="G11" s="44"/>
      <c r="H11" s="44"/>
      <c r="I11" s="44"/>
      <c r="J11" s="45"/>
      <c r="K11" s="39"/>
    </row>
    <row r="12" spans="2:11" ht="14.25">
      <c r="B12" s="86"/>
      <c r="C12" s="87"/>
      <c r="D12" s="88"/>
      <c r="E12" s="88"/>
      <c r="F12" s="88"/>
      <c r="G12" s="88"/>
      <c r="H12" s="88"/>
      <c r="I12" s="88"/>
      <c r="J12" s="89"/>
      <c r="K12" s="39"/>
    </row>
    <row r="13" spans="2:11" ht="14.25">
      <c r="B13" s="90"/>
      <c r="C13" s="96"/>
      <c r="D13" s="94"/>
      <c r="E13" s="94"/>
      <c r="F13" s="94"/>
      <c r="G13" s="94"/>
      <c r="H13" s="94"/>
      <c r="I13" s="94"/>
      <c r="J13" s="95"/>
      <c r="K13" s="39"/>
    </row>
    <row r="14" spans="2:11" ht="15">
      <c r="B14" s="90"/>
      <c r="C14" s="326" t="s">
        <v>68</v>
      </c>
      <c r="D14" s="277" t="s">
        <v>117</v>
      </c>
      <c r="E14" s="277"/>
      <c r="F14" s="277"/>
      <c r="G14" s="278"/>
      <c r="H14" s="278"/>
      <c r="I14" s="278"/>
      <c r="J14" s="95"/>
      <c r="K14" s="39"/>
    </row>
    <row r="15" spans="2:11" ht="15">
      <c r="B15" s="90"/>
      <c r="C15" s="279"/>
      <c r="D15" s="278"/>
      <c r="E15" s="278"/>
      <c r="F15" s="278"/>
      <c r="G15" s="278"/>
      <c r="H15" s="278"/>
      <c r="I15" s="278"/>
      <c r="J15" s="95"/>
      <c r="K15" s="39"/>
    </row>
    <row r="16" spans="2:11" ht="15">
      <c r="B16" s="90"/>
      <c r="C16" s="279"/>
      <c r="D16" s="278" t="s">
        <v>213</v>
      </c>
      <c r="E16" s="278"/>
      <c r="F16" s="278"/>
      <c r="G16" s="278"/>
      <c r="H16" s="278"/>
      <c r="I16" s="278"/>
      <c r="J16" s="95"/>
      <c r="K16" s="39"/>
    </row>
    <row r="17" spans="2:11" ht="15">
      <c r="B17" s="90"/>
      <c r="C17" s="279"/>
      <c r="D17" s="278" t="s">
        <v>542</v>
      </c>
      <c r="E17" s="278"/>
      <c r="F17" s="278"/>
      <c r="G17" s="278"/>
      <c r="H17" s="278"/>
      <c r="I17" s="278"/>
      <c r="J17" s="95"/>
      <c r="K17" s="39"/>
    </row>
    <row r="18" spans="2:11" ht="15">
      <c r="B18" s="90"/>
      <c r="C18" s="279"/>
      <c r="D18" s="278" t="s">
        <v>543</v>
      </c>
      <c r="E18" s="278"/>
      <c r="F18" s="278"/>
      <c r="G18" s="278"/>
      <c r="H18" s="278"/>
      <c r="I18" s="278"/>
      <c r="J18" s="95"/>
      <c r="K18" s="39"/>
    </row>
    <row r="19" spans="2:11" ht="15">
      <c r="B19" s="90"/>
      <c r="C19" s="279"/>
      <c r="D19" s="278" t="s">
        <v>544</v>
      </c>
      <c r="E19" s="278"/>
      <c r="F19" s="278"/>
      <c r="G19" s="278"/>
      <c r="H19" s="275"/>
      <c r="I19" s="278"/>
      <c r="J19" s="95"/>
      <c r="K19" s="39"/>
    </row>
    <row r="20" spans="2:11" ht="15">
      <c r="B20" s="90"/>
      <c r="C20" s="279"/>
      <c r="D20" s="278"/>
      <c r="E20" s="278"/>
      <c r="F20" s="278"/>
      <c r="G20" s="278"/>
      <c r="H20" s="275"/>
      <c r="I20" s="278"/>
      <c r="J20" s="95"/>
      <c r="K20" s="39"/>
    </row>
    <row r="21" spans="2:12" ht="15">
      <c r="B21" s="90"/>
      <c r="C21" s="280"/>
      <c r="D21" s="278" t="s">
        <v>545</v>
      </c>
      <c r="E21" s="281"/>
      <c r="F21" s="278"/>
      <c r="G21" s="278"/>
      <c r="H21" s="282"/>
      <c r="I21" s="278"/>
      <c r="J21" s="95"/>
      <c r="K21" s="39"/>
      <c r="L21" s="47"/>
    </row>
    <row r="22" spans="2:12" ht="15">
      <c r="B22" s="90"/>
      <c r="C22" s="280"/>
      <c r="D22" s="278" t="s">
        <v>546</v>
      </c>
      <c r="E22" s="281"/>
      <c r="F22" s="278"/>
      <c r="G22" s="282"/>
      <c r="H22" s="282"/>
      <c r="I22" s="278"/>
      <c r="J22" s="95"/>
      <c r="K22" s="39"/>
      <c r="L22" s="47"/>
    </row>
    <row r="23" spans="2:12" ht="15">
      <c r="B23" s="90"/>
      <c r="C23" s="280"/>
      <c r="D23" s="278"/>
      <c r="E23" s="278"/>
      <c r="F23" s="278"/>
      <c r="G23" s="282"/>
      <c r="H23" s="282"/>
      <c r="I23" s="278"/>
      <c r="J23" s="95"/>
      <c r="K23" s="39"/>
      <c r="L23" s="11"/>
    </row>
    <row r="24" spans="2:12" ht="15">
      <c r="B24" s="90"/>
      <c r="C24" s="280"/>
      <c r="D24" s="278"/>
      <c r="E24" s="278"/>
      <c r="F24" s="278"/>
      <c r="G24" s="282"/>
      <c r="H24" s="282"/>
      <c r="I24" s="278"/>
      <c r="J24" s="95"/>
      <c r="K24" s="39"/>
      <c r="L24" s="11"/>
    </row>
    <row r="25" spans="2:12" ht="15">
      <c r="B25" s="90"/>
      <c r="C25" s="280"/>
      <c r="D25" s="278"/>
      <c r="E25" s="278"/>
      <c r="F25" s="278"/>
      <c r="G25" s="282"/>
      <c r="H25" s="282"/>
      <c r="I25" s="278"/>
      <c r="J25" s="95"/>
      <c r="K25" s="39"/>
      <c r="L25" s="11"/>
    </row>
    <row r="26" spans="2:12" ht="15">
      <c r="B26" s="90"/>
      <c r="C26" s="326" t="s">
        <v>525</v>
      </c>
      <c r="D26" s="277" t="s">
        <v>524</v>
      </c>
      <c r="E26" s="278"/>
      <c r="F26" s="278"/>
      <c r="G26" s="282"/>
      <c r="H26" s="282"/>
      <c r="I26" s="278"/>
      <c r="J26" s="95"/>
      <c r="K26" s="39"/>
      <c r="L26" s="11"/>
    </row>
    <row r="27" spans="2:12" ht="15">
      <c r="B27" s="90"/>
      <c r="C27" s="280"/>
      <c r="D27" s="278"/>
      <c r="E27" s="278"/>
      <c r="F27" s="278"/>
      <c r="G27" s="282"/>
      <c r="H27" s="282"/>
      <c r="I27" s="278"/>
      <c r="J27" s="95"/>
      <c r="K27" s="39"/>
      <c r="L27" s="11"/>
    </row>
    <row r="28" spans="2:12" ht="15">
      <c r="B28" s="90"/>
      <c r="C28" s="280"/>
      <c r="D28" s="278" t="s">
        <v>204</v>
      </c>
      <c r="E28" s="278"/>
      <c r="F28" s="278"/>
      <c r="G28" s="282"/>
      <c r="H28" s="282"/>
      <c r="I28" s="278"/>
      <c r="J28" s="95"/>
      <c r="K28" s="39"/>
      <c r="L28" s="11"/>
    </row>
    <row r="29" spans="2:12" ht="15">
      <c r="B29" s="90"/>
      <c r="C29" s="280"/>
      <c r="D29" s="278"/>
      <c r="E29" s="278"/>
      <c r="F29" s="278"/>
      <c r="G29" s="282"/>
      <c r="H29" s="282"/>
      <c r="I29" s="278"/>
      <c r="J29" s="95"/>
      <c r="K29" s="39"/>
      <c r="L29" s="11"/>
    </row>
    <row r="30" spans="2:12" ht="15">
      <c r="B30" s="90"/>
      <c r="C30" s="326" t="s">
        <v>526</v>
      </c>
      <c r="D30" s="277" t="s">
        <v>206</v>
      </c>
      <c r="E30" s="278"/>
      <c r="F30" s="278"/>
      <c r="G30" s="282"/>
      <c r="H30" s="282"/>
      <c r="I30" s="278"/>
      <c r="J30" s="95"/>
      <c r="K30" s="39"/>
      <c r="L30" s="11"/>
    </row>
    <row r="31" spans="2:12" ht="15">
      <c r="B31" s="90"/>
      <c r="C31" s="326"/>
      <c r="D31" s="276"/>
      <c r="E31" s="278"/>
      <c r="F31" s="278"/>
      <c r="G31" s="282"/>
      <c r="H31" s="282"/>
      <c r="I31" s="278"/>
      <c r="J31" s="95"/>
      <c r="K31" s="39"/>
      <c r="L31" s="11"/>
    </row>
    <row r="32" spans="2:12" ht="15">
      <c r="B32" s="90"/>
      <c r="C32" s="326"/>
      <c r="D32" s="278" t="s">
        <v>207</v>
      </c>
      <c r="E32" s="278"/>
      <c r="F32" s="278"/>
      <c r="G32" s="282"/>
      <c r="H32" s="282"/>
      <c r="I32" s="278"/>
      <c r="J32" s="95"/>
      <c r="K32" s="39"/>
      <c r="L32" s="11"/>
    </row>
    <row r="33" spans="2:12" ht="15">
      <c r="B33" s="90"/>
      <c r="C33" s="280"/>
      <c r="D33" s="278"/>
      <c r="E33" s="278"/>
      <c r="F33" s="278"/>
      <c r="G33" s="282"/>
      <c r="H33" s="282"/>
      <c r="I33" s="278"/>
      <c r="J33" s="95"/>
      <c r="K33" s="39"/>
      <c r="L33" s="11"/>
    </row>
    <row r="34" spans="2:12" ht="15">
      <c r="B34" s="90"/>
      <c r="C34" s="326" t="s">
        <v>208</v>
      </c>
      <c r="D34" s="277" t="s">
        <v>523</v>
      </c>
      <c r="E34" s="283"/>
      <c r="F34" s="278"/>
      <c r="G34" s="282"/>
      <c r="H34" s="282"/>
      <c r="I34" s="278"/>
      <c r="J34" s="95"/>
      <c r="K34" s="39"/>
      <c r="L34" s="11"/>
    </row>
    <row r="35" spans="2:12" ht="15">
      <c r="B35" s="90"/>
      <c r="C35" s="280"/>
      <c r="D35" s="283"/>
      <c r="E35" s="283"/>
      <c r="F35" s="283"/>
      <c r="G35" s="283"/>
      <c r="H35" s="282"/>
      <c r="I35" s="278"/>
      <c r="J35" s="95"/>
      <c r="K35" s="39"/>
      <c r="L35" s="11"/>
    </row>
    <row r="36" spans="2:12" ht="15">
      <c r="B36" s="90"/>
      <c r="C36" s="280"/>
      <c r="D36" s="281"/>
      <c r="E36" s="281"/>
      <c r="F36" s="282"/>
      <c r="G36" s="283"/>
      <c r="H36" s="282"/>
      <c r="I36" s="278"/>
      <c r="J36" s="95"/>
      <c r="K36" s="39"/>
      <c r="L36" s="11"/>
    </row>
    <row r="37" spans="2:11" ht="15">
      <c r="B37" s="90"/>
      <c r="C37" s="326" t="s">
        <v>209</v>
      </c>
      <c r="D37" s="277" t="s">
        <v>527</v>
      </c>
      <c r="E37" s="278"/>
      <c r="F37" s="278"/>
      <c r="G37" s="284"/>
      <c r="H37" s="283"/>
      <c r="I37" s="283"/>
      <c r="J37" s="95"/>
      <c r="K37" s="39"/>
    </row>
    <row r="38" spans="2:11" ht="15">
      <c r="B38" s="90"/>
      <c r="C38" s="280"/>
      <c r="D38" s="278"/>
      <c r="E38" s="278"/>
      <c r="F38" s="283"/>
      <c r="G38" s="282"/>
      <c r="H38" s="283"/>
      <c r="I38" s="283"/>
      <c r="J38" s="95"/>
      <c r="K38" s="39"/>
    </row>
    <row r="39" spans="2:11" ht="15">
      <c r="B39" s="90"/>
      <c r="C39" s="280"/>
      <c r="D39" s="278" t="s">
        <v>205</v>
      </c>
      <c r="E39" s="283"/>
      <c r="F39" s="283"/>
      <c r="G39" s="282"/>
      <c r="H39" s="282"/>
      <c r="I39" s="278"/>
      <c r="J39" s="95"/>
      <c r="K39" s="39"/>
    </row>
    <row r="40" spans="2:14" ht="15">
      <c r="B40" s="90"/>
      <c r="C40" s="280"/>
      <c r="D40" s="278"/>
      <c r="E40" s="278"/>
      <c r="F40" s="283"/>
      <c r="G40" s="282"/>
      <c r="H40" s="282"/>
      <c r="I40" s="278"/>
      <c r="J40" s="95"/>
      <c r="K40" s="39"/>
      <c r="N40" s="198"/>
    </row>
    <row r="41" spans="2:11" ht="15">
      <c r="B41" s="90"/>
      <c r="C41" s="278"/>
      <c r="D41" s="278" t="s">
        <v>528</v>
      </c>
      <c r="E41" s="283"/>
      <c r="F41" s="283"/>
      <c r="G41" s="283"/>
      <c r="H41" s="283"/>
      <c r="I41" s="282"/>
      <c r="J41" s="95"/>
      <c r="K41" s="39"/>
    </row>
    <row r="42" spans="2:11" ht="15">
      <c r="B42" s="90"/>
      <c r="C42" s="280"/>
      <c r="D42" s="278"/>
      <c r="E42" s="278"/>
      <c r="F42" s="278"/>
      <c r="G42" s="282"/>
      <c r="H42" s="282"/>
      <c r="I42" s="282"/>
      <c r="J42" s="95"/>
      <c r="K42" s="39"/>
    </row>
    <row r="43" spans="2:11" ht="15">
      <c r="B43" s="90"/>
      <c r="C43" s="280"/>
      <c r="D43" s="278" t="s">
        <v>214</v>
      </c>
      <c r="E43" s="278"/>
      <c r="F43" s="278"/>
      <c r="G43" s="282"/>
      <c r="H43" s="283"/>
      <c r="I43" s="282"/>
      <c r="J43" s="95"/>
      <c r="K43" s="39"/>
    </row>
    <row r="44" spans="2:11" ht="15">
      <c r="B44" s="90"/>
      <c r="C44" s="280"/>
      <c r="D44" s="278" t="s">
        <v>216</v>
      </c>
      <c r="E44" s="278"/>
      <c r="F44" s="278"/>
      <c r="G44" s="282"/>
      <c r="H44" s="282"/>
      <c r="I44" s="282"/>
      <c r="J44" s="95"/>
      <c r="K44" s="39"/>
    </row>
    <row r="45" spans="2:12" ht="15">
      <c r="B45" s="90"/>
      <c r="C45" s="280"/>
      <c r="D45" s="278"/>
      <c r="E45" s="285"/>
      <c r="F45" s="278"/>
      <c r="G45" s="282"/>
      <c r="H45" s="282"/>
      <c r="I45" s="282"/>
      <c r="J45" s="95"/>
      <c r="K45" s="39"/>
      <c r="L45" s="18">
        <f>+H53+H47</f>
        <v>0</v>
      </c>
    </row>
    <row r="46" spans="2:11" ht="15">
      <c r="B46" s="90"/>
      <c r="C46" s="280"/>
      <c r="D46" s="278" t="s">
        <v>217</v>
      </c>
      <c r="E46" s="283"/>
      <c r="F46" s="278"/>
      <c r="G46" s="282"/>
      <c r="H46" s="282"/>
      <c r="I46" s="282"/>
      <c r="J46" s="95"/>
      <c r="K46" s="39"/>
    </row>
    <row r="47" spans="2:11" ht="15">
      <c r="B47" s="90"/>
      <c r="C47" s="280"/>
      <c r="D47" s="278" t="s">
        <v>218</v>
      </c>
      <c r="E47" s="283"/>
      <c r="F47" s="278"/>
      <c r="G47" s="282"/>
      <c r="H47" s="282"/>
      <c r="I47" s="282"/>
      <c r="J47" s="95"/>
      <c r="K47" s="39"/>
    </row>
    <row r="48" spans="2:12" ht="15">
      <c r="B48" s="90"/>
      <c r="C48" s="280"/>
      <c r="D48" s="285"/>
      <c r="E48" s="283"/>
      <c r="F48" s="278"/>
      <c r="G48" s="282"/>
      <c r="H48" s="282"/>
      <c r="I48" s="282"/>
      <c r="J48" s="95"/>
      <c r="K48" s="39"/>
      <c r="L48" s="18">
        <f>+H55-L45</f>
        <v>0</v>
      </c>
    </row>
    <row r="49" spans="2:12" ht="15">
      <c r="B49" s="90"/>
      <c r="C49" s="280"/>
      <c r="D49" s="283" t="s">
        <v>219</v>
      </c>
      <c r="E49" s="283"/>
      <c r="F49" s="283"/>
      <c r="G49" s="282"/>
      <c r="H49" s="282"/>
      <c r="I49" s="283"/>
      <c r="J49" s="95"/>
      <c r="K49" s="39"/>
      <c r="L49" s="18">
        <f>+L48-H40</f>
        <v>0</v>
      </c>
    </row>
    <row r="50" spans="2:12" ht="15">
      <c r="B50" s="90"/>
      <c r="C50" s="280"/>
      <c r="D50" s="278" t="s">
        <v>220</v>
      </c>
      <c r="E50" s="281"/>
      <c r="F50" s="283"/>
      <c r="G50" s="282"/>
      <c r="H50" s="282"/>
      <c r="I50" s="282"/>
      <c r="J50" s="95"/>
      <c r="K50" s="39"/>
      <c r="L50" s="18">
        <f>+H34+H40</f>
        <v>0</v>
      </c>
    </row>
    <row r="51" spans="2:12" ht="15">
      <c r="B51" s="90"/>
      <c r="C51" s="280"/>
      <c r="D51" s="283" t="s">
        <v>221</v>
      </c>
      <c r="E51" s="283"/>
      <c r="F51" s="283"/>
      <c r="G51" s="282"/>
      <c r="H51" s="282"/>
      <c r="I51" s="282"/>
      <c r="J51" s="95"/>
      <c r="K51" s="39"/>
      <c r="L51" s="10"/>
    </row>
    <row r="52" spans="2:11" ht="15">
      <c r="B52" s="90"/>
      <c r="C52" s="280"/>
      <c r="D52" s="278" t="s">
        <v>529</v>
      </c>
      <c r="E52" s="283"/>
      <c r="F52" s="283"/>
      <c r="G52" s="282"/>
      <c r="H52" s="282"/>
      <c r="I52" s="283"/>
      <c r="J52" s="95"/>
      <c r="K52" s="39"/>
    </row>
    <row r="53" spans="2:12" ht="15">
      <c r="B53" s="90"/>
      <c r="C53" s="280"/>
      <c r="D53" s="283"/>
      <c r="E53" s="283"/>
      <c r="F53" s="283"/>
      <c r="G53" s="282"/>
      <c r="H53" s="282"/>
      <c r="I53" s="283"/>
      <c r="J53" s="95"/>
      <c r="K53" s="39"/>
      <c r="L53" s="48"/>
    </row>
    <row r="54" spans="2:11" ht="15">
      <c r="B54" s="90"/>
      <c r="C54" s="280"/>
      <c r="D54" s="285"/>
      <c r="E54" s="283"/>
      <c r="F54" s="283"/>
      <c r="G54" s="282"/>
      <c r="H54" s="282"/>
      <c r="I54" s="283"/>
      <c r="J54" s="95"/>
      <c r="K54" s="39"/>
    </row>
    <row r="55" spans="2:11" ht="15">
      <c r="B55" s="90"/>
      <c r="C55" s="326" t="s">
        <v>210</v>
      </c>
      <c r="D55" s="277" t="s">
        <v>530</v>
      </c>
      <c r="E55" s="278"/>
      <c r="F55" s="278"/>
      <c r="G55" s="278"/>
      <c r="H55" s="286"/>
      <c r="I55" s="283"/>
      <c r="J55" s="95"/>
      <c r="K55" s="39"/>
    </row>
    <row r="56" spans="2:11" ht="15">
      <c r="B56" s="90"/>
      <c r="C56" s="326"/>
      <c r="D56" s="277"/>
      <c r="E56" s="278"/>
      <c r="F56" s="278"/>
      <c r="G56" s="278"/>
      <c r="H56" s="286"/>
      <c r="I56" s="283"/>
      <c r="J56" s="95"/>
      <c r="K56" s="39"/>
    </row>
    <row r="57" spans="2:13" ht="15">
      <c r="B57" s="90"/>
      <c r="C57" s="287"/>
      <c r="D57" s="278" t="s">
        <v>531</v>
      </c>
      <c r="E57" s="276"/>
      <c r="F57" s="278"/>
      <c r="G57" s="278"/>
      <c r="H57" s="286"/>
      <c r="I57" s="283"/>
      <c r="J57" s="95"/>
      <c r="K57" s="39"/>
      <c r="M57" s="10"/>
    </row>
    <row r="58" spans="2:13" ht="10.5" customHeight="1">
      <c r="B58" s="90"/>
      <c r="C58" s="326"/>
      <c r="D58" s="276"/>
      <c r="E58" s="276"/>
      <c r="F58" s="278"/>
      <c r="G58" s="282"/>
      <c r="H58" s="288"/>
      <c r="I58" s="283"/>
      <c r="J58" s="95"/>
      <c r="K58" s="39"/>
      <c r="L58" s="18">
        <f>2900464.28-2797400</f>
        <v>103064.2799999998</v>
      </c>
      <c r="M58" s="10"/>
    </row>
    <row r="59" spans="2:11" ht="15">
      <c r="B59" s="90"/>
      <c r="C59" s="326"/>
      <c r="D59" s="278"/>
      <c r="E59" s="278"/>
      <c r="F59" s="278"/>
      <c r="G59" s="282"/>
      <c r="H59" s="282"/>
      <c r="I59" s="283"/>
      <c r="J59" s="95"/>
      <c r="K59" s="39"/>
    </row>
    <row r="60" spans="2:13" ht="15">
      <c r="B60" s="90"/>
      <c r="C60" s="326" t="s">
        <v>211</v>
      </c>
      <c r="D60" s="277" t="s">
        <v>532</v>
      </c>
      <c r="E60" s="278"/>
      <c r="F60" s="278"/>
      <c r="G60" s="282"/>
      <c r="H60" s="286"/>
      <c r="I60" s="282"/>
      <c r="J60" s="95"/>
      <c r="K60" s="39"/>
      <c r="M60" s="10"/>
    </row>
    <row r="61" spans="2:13" ht="15">
      <c r="B61" s="90"/>
      <c r="C61" s="326"/>
      <c r="D61" s="277"/>
      <c r="E61" s="278"/>
      <c r="F61" s="278"/>
      <c r="G61" s="282"/>
      <c r="H61" s="286"/>
      <c r="I61" s="282"/>
      <c r="J61" s="95"/>
      <c r="K61" s="39"/>
      <c r="M61" s="10"/>
    </row>
    <row r="62" spans="2:11" ht="14.25" customHeight="1">
      <c r="B62" s="90"/>
      <c r="C62" s="326"/>
      <c r="D62" s="278" t="s">
        <v>222</v>
      </c>
      <c r="E62" s="276"/>
      <c r="F62" s="278"/>
      <c r="G62" s="278"/>
      <c r="H62" s="286"/>
      <c r="I62" s="278"/>
      <c r="J62" s="95"/>
      <c r="K62" s="39"/>
    </row>
    <row r="63" spans="2:11" ht="13.5" customHeight="1">
      <c r="B63" s="90"/>
      <c r="C63" s="279"/>
      <c r="D63" s="278" t="s">
        <v>540</v>
      </c>
      <c r="E63" s="278"/>
      <c r="F63" s="278"/>
      <c r="G63" s="278"/>
      <c r="H63" s="286"/>
      <c r="I63" s="282"/>
      <c r="J63" s="95"/>
      <c r="K63" s="39"/>
    </row>
    <row r="64" spans="2:11" ht="15" hidden="1">
      <c r="B64" s="90"/>
      <c r="C64" s="279"/>
      <c r="D64" s="278"/>
      <c r="E64" s="278"/>
      <c r="F64" s="278"/>
      <c r="G64" s="278"/>
      <c r="H64" s="289"/>
      <c r="I64" s="278"/>
      <c r="J64" s="95"/>
      <c r="K64" s="39"/>
    </row>
    <row r="65" spans="2:11" ht="15">
      <c r="B65" s="90"/>
      <c r="C65" s="279"/>
      <c r="D65" s="278" t="s">
        <v>541</v>
      </c>
      <c r="E65" s="278"/>
      <c r="F65" s="278"/>
      <c r="G65" s="278"/>
      <c r="H65" s="289"/>
      <c r="I65" s="278"/>
      <c r="J65" s="95"/>
      <c r="K65" s="39"/>
    </row>
    <row r="66" spans="2:12" ht="15" hidden="1">
      <c r="B66" s="90"/>
      <c r="C66" s="279"/>
      <c r="D66" s="278"/>
      <c r="E66" s="278"/>
      <c r="F66" s="278"/>
      <c r="G66" s="278"/>
      <c r="H66" s="289"/>
      <c r="I66" s="278"/>
      <c r="J66" s="95"/>
      <c r="K66" s="39"/>
      <c r="L66" s="18">
        <v>1577007.7</v>
      </c>
    </row>
    <row r="67" spans="2:11" ht="15">
      <c r="B67" s="90"/>
      <c r="C67" s="279"/>
      <c r="D67" s="278"/>
      <c r="E67" s="278"/>
      <c r="F67" s="278"/>
      <c r="G67" s="278"/>
      <c r="H67" s="286"/>
      <c r="I67" s="278"/>
      <c r="J67" s="95"/>
      <c r="K67" s="39"/>
    </row>
    <row r="68" spans="2:14" ht="17.25" customHeight="1">
      <c r="B68" s="90"/>
      <c r="C68" s="326"/>
      <c r="D68" s="278" t="s">
        <v>533</v>
      </c>
      <c r="E68" s="276"/>
      <c r="F68" s="283"/>
      <c r="G68" s="290"/>
      <c r="H68" s="291"/>
      <c r="I68" s="292"/>
      <c r="J68" s="95"/>
      <c r="K68" s="39"/>
      <c r="N68" s="10"/>
    </row>
    <row r="69" spans="2:14" ht="12" customHeight="1">
      <c r="B69" s="90"/>
      <c r="C69" s="326"/>
      <c r="D69" s="278" t="s">
        <v>223</v>
      </c>
      <c r="E69" s="276"/>
      <c r="F69" s="283"/>
      <c r="G69" s="290"/>
      <c r="H69" s="291"/>
      <c r="I69" s="292"/>
      <c r="J69" s="95"/>
      <c r="K69" s="39"/>
      <c r="N69" s="10"/>
    </row>
    <row r="70" spans="2:12" ht="15">
      <c r="B70" s="90"/>
      <c r="C70" s="279"/>
      <c r="D70" s="278" t="s">
        <v>224</v>
      </c>
      <c r="E70" s="276"/>
      <c r="F70" s="293"/>
      <c r="G70" s="282"/>
      <c r="H70" s="294"/>
      <c r="I70" s="278"/>
      <c r="J70" s="95"/>
      <c r="K70" s="39"/>
      <c r="L70" s="46"/>
    </row>
    <row r="71" spans="2:12" ht="15">
      <c r="B71" s="90"/>
      <c r="C71" s="279"/>
      <c r="D71" s="278"/>
      <c r="E71" s="278"/>
      <c r="F71" s="282"/>
      <c r="G71" s="278"/>
      <c r="H71" s="283"/>
      <c r="I71" s="295"/>
      <c r="J71" s="95"/>
      <c r="K71" s="39"/>
      <c r="L71" s="46"/>
    </row>
    <row r="72" spans="2:11" ht="17.25" customHeight="1">
      <c r="B72" s="90"/>
      <c r="C72" s="326" t="s">
        <v>212</v>
      </c>
      <c r="D72" s="296" t="s">
        <v>534</v>
      </c>
      <c r="E72" s="278"/>
      <c r="F72" s="283"/>
      <c r="G72" s="282"/>
      <c r="H72" s="297"/>
      <c r="I72" s="297"/>
      <c r="J72" s="95"/>
      <c r="K72" s="39"/>
    </row>
    <row r="73" spans="1:11" ht="14.25" customHeight="1">
      <c r="A73" s="11"/>
      <c r="B73" s="90"/>
      <c r="C73" s="278"/>
      <c r="D73" s="287"/>
      <c r="E73" s="278"/>
      <c r="F73" s="283"/>
      <c r="G73" s="282"/>
      <c r="H73" s="297"/>
      <c r="I73" s="297"/>
      <c r="J73" s="95"/>
      <c r="K73" s="39"/>
    </row>
    <row r="74" spans="2:11" ht="15">
      <c r="B74" s="90"/>
      <c r="C74" s="278"/>
      <c r="D74" s="278" t="s">
        <v>225</v>
      </c>
      <c r="E74" s="278"/>
      <c r="F74" s="294"/>
      <c r="G74" s="282"/>
      <c r="H74" s="297"/>
      <c r="I74" s="297"/>
      <c r="J74" s="95"/>
      <c r="K74" s="39"/>
    </row>
    <row r="75" spans="1:11" ht="15.75" customHeight="1">
      <c r="A75" s="11"/>
      <c r="B75" s="90"/>
      <c r="C75" s="278"/>
      <c r="D75" s="278" t="s">
        <v>226</v>
      </c>
      <c r="E75" s="278"/>
      <c r="F75" s="283"/>
      <c r="G75" s="282"/>
      <c r="H75" s="298"/>
      <c r="I75" s="297"/>
      <c r="J75" s="95"/>
      <c r="K75" s="39"/>
    </row>
    <row r="76" spans="1:11" ht="15">
      <c r="A76" s="11"/>
      <c r="B76" s="90"/>
      <c r="C76" s="278"/>
      <c r="D76" s="278"/>
      <c r="E76" s="278"/>
      <c r="F76" s="283"/>
      <c r="G76" s="282"/>
      <c r="H76" s="297"/>
      <c r="I76" s="297"/>
      <c r="J76" s="95"/>
      <c r="K76" s="39"/>
    </row>
    <row r="77" spans="2:11" ht="15" hidden="1">
      <c r="B77" s="90"/>
      <c r="C77" s="278"/>
      <c r="D77" s="278"/>
      <c r="E77" s="278"/>
      <c r="F77" s="283"/>
      <c r="G77" s="282"/>
      <c r="H77" s="297"/>
      <c r="I77" s="297"/>
      <c r="J77" s="95"/>
      <c r="K77" s="39"/>
    </row>
    <row r="78" spans="2:11" ht="15">
      <c r="B78" s="90"/>
      <c r="C78" s="278"/>
      <c r="D78" s="278" t="s">
        <v>227</v>
      </c>
      <c r="E78" s="278"/>
      <c r="F78" s="283"/>
      <c r="G78" s="299"/>
      <c r="H78" s="297"/>
      <c r="I78" s="297"/>
      <c r="J78" s="95"/>
      <c r="K78" s="39"/>
    </row>
    <row r="79" spans="2:11" ht="15">
      <c r="B79" s="90"/>
      <c r="C79" s="278"/>
      <c r="D79" s="278" t="s">
        <v>538</v>
      </c>
      <c r="E79" s="278"/>
      <c r="F79" s="283"/>
      <c r="G79" s="282"/>
      <c r="H79" s="297"/>
      <c r="I79" s="297"/>
      <c r="J79" s="95"/>
      <c r="K79" s="39"/>
    </row>
    <row r="80" spans="2:11" ht="15">
      <c r="B80" s="90"/>
      <c r="C80" s="278"/>
      <c r="D80" s="278" t="s">
        <v>539</v>
      </c>
      <c r="E80" s="278"/>
      <c r="F80" s="283"/>
      <c r="G80" s="282"/>
      <c r="H80" s="297"/>
      <c r="I80" s="297"/>
      <c r="J80" s="95"/>
      <c r="K80" s="39"/>
    </row>
    <row r="81" spans="2:11" ht="15">
      <c r="B81" s="90"/>
      <c r="C81" s="283"/>
      <c r="D81" s="283"/>
      <c r="E81" s="278"/>
      <c r="F81" s="283"/>
      <c r="G81" s="300"/>
      <c r="H81" s="300"/>
      <c r="I81" s="300"/>
      <c r="J81" s="95"/>
      <c r="K81" s="39"/>
    </row>
    <row r="82" spans="2:11" ht="15">
      <c r="B82" s="90"/>
      <c r="C82" s="283"/>
      <c r="D82" s="283" t="s">
        <v>228</v>
      </c>
      <c r="E82" s="278"/>
      <c r="F82" s="278"/>
      <c r="G82" s="297"/>
      <c r="H82" s="297"/>
      <c r="I82" s="297"/>
      <c r="J82" s="95"/>
      <c r="K82" s="39"/>
    </row>
    <row r="83" spans="2:11" ht="15">
      <c r="B83" s="90"/>
      <c r="C83" s="283"/>
      <c r="D83" s="283" t="s">
        <v>229</v>
      </c>
      <c r="E83" s="278"/>
      <c r="F83" s="278"/>
      <c r="G83" s="297"/>
      <c r="H83" s="297"/>
      <c r="I83" s="297"/>
      <c r="J83" s="95"/>
      <c r="K83" s="39"/>
    </row>
    <row r="84" spans="2:11" ht="15">
      <c r="B84" s="90"/>
      <c r="C84" s="283"/>
      <c r="D84" s="283"/>
      <c r="E84" s="278"/>
      <c r="F84" s="278"/>
      <c r="G84" s="297"/>
      <c r="H84" s="297"/>
      <c r="I84" s="297"/>
      <c r="J84" s="95"/>
      <c r="K84" s="39"/>
    </row>
    <row r="85" spans="2:11" ht="15.75" thickBot="1">
      <c r="B85" s="109"/>
      <c r="C85" s="301"/>
      <c r="D85" s="301"/>
      <c r="E85" s="302"/>
      <c r="F85" s="302"/>
      <c r="G85" s="303"/>
      <c r="H85" s="303"/>
      <c r="I85" s="303"/>
      <c r="J85" s="111"/>
      <c r="K85" s="39"/>
    </row>
    <row r="86" spans="2:11" ht="18" customHeight="1" thickTop="1">
      <c r="B86" s="90"/>
      <c r="C86" s="278"/>
      <c r="D86" s="304"/>
      <c r="E86" s="304"/>
      <c r="F86" s="304"/>
      <c r="G86" s="304"/>
      <c r="H86" s="305"/>
      <c r="I86" s="306"/>
      <c r="J86" s="95"/>
      <c r="K86" s="39"/>
    </row>
    <row r="87" spans="2:11" ht="15">
      <c r="B87" s="90"/>
      <c r="C87" s="278"/>
      <c r="D87" s="304"/>
      <c r="E87" s="304"/>
      <c r="F87" s="304"/>
      <c r="G87" s="304"/>
      <c r="H87" s="305"/>
      <c r="I87" s="306"/>
      <c r="J87" s="95"/>
      <c r="K87" s="39"/>
    </row>
    <row r="88" spans="2:10" ht="15">
      <c r="B88" s="118"/>
      <c r="C88" s="307"/>
      <c r="D88" s="308"/>
      <c r="E88" s="309"/>
      <c r="F88" s="306"/>
      <c r="G88" s="310"/>
      <c r="H88" s="305"/>
      <c r="I88" s="305"/>
      <c r="J88" s="119"/>
    </row>
    <row r="89" spans="2:10" ht="15">
      <c r="B89" s="118"/>
      <c r="C89" s="326"/>
      <c r="D89" s="311"/>
      <c r="E89" s="304"/>
      <c r="F89" s="304"/>
      <c r="G89" s="304"/>
      <c r="H89" s="305"/>
      <c r="I89" s="305"/>
      <c r="J89" s="119"/>
    </row>
    <row r="90" spans="2:10" ht="15">
      <c r="B90" s="118"/>
      <c r="C90" s="307"/>
      <c r="D90" s="304"/>
      <c r="E90" s="304"/>
      <c r="F90" s="304"/>
      <c r="G90" s="304"/>
      <c r="H90" s="305"/>
      <c r="I90" s="305"/>
      <c r="J90" s="119"/>
    </row>
    <row r="91" spans="2:10" ht="15">
      <c r="B91" s="118"/>
      <c r="C91" s="307"/>
      <c r="D91" s="304"/>
      <c r="E91" s="304"/>
      <c r="F91" s="304"/>
      <c r="G91" s="304"/>
      <c r="H91" s="305"/>
      <c r="I91" s="305"/>
      <c r="J91" s="119"/>
    </row>
    <row r="92" spans="2:10" ht="15">
      <c r="B92" s="118"/>
      <c r="C92" s="312"/>
      <c r="D92" s="304"/>
      <c r="E92" s="283"/>
      <c r="F92" s="312"/>
      <c r="G92" s="313"/>
      <c r="H92" s="283"/>
      <c r="I92" s="283"/>
      <c r="J92" s="119"/>
    </row>
    <row r="93" spans="2:10" ht="15">
      <c r="B93" s="118"/>
      <c r="C93" s="312"/>
      <c r="D93" s="312"/>
      <c r="E93" s="314"/>
      <c r="F93" s="312"/>
      <c r="G93" s="312"/>
      <c r="H93" s="283"/>
      <c r="I93" s="312"/>
      <c r="J93" s="119"/>
    </row>
    <row r="94" spans="2:10" ht="15">
      <c r="B94" s="118"/>
      <c r="C94" s="312"/>
      <c r="D94" s="312"/>
      <c r="E94" s="312"/>
      <c r="F94" s="312"/>
      <c r="G94" s="312"/>
      <c r="H94" s="312"/>
      <c r="I94" s="312"/>
      <c r="J94" s="119"/>
    </row>
    <row r="95" spans="2:10" ht="15">
      <c r="B95" s="118"/>
      <c r="C95" s="312"/>
      <c r="D95" s="315"/>
      <c r="E95" s="315"/>
      <c r="F95" s="315"/>
      <c r="G95" s="316"/>
      <c r="H95" s="316"/>
      <c r="I95" s="315"/>
      <c r="J95" s="119"/>
    </row>
    <row r="96" spans="2:10" ht="14.25" customHeight="1">
      <c r="B96" s="118"/>
      <c r="C96" s="312"/>
      <c r="D96" s="312"/>
      <c r="E96" s="312"/>
      <c r="F96" s="312"/>
      <c r="G96" s="283"/>
      <c r="H96" s="283"/>
      <c r="I96" s="312"/>
      <c r="J96" s="119"/>
    </row>
    <row r="97" spans="2:10" ht="14.25" customHeight="1">
      <c r="B97" s="118"/>
      <c r="C97" s="312"/>
      <c r="D97" s="312"/>
      <c r="E97" s="317"/>
      <c r="F97" s="318"/>
      <c r="G97" s="318"/>
      <c r="H97" s="283"/>
      <c r="I97" s="297"/>
      <c r="J97" s="119"/>
    </row>
    <row r="98" spans="2:10" ht="15">
      <c r="B98" s="118"/>
      <c r="C98" s="312"/>
      <c r="D98" s="312"/>
      <c r="E98" s="317"/>
      <c r="F98" s="318"/>
      <c r="G98" s="297"/>
      <c r="H98" s="283"/>
      <c r="I98" s="297"/>
      <c r="J98" s="119"/>
    </row>
    <row r="99" spans="2:14" ht="15">
      <c r="B99" s="118"/>
      <c r="C99" s="312"/>
      <c r="D99" s="319"/>
      <c r="E99" s="320"/>
      <c r="F99" s="321"/>
      <c r="G99" s="321"/>
      <c r="H99" s="290"/>
      <c r="I99" s="322"/>
      <c r="J99" s="124"/>
      <c r="L99" s="11"/>
      <c r="M99" s="11"/>
      <c r="N99" s="11"/>
    </row>
    <row r="100" spans="2:14" ht="15">
      <c r="B100" s="118"/>
      <c r="C100" s="312"/>
      <c r="D100" s="312"/>
      <c r="E100" s="312"/>
      <c r="F100" s="312"/>
      <c r="G100" s="312"/>
      <c r="H100" s="323"/>
      <c r="I100" s="283"/>
      <c r="J100" s="119"/>
      <c r="L100" s="32"/>
      <c r="N100" s="11"/>
    </row>
    <row r="101" spans="2:14" ht="15">
      <c r="B101" s="118"/>
      <c r="C101" s="312"/>
      <c r="D101" s="312"/>
      <c r="E101" s="312"/>
      <c r="F101" s="312"/>
      <c r="G101" s="312"/>
      <c r="H101" s="323"/>
      <c r="I101" s="283"/>
      <c r="J101" s="119"/>
      <c r="L101" s="32"/>
      <c r="N101" s="11"/>
    </row>
    <row r="102" spans="2:14" ht="15">
      <c r="B102" s="118"/>
      <c r="C102" s="312"/>
      <c r="D102" s="276"/>
      <c r="E102" s="276"/>
      <c r="F102" s="277"/>
      <c r="G102" s="283"/>
      <c r="H102" s="323"/>
      <c r="I102" s="297"/>
      <c r="J102" s="119"/>
      <c r="L102" s="11"/>
      <c r="M102" s="11"/>
      <c r="N102" s="11"/>
    </row>
    <row r="103" spans="2:14" ht="15">
      <c r="B103" s="118"/>
      <c r="C103" s="312"/>
      <c r="D103" s="283"/>
      <c r="E103" s="283"/>
      <c r="F103" s="283"/>
      <c r="G103" s="283"/>
      <c r="H103" s="283"/>
      <c r="I103" s="324"/>
      <c r="J103" s="119"/>
      <c r="L103" s="11"/>
      <c r="M103" s="11"/>
      <c r="N103" s="11"/>
    </row>
    <row r="104" spans="2:14" ht="15">
      <c r="B104" s="118"/>
      <c r="C104" s="326"/>
      <c r="D104" s="290"/>
      <c r="E104" s="290"/>
      <c r="F104" s="283"/>
      <c r="G104" s="283"/>
      <c r="H104" s="283"/>
      <c r="I104" s="325"/>
      <c r="J104" s="126"/>
      <c r="L104" s="11"/>
      <c r="M104" s="11"/>
      <c r="N104" s="11"/>
    </row>
    <row r="105" spans="2:14" ht="14.25">
      <c r="B105" s="118"/>
      <c r="C105" s="85"/>
      <c r="D105" s="104"/>
      <c r="E105" s="104"/>
      <c r="F105" s="85"/>
      <c r="G105" s="85"/>
      <c r="H105" s="85"/>
      <c r="I105" s="73"/>
      <c r="J105" s="126"/>
      <c r="L105" s="11"/>
      <c r="M105" s="11"/>
      <c r="N105" s="11"/>
    </row>
    <row r="106" spans="2:14" ht="14.25">
      <c r="B106" s="118"/>
      <c r="C106" s="85"/>
      <c r="D106" s="104"/>
      <c r="E106" s="104"/>
      <c r="F106" s="85"/>
      <c r="G106" s="85"/>
      <c r="H106" s="78"/>
      <c r="I106" s="73"/>
      <c r="J106" s="126"/>
      <c r="L106" s="11"/>
      <c r="M106" s="11"/>
      <c r="N106" s="11"/>
    </row>
    <row r="107" spans="2:14" ht="14.25">
      <c r="B107" s="118"/>
      <c r="C107" s="85"/>
      <c r="D107" s="104"/>
      <c r="E107" s="85"/>
      <c r="F107" s="85"/>
      <c r="G107" s="127"/>
      <c r="H107" s="78"/>
      <c r="I107" s="73"/>
      <c r="J107" s="126"/>
      <c r="L107" s="11"/>
      <c r="M107" s="11"/>
      <c r="N107" s="11"/>
    </row>
    <row r="108" spans="2:14" ht="14.25" customHeight="1">
      <c r="B108" s="118"/>
      <c r="C108" s="85"/>
      <c r="D108" s="85"/>
      <c r="E108" s="85"/>
      <c r="F108" s="85"/>
      <c r="G108" s="108"/>
      <c r="H108" s="129"/>
      <c r="I108" s="73"/>
      <c r="J108" s="126"/>
      <c r="L108" s="11"/>
      <c r="M108" s="11"/>
      <c r="N108" s="11"/>
    </row>
    <row r="109" spans="2:14" ht="15.75" customHeight="1">
      <c r="B109" s="118"/>
      <c r="C109" s="85"/>
      <c r="D109" s="85"/>
      <c r="E109" s="85"/>
      <c r="F109" s="85"/>
      <c r="G109" s="108"/>
      <c r="H109" s="129"/>
      <c r="I109" s="73"/>
      <c r="J109" s="126"/>
      <c r="L109" s="11"/>
      <c r="M109" s="11"/>
      <c r="N109" s="11"/>
    </row>
    <row r="110" spans="1:14" ht="15.75" customHeight="1">
      <c r="A110" s="51"/>
      <c r="B110" s="118"/>
      <c r="C110" s="85"/>
      <c r="D110" s="92"/>
      <c r="E110" s="92"/>
      <c r="F110" s="85"/>
      <c r="G110" s="108"/>
      <c r="H110" s="129"/>
      <c r="I110" s="73"/>
      <c r="J110" s="126"/>
      <c r="L110" s="28"/>
      <c r="M110" s="11"/>
      <c r="N110" s="11"/>
    </row>
    <row r="111" spans="2:14" ht="14.25">
      <c r="B111" s="118"/>
      <c r="C111" s="85"/>
      <c r="D111" s="85"/>
      <c r="E111" s="85"/>
      <c r="F111" s="85"/>
      <c r="G111" s="108"/>
      <c r="H111" s="129"/>
      <c r="I111" s="73"/>
      <c r="J111" s="126"/>
      <c r="L111" s="16"/>
      <c r="M111" s="11"/>
      <c r="N111" s="11"/>
    </row>
    <row r="112" spans="2:14" ht="14.25">
      <c r="B112" s="118"/>
      <c r="C112" s="327"/>
      <c r="D112" s="130"/>
      <c r="E112" s="130"/>
      <c r="F112" s="104"/>
      <c r="G112" s="108"/>
      <c r="H112" s="129"/>
      <c r="I112" s="73"/>
      <c r="J112" s="126"/>
      <c r="L112" s="16"/>
      <c r="M112" s="11"/>
      <c r="N112" s="11"/>
    </row>
    <row r="113" spans="2:14" ht="14.25">
      <c r="B113" s="118"/>
      <c r="C113" s="85"/>
      <c r="D113" s="104"/>
      <c r="E113" s="104"/>
      <c r="G113" s="108"/>
      <c r="H113" s="129"/>
      <c r="I113" s="81"/>
      <c r="J113" s="126"/>
      <c r="L113" s="16"/>
      <c r="M113" s="14"/>
      <c r="N113" s="11"/>
    </row>
    <row r="114" spans="2:14" ht="14.25" hidden="1">
      <c r="B114" s="118"/>
      <c r="C114" s="85"/>
      <c r="D114" s="112"/>
      <c r="E114" s="112"/>
      <c r="F114" s="112"/>
      <c r="G114" s="130"/>
      <c r="H114" s="123"/>
      <c r="I114" s="81"/>
      <c r="J114" s="126"/>
      <c r="L114" s="16"/>
      <c r="M114" s="14"/>
      <c r="N114" s="11"/>
    </row>
    <row r="115" spans="2:14" ht="14.25">
      <c r="B115" s="118"/>
      <c r="C115" s="85"/>
      <c r="D115" s="112"/>
      <c r="E115" s="112"/>
      <c r="F115" s="112"/>
      <c r="G115" s="130"/>
      <c r="H115" s="123"/>
      <c r="I115" s="81"/>
      <c r="J115" s="126"/>
      <c r="L115" s="16"/>
      <c r="M115" s="14"/>
      <c r="N115" s="11"/>
    </row>
    <row r="116" spans="2:14" ht="14.25">
      <c r="B116" s="118"/>
      <c r="C116" s="85"/>
      <c r="D116" s="112"/>
      <c r="E116" s="112"/>
      <c r="F116" s="112"/>
      <c r="G116" s="130"/>
      <c r="H116" s="123"/>
      <c r="I116" s="81"/>
      <c r="J116" s="126"/>
      <c r="L116" s="11"/>
      <c r="M116" s="14"/>
      <c r="N116" s="11"/>
    </row>
    <row r="117" spans="2:14" ht="14.25">
      <c r="B117" s="118"/>
      <c r="C117" s="85"/>
      <c r="D117" s="112"/>
      <c r="E117" s="112"/>
      <c r="F117" s="112"/>
      <c r="G117" s="130"/>
      <c r="H117" s="123"/>
      <c r="I117" s="84"/>
      <c r="J117" s="126"/>
      <c r="M117" s="11"/>
      <c r="N117" s="11"/>
    </row>
    <row r="118" spans="2:14" ht="14.25" hidden="1">
      <c r="B118" s="118"/>
      <c r="C118" s="85"/>
      <c r="D118" s="112"/>
      <c r="E118" s="112"/>
      <c r="F118" s="112"/>
      <c r="G118" s="130"/>
      <c r="H118" s="123"/>
      <c r="I118" s="84"/>
      <c r="J118" s="126"/>
      <c r="L118" s="11"/>
      <c r="M118" s="14"/>
      <c r="N118" s="11"/>
    </row>
    <row r="119" spans="2:14" ht="14.25">
      <c r="B119" s="118"/>
      <c r="C119" s="85"/>
      <c r="D119" s="112"/>
      <c r="E119" s="112"/>
      <c r="F119" s="112"/>
      <c r="G119" s="130"/>
      <c r="H119" s="123"/>
      <c r="I119" s="84"/>
      <c r="J119" s="126"/>
      <c r="L119" s="11"/>
      <c r="M119" s="14"/>
      <c r="N119" s="11"/>
    </row>
    <row r="120" spans="2:14" ht="14.25">
      <c r="B120" s="118"/>
      <c r="C120" s="85"/>
      <c r="D120" s="139"/>
      <c r="E120" s="139"/>
      <c r="F120" s="112"/>
      <c r="G120" s="130"/>
      <c r="H120" s="123"/>
      <c r="I120" s="84"/>
      <c r="J120" s="126"/>
      <c r="M120" s="11"/>
      <c r="N120" s="11"/>
    </row>
    <row r="121" spans="2:14" ht="14.25">
      <c r="B121" s="118"/>
      <c r="C121" s="85"/>
      <c r="D121" s="139"/>
      <c r="E121" s="139"/>
      <c r="F121" s="112"/>
      <c r="G121" s="130"/>
      <c r="H121" s="123"/>
      <c r="I121" s="84"/>
      <c r="J121" s="126"/>
      <c r="L121" s="11"/>
      <c r="M121" s="11"/>
      <c r="N121" s="11"/>
    </row>
    <row r="122" spans="2:14" ht="14.25">
      <c r="B122" s="118"/>
      <c r="C122" s="85"/>
      <c r="D122" s="140"/>
      <c r="E122" s="140"/>
      <c r="F122" s="112"/>
      <c r="G122" s="108"/>
      <c r="H122" s="129"/>
      <c r="I122" s="84"/>
      <c r="J122" s="126"/>
      <c r="L122" s="11"/>
      <c r="M122" s="11"/>
      <c r="N122" s="11"/>
    </row>
    <row r="123" spans="2:14" ht="14.25">
      <c r="B123" s="118"/>
      <c r="C123" s="85"/>
      <c r="D123" s="140"/>
      <c r="E123" s="140"/>
      <c r="F123" s="112"/>
      <c r="G123" s="85"/>
      <c r="H123" s="85"/>
      <c r="I123" s="84"/>
      <c r="J123" s="126"/>
      <c r="L123" s="11"/>
      <c r="M123" s="11"/>
      <c r="N123" s="11"/>
    </row>
    <row r="124" spans="2:14" ht="14.25" hidden="1">
      <c r="B124" s="118"/>
      <c r="C124" s="327" t="s">
        <v>82</v>
      </c>
      <c r="D124" s="92" t="s">
        <v>191</v>
      </c>
      <c r="E124" s="92"/>
      <c r="F124" s="93"/>
      <c r="G124" s="72"/>
      <c r="H124" s="141"/>
      <c r="I124" s="84"/>
      <c r="J124" s="126"/>
      <c r="L124" s="11"/>
      <c r="M124" s="11"/>
      <c r="N124" s="11"/>
    </row>
    <row r="125" spans="2:14" ht="14.25" hidden="1">
      <c r="B125" s="118"/>
      <c r="C125" s="85"/>
      <c r="D125" s="72"/>
      <c r="E125" s="72"/>
      <c r="F125" s="72"/>
      <c r="G125" s="72"/>
      <c r="H125" s="141"/>
      <c r="I125" s="73"/>
      <c r="J125" s="126"/>
      <c r="L125" s="11"/>
      <c r="M125" s="11"/>
      <c r="N125" s="11"/>
    </row>
    <row r="126" spans="2:13" ht="15" hidden="1" thickBot="1">
      <c r="B126" s="118"/>
      <c r="C126" s="72"/>
      <c r="D126" s="72"/>
      <c r="E126" s="72"/>
      <c r="F126" s="72"/>
      <c r="G126" s="72"/>
      <c r="H126" s="141"/>
      <c r="I126" s="142">
        <f>+H19</f>
        <v>0</v>
      </c>
      <c r="J126" s="119"/>
      <c r="L126" s="11"/>
      <c r="M126" s="11"/>
    </row>
    <row r="127" spans="2:13" ht="14.25" hidden="1">
      <c r="B127" s="118"/>
      <c r="C127" s="72" t="s">
        <v>156</v>
      </c>
      <c r="D127" s="72"/>
      <c r="E127" s="72"/>
      <c r="F127" s="72"/>
      <c r="G127" s="72"/>
      <c r="H127" s="85"/>
      <c r="I127" s="72"/>
      <c r="J127" s="126"/>
      <c r="L127" s="11"/>
      <c r="M127" s="11"/>
    </row>
    <row r="128" spans="2:13" ht="14.25" hidden="1">
      <c r="B128" s="118"/>
      <c r="C128" s="72"/>
      <c r="D128" s="72"/>
      <c r="E128" s="72"/>
      <c r="F128" s="72"/>
      <c r="G128" s="72"/>
      <c r="H128" s="85"/>
      <c r="I128" s="72"/>
      <c r="J128" s="126"/>
      <c r="L128" s="11"/>
      <c r="M128" s="11"/>
    </row>
    <row r="129" spans="2:13" ht="14.25" hidden="1">
      <c r="B129" s="118"/>
      <c r="C129" s="72" t="s">
        <v>21</v>
      </c>
      <c r="D129" s="72"/>
      <c r="E129" s="72"/>
      <c r="F129" s="72"/>
      <c r="G129" s="72"/>
      <c r="H129" s="85"/>
      <c r="I129" s="73"/>
      <c r="J129" s="126"/>
      <c r="L129" s="11"/>
      <c r="M129" s="11"/>
    </row>
    <row r="130" spans="2:13" ht="14.25" hidden="1">
      <c r="B130" s="118"/>
      <c r="C130" s="72" t="s">
        <v>162</v>
      </c>
      <c r="D130" s="72"/>
      <c r="E130" s="72"/>
      <c r="F130" s="72"/>
      <c r="G130" s="72"/>
      <c r="H130" s="85"/>
      <c r="I130" s="73"/>
      <c r="J130" s="126"/>
      <c r="L130" s="11"/>
      <c r="M130" s="11"/>
    </row>
    <row r="131" spans="2:10" ht="14.25" hidden="1">
      <c r="B131" s="118"/>
      <c r="C131" s="72" t="s">
        <v>230</v>
      </c>
      <c r="D131" s="72"/>
      <c r="E131" s="72"/>
      <c r="F131" s="72"/>
      <c r="G131" s="72"/>
      <c r="H131" s="85"/>
      <c r="I131" s="73"/>
      <c r="J131" s="126"/>
    </row>
    <row r="132" spans="2:10" ht="14.25" hidden="1">
      <c r="B132" s="118"/>
      <c r="C132" s="72" t="s">
        <v>181</v>
      </c>
      <c r="D132" s="72"/>
      <c r="E132" s="72"/>
      <c r="F132" s="72"/>
      <c r="G132" s="72"/>
      <c r="H132" s="85"/>
      <c r="I132" s="73" t="s">
        <v>22</v>
      </c>
      <c r="J132" s="126"/>
    </row>
    <row r="133" spans="2:10" ht="14.25" hidden="1">
      <c r="B133" s="118"/>
      <c r="C133" s="72" t="s">
        <v>182</v>
      </c>
      <c r="D133" s="72"/>
      <c r="E133" s="72"/>
      <c r="F133" s="72"/>
      <c r="G133" s="72"/>
      <c r="H133" s="85"/>
      <c r="I133" s="73"/>
      <c r="J133" s="126"/>
    </row>
    <row r="134" spans="2:10" ht="14.25" hidden="1">
      <c r="B134" s="118"/>
      <c r="C134" s="72" t="s">
        <v>231</v>
      </c>
      <c r="D134" s="72"/>
      <c r="E134" s="72"/>
      <c r="F134" s="72"/>
      <c r="G134" s="72"/>
      <c r="H134" s="85"/>
      <c r="I134" s="74">
        <v>0</v>
      </c>
      <c r="J134" s="126"/>
    </row>
    <row r="135" spans="2:10" ht="14.25" hidden="1">
      <c r="B135" s="118"/>
      <c r="C135" s="72" t="s">
        <v>59</v>
      </c>
      <c r="D135" s="72"/>
      <c r="E135" s="72"/>
      <c r="F135" s="72"/>
      <c r="G135" s="72"/>
      <c r="H135" s="85"/>
      <c r="I135" s="79"/>
      <c r="J135" s="126"/>
    </row>
    <row r="136" spans="2:10" ht="14.25">
      <c r="B136" s="118"/>
      <c r="C136" s="72"/>
      <c r="D136" s="72"/>
      <c r="E136" s="72"/>
      <c r="F136" s="72"/>
      <c r="G136" s="72"/>
      <c r="H136" s="85"/>
      <c r="I136" s="79"/>
      <c r="J136" s="126"/>
    </row>
    <row r="137" spans="2:10" ht="14.25">
      <c r="B137" s="118"/>
      <c r="C137" s="328"/>
      <c r="D137" s="77"/>
      <c r="E137" s="77"/>
      <c r="F137" s="72"/>
      <c r="G137" s="72"/>
      <c r="H137" s="85"/>
      <c r="I137" s="129"/>
      <c r="J137" s="126"/>
    </row>
    <row r="138" spans="2:10" ht="21.75" customHeight="1" thickBot="1">
      <c r="B138" s="203"/>
      <c r="C138" s="204"/>
      <c r="D138" s="205"/>
      <c r="E138" s="205"/>
      <c r="F138" s="204"/>
      <c r="G138" s="204"/>
      <c r="H138" s="134"/>
      <c r="I138" s="128"/>
      <c r="J138" s="138"/>
    </row>
    <row r="139" ht="15" thickTop="1">
      <c r="C139" s="72"/>
    </row>
    <row r="140" ht="14.25">
      <c r="H140" s="31"/>
    </row>
    <row r="141" ht="14.25">
      <c r="H141" s="31"/>
    </row>
    <row r="142" spans="4:8" ht="14.25">
      <c r="D142" s="49"/>
      <c r="E142" s="52"/>
      <c r="F142" s="12"/>
      <c r="G142" s="50"/>
      <c r="H142" s="39"/>
    </row>
    <row r="143" spans="4:13" ht="14.25">
      <c r="D143" s="49"/>
      <c r="E143" s="52"/>
      <c r="F143" s="12"/>
      <c r="G143" s="50"/>
      <c r="H143" s="39"/>
      <c r="M143" s="84"/>
    </row>
    <row r="144" spans="8:13" ht="14.25">
      <c r="H144" s="54"/>
      <c r="M144" s="84"/>
    </row>
    <row r="145" spans="8:13" ht="14.25">
      <c r="H145" s="54"/>
      <c r="M145" s="84"/>
    </row>
    <row r="146" spans="8:13" ht="15">
      <c r="H146" s="54"/>
      <c r="M146" s="197"/>
    </row>
    <row r="147" spans="8:13" ht="15">
      <c r="H147" s="54"/>
      <c r="M147" s="197"/>
    </row>
    <row r="148" spans="8:13" ht="15">
      <c r="H148" s="54"/>
      <c r="M148" s="197"/>
    </row>
    <row r="149" spans="8:13" ht="15">
      <c r="H149" s="54"/>
      <c r="M149" s="197"/>
    </row>
    <row r="150" spans="8:13" ht="15">
      <c r="H150" s="54"/>
      <c r="M150" s="197"/>
    </row>
    <row r="151" spans="8:13" ht="15">
      <c r="H151" s="54"/>
      <c r="M151" s="197"/>
    </row>
    <row r="152" spans="8:13" ht="14.25">
      <c r="H152" s="54"/>
      <c r="M152" s="84"/>
    </row>
    <row r="153" spans="8:13" ht="14.25">
      <c r="H153" s="54"/>
      <c r="M153" s="84"/>
    </row>
    <row r="154" spans="8:13" ht="14.25">
      <c r="H154" s="54"/>
      <c r="M154" s="84"/>
    </row>
    <row r="155" spans="8:13" ht="14.25">
      <c r="H155" s="54"/>
      <c r="M155" s="84"/>
    </row>
    <row r="156" ht="14.25">
      <c r="H156" s="55"/>
    </row>
  </sheetData>
  <sheetProtection/>
  <mergeCells count="4">
    <mergeCell ref="C6:J6"/>
    <mergeCell ref="C7:J7"/>
    <mergeCell ref="C8:J8"/>
    <mergeCell ref="C9:J9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scale="60" r:id="rId2"/>
  <headerFooter alignWithMargins="0">
    <oddFooter>&amp;CPágina &amp;P de &amp;N</oddFooter>
  </headerFooter>
  <rowBreaks count="1" manualBreakCount="1">
    <brk id="85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AE166"/>
  <sheetViews>
    <sheetView tabSelected="1" zoomScalePageLayoutView="0" workbookViewId="0" topLeftCell="A1">
      <selection activeCell="R49" sqref="R1:W16384"/>
    </sheetView>
  </sheetViews>
  <sheetFormatPr defaultColWidth="11.421875" defaultRowHeight="12.75"/>
  <cols>
    <col min="1" max="1" width="4.140625" style="1" customWidth="1"/>
    <col min="2" max="2" width="3.28125" style="1" customWidth="1"/>
    <col min="3" max="3" width="4.00390625" style="1" customWidth="1"/>
    <col min="4" max="4" width="54.28125" style="1" bestFit="1" customWidth="1"/>
    <col min="5" max="5" width="2.57421875" style="1" customWidth="1"/>
    <col min="6" max="6" width="17.8515625" style="1" customWidth="1"/>
    <col min="7" max="7" width="2.28125" style="1" customWidth="1"/>
    <col min="8" max="8" width="18.28125" style="1" customWidth="1"/>
    <col min="9" max="9" width="2.7109375" style="1" hidden="1" customWidth="1"/>
    <col min="10" max="10" width="17.00390625" style="1" hidden="1" customWidth="1"/>
    <col min="11" max="11" width="4.421875" style="1" customWidth="1"/>
    <col min="12" max="12" width="4.8515625" style="5" customWidth="1"/>
    <col min="13" max="13" width="26.28125" style="5" hidden="1" customWidth="1"/>
    <col min="14" max="14" width="3.140625" style="5" hidden="1" customWidth="1"/>
    <col min="15" max="15" width="22.421875" style="5" hidden="1" customWidth="1"/>
    <col min="16" max="16" width="20.57421875" style="5" hidden="1" customWidth="1"/>
    <col min="17" max="17" width="22.00390625" style="5" customWidth="1"/>
    <col min="18" max="18" width="18.8515625" style="5" hidden="1" customWidth="1"/>
    <col min="19" max="19" width="8.28125" style="228" hidden="1" customWidth="1"/>
    <col min="20" max="20" width="10.140625" style="228" hidden="1" customWidth="1"/>
    <col min="21" max="21" width="11.8515625" style="2" hidden="1" customWidth="1"/>
    <col min="22" max="23" width="11.421875" style="2" hidden="1" customWidth="1"/>
    <col min="24" max="24" width="11.421875" style="2" customWidth="1"/>
    <col min="25" max="26" width="11.421875" style="227" customWidth="1"/>
    <col min="27" max="27" width="11.421875" style="2" customWidth="1"/>
    <col min="28" max="28" width="16.7109375" style="2" customWidth="1"/>
    <col min="29" max="31" width="11.421875" style="2" customWidth="1"/>
    <col min="32" max="16384" width="11.421875" style="1" customWidth="1"/>
  </cols>
  <sheetData>
    <row r="1" ht="15"/>
    <row r="2" ht="15.75" thickBot="1"/>
    <row r="3" spans="3:11" ht="15.75" thickTop="1">
      <c r="C3" s="381"/>
      <c r="D3" s="382"/>
      <c r="E3" s="382"/>
      <c r="F3" s="382"/>
      <c r="G3" s="382"/>
      <c r="H3" s="382"/>
      <c r="I3" s="382"/>
      <c r="J3" s="382"/>
      <c r="K3" s="383"/>
    </row>
    <row r="4" spans="3:11" ht="15">
      <c r="C4" s="384"/>
      <c r="D4" s="534"/>
      <c r="E4" s="534"/>
      <c r="F4" s="534"/>
      <c r="G4" s="534"/>
      <c r="H4" s="534"/>
      <c r="I4" s="534"/>
      <c r="J4" s="534"/>
      <c r="K4" s="385"/>
    </row>
    <row r="5" spans="3:11" ht="15">
      <c r="C5" s="384"/>
      <c r="D5" s="534"/>
      <c r="E5" s="534"/>
      <c r="F5" s="534"/>
      <c r="G5" s="534"/>
      <c r="H5" s="534"/>
      <c r="I5" s="534"/>
      <c r="J5" s="534"/>
      <c r="K5" s="385"/>
    </row>
    <row r="6" spans="3:11" ht="15">
      <c r="C6" s="535" t="s">
        <v>167</v>
      </c>
      <c r="D6" s="536"/>
      <c r="E6" s="536"/>
      <c r="F6" s="536"/>
      <c r="G6" s="536"/>
      <c r="H6" s="536"/>
      <c r="I6" s="536"/>
      <c r="J6" s="536"/>
      <c r="K6" s="537"/>
    </row>
    <row r="7" spans="3:11" ht="15">
      <c r="C7" s="535" t="s">
        <v>465</v>
      </c>
      <c r="D7" s="536"/>
      <c r="E7" s="536"/>
      <c r="F7" s="536"/>
      <c r="G7" s="536"/>
      <c r="H7" s="536"/>
      <c r="I7" s="536"/>
      <c r="J7" s="536"/>
      <c r="K7" s="537"/>
    </row>
    <row r="8" spans="3:11" ht="15">
      <c r="C8" s="535" t="s">
        <v>140</v>
      </c>
      <c r="D8" s="536"/>
      <c r="E8" s="536"/>
      <c r="F8" s="536"/>
      <c r="G8" s="536"/>
      <c r="H8" s="536"/>
      <c r="I8" s="536"/>
      <c r="J8" s="536"/>
      <c r="K8" s="537"/>
    </row>
    <row r="9" spans="3:11" ht="15.75" thickBot="1">
      <c r="C9" s="545"/>
      <c r="D9" s="546"/>
      <c r="E9" s="546"/>
      <c r="F9" s="546"/>
      <c r="G9" s="546"/>
      <c r="H9" s="546"/>
      <c r="I9" s="546"/>
      <c r="J9" s="546"/>
      <c r="K9" s="547"/>
    </row>
    <row r="10" spans="3:11" ht="6" customHeight="1">
      <c r="C10" s="386"/>
      <c r="D10" s="335"/>
      <c r="E10" s="335"/>
      <c r="F10" s="335"/>
      <c r="G10" s="335"/>
      <c r="H10" s="335"/>
      <c r="I10" s="335"/>
      <c r="J10" s="335"/>
      <c r="K10" s="387"/>
    </row>
    <row r="11" spans="3:11" ht="18" customHeight="1">
      <c r="C11" s="386"/>
      <c r="D11" s="69" t="s">
        <v>145</v>
      </c>
      <c r="E11" s="336"/>
      <c r="F11" s="440">
        <v>2016</v>
      </c>
      <c r="G11" s="337"/>
      <c r="H11" s="440">
        <v>2015</v>
      </c>
      <c r="I11" s="332"/>
      <c r="J11" s="337" t="s">
        <v>10</v>
      </c>
      <c r="K11" s="388"/>
    </row>
    <row r="12" spans="3:11" ht="3" customHeight="1">
      <c r="C12" s="386"/>
      <c r="D12" s="336"/>
      <c r="E12" s="336"/>
      <c r="F12" s="332"/>
      <c r="G12" s="337"/>
      <c r="H12" s="337"/>
      <c r="I12" s="332"/>
      <c r="J12" s="337"/>
      <c r="K12" s="388"/>
    </row>
    <row r="13" spans="3:11" ht="15" customHeight="1">
      <c r="C13" s="386"/>
      <c r="D13" s="77" t="s">
        <v>475</v>
      </c>
      <c r="E13" s="332"/>
      <c r="F13" s="332"/>
      <c r="G13" s="332"/>
      <c r="H13" s="338"/>
      <c r="I13" s="332"/>
      <c r="J13" s="332"/>
      <c r="K13" s="388"/>
    </row>
    <row r="14" spans="3:11" ht="15">
      <c r="C14" s="386"/>
      <c r="D14" s="332" t="s">
        <v>476</v>
      </c>
      <c r="E14" s="332"/>
      <c r="F14" s="333">
        <v>19193503.23</v>
      </c>
      <c r="G14" s="332"/>
      <c r="H14" s="333">
        <v>13168979.59</v>
      </c>
      <c r="I14" s="332"/>
      <c r="J14" s="340">
        <v>1462536.8</v>
      </c>
      <c r="K14" s="388"/>
    </row>
    <row r="15" spans="3:11" ht="15">
      <c r="C15" s="386"/>
      <c r="D15" s="332" t="s">
        <v>477</v>
      </c>
      <c r="E15" s="332"/>
      <c r="F15" s="333">
        <v>144194164.26000002</v>
      </c>
      <c r="G15" s="332"/>
      <c r="H15" s="333">
        <v>164382606.25</v>
      </c>
      <c r="I15" s="332"/>
      <c r="J15" s="340"/>
      <c r="K15" s="388"/>
    </row>
    <row r="16" spans="3:15" ht="15">
      <c r="C16" s="386"/>
      <c r="D16" s="332" t="s">
        <v>478</v>
      </c>
      <c r="E16" s="332"/>
      <c r="F16" s="333">
        <v>2797400</v>
      </c>
      <c r="G16" s="332"/>
      <c r="H16" s="333">
        <v>2797400</v>
      </c>
      <c r="I16" s="332"/>
      <c r="J16" s="340"/>
      <c r="K16" s="388"/>
      <c r="M16" s="343"/>
      <c r="N16" s="343"/>
      <c r="O16" s="454"/>
    </row>
    <row r="17" spans="3:15" ht="15">
      <c r="C17" s="386"/>
      <c r="D17" s="332" t="s">
        <v>520</v>
      </c>
      <c r="E17" s="332"/>
      <c r="F17" s="454">
        <v>2991032.82</v>
      </c>
      <c r="G17" s="332"/>
      <c r="H17" s="333">
        <v>163504.62</v>
      </c>
      <c r="I17" s="332"/>
      <c r="J17" s="340"/>
      <c r="K17" s="388"/>
      <c r="M17" s="343"/>
      <c r="N17" s="343"/>
      <c r="O17" s="454"/>
    </row>
    <row r="18" spans="3:15" ht="15">
      <c r="C18" s="386"/>
      <c r="D18" s="332" t="s">
        <v>154</v>
      </c>
      <c r="E18" s="332"/>
      <c r="F18" s="333">
        <v>2256002.04</v>
      </c>
      <c r="G18" s="342"/>
      <c r="H18" s="333">
        <v>2043174.39</v>
      </c>
      <c r="I18" s="332"/>
      <c r="J18" s="342"/>
      <c r="K18" s="388"/>
      <c r="M18" s="343"/>
      <c r="N18" s="343"/>
      <c r="O18" s="454"/>
    </row>
    <row r="19" spans="3:15" ht="17.25" customHeight="1">
      <c r="C19" s="386"/>
      <c r="D19" s="332" t="s">
        <v>479</v>
      </c>
      <c r="E19" s="332"/>
      <c r="F19" s="333">
        <v>2286575.53</v>
      </c>
      <c r="G19" s="342"/>
      <c r="H19" s="333">
        <v>1751038.26</v>
      </c>
      <c r="I19" s="332"/>
      <c r="J19" s="342"/>
      <c r="K19" s="388"/>
      <c r="M19" s="343"/>
      <c r="N19" s="343"/>
      <c r="O19" s="454"/>
    </row>
    <row r="20" spans="3:15" ht="17.25" customHeight="1">
      <c r="C20" s="386"/>
      <c r="D20" s="332" t="s">
        <v>12</v>
      </c>
      <c r="E20" s="332"/>
      <c r="F20" s="333">
        <v>56100000</v>
      </c>
      <c r="G20" s="342"/>
      <c r="H20" s="333">
        <v>26100000</v>
      </c>
      <c r="I20" s="332"/>
      <c r="J20" s="342"/>
      <c r="K20" s="388"/>
      <c r="M20" s="225"/>
      <c r="N20" s="225"/>
      <c r="O20" s="225"/>
    </row>
    <row r="21" spans="3:15" ht="17.25" customHeight="1">
      <c r="C21" s="386"/>
      <c r="D21" s="332" t="s">
        <v>480</v>
      </c>
      <c r="E21" s="332"/>
      <c r="F21" s="333">
        <v>1582553000</v>
      </c>
      <c r="G21" s="342"/>
      <c r="H21" s="333">
        <v>1630953000</v>
      </c>
      <c r="I21" s="332"/>
      <c r="J21" s="342"/>
      <c r="K21" s="388"/>
      <c r="M21" s="225"/>
      <c r="N21" s="225"/>
      <c r="O21" s="225"/>
    </row>
    <row r="22" spans="3:15" ht="17.25" customHeight="1">
      <c r="C22" s="386"/>
      <c r="D22" s="332" t="s">
        <v>13</v>
      </c>
      <c r="E22" s="332"/>
      <c r="F22" s="334">
        <v>770777000</v>
      </c>
      <c r="G22" s="332"/>
      <c r="H22" s="334">
        <v>554247000</v>
      </c>
      <c r="I22" s="332"/>
      <c r="J22" s="340">
        <v>0</v>
      </c>
      <c r="K22" s="388"/>
      <c r="M22" s="225"/>
      <c r="N22" s="225"/>
      <c r="O22" s="225"/>
    </row>
    <row r="23" spans="3:13" ht="15">
      <c r="C23" s="386"/>
      <c r="D23" s="274" t="s">
        <v>493</v>
      </c>
      <c r="E23" s="332"/>
      <c r="F23" s="73">
        <v>2583148677.88</v>
      </c>
      <c r="G23" s="332"/>
      <c r="H23" s="380">
        <v>2395606703.1099997</v>
      </c>
      <c r="I23" s="332"/>
      <c r="J23" s="332"/>
      <c r="K23" s="388"/>
      <c r="M23" s="231"/>
    </row>
    <row r="24" spans="3:13" ht="15">
      <c r="C24" s="386"/>
      <c r="D24" s="439"/>
      <c r="E24" s="332"/>
      <c r="F24" s="338"/>
      <c r="G24" s="332"/>
      <c r="H24" s="339"/>
      <c r="I24" s="332"/>
      <c r="J24" s="332"/>
      <c r="K24" s="388"/>
      <c r="M24" s="231"/>
    </row>
    <row r="25" spans="3:13" ht="15">
      <c r="C25" s="386"/>
      <c r="D25" s="69" t="s">
        <v>484</v>
      </c>
      <c r="E25" s="332"/>
      <c r="F25" s="332"/>
      <c r="G25" s="343"/>
      <c r="H25" s="344"/>
      <c r="I25" s="332"/>
      <c r="J25" s="342">
        <v>399912.37</v>
      </c>
      <c r="K25" s="388"/>
      <c r="M25" s="231"/>
    </row>
    <row r="26" spans="3:19" ht="15">
      <c r="C26" s="386"/>
      <c r="D26" s="332" t="s">
        <v>481</v>
      </c>
      <c r="E26" s="341"/>
      <c r="F26" s="333">
        <v>319151201.79999995</v>
      </c>
      <c r="G26" s="332"/>
      <c r="H26" s="379">
        <v>297030687</v>
      </c>
      <c r="I26" s="332"/>
      <c r="J26" s="342"/>
      <c r="K26" s="388"/>
      <c r="M26" s="231"/>
      <c r="S26" s="228">
        <v>35618.42</v>
      </c>
    </row>
    <row r="27" spans="3:13" ht="14.25" customHeight="1">
      <c r="C27" s="386"/>
      <c r="D27" s="332" t="s">
        <v>160</v>
      </c>
      <c r="E27" s="332"/>
      <c r="F27" s="349">
        <v>-85300978.41</v>
      </c>
      <c r="G27" s="332"/>
      <c r="H27" s="349">
        <v>-80403120.34</v>
      </c>
      <c r="I27" s="332"/>
      <c r="J27" s="342"/>
      <c r="K27" s="388"/>
      <c r="M27" s="231"/>
    </row>
    <row r="28" spans="3:19" ht="13.5" customHeight="1">
      <c r="C28" s="386"/>
      <c r="D28" s="332" t="s">
        <v>157</v>
      </c>
      <c r="E28" s="332"/>
      <c r="F28" s="347">
        <v>507392.04</v>
      </c>
      <c r="G28" s="332"/>
      <c r="H28" s="334">
        <v>507392.04</v>
      </c>
      <c r="I28" s="332"/>
      <c r="J28" s="342"/>
      <c r="K28" s="388"/>
      <c r="S28" s="228">
        <v>5771</v>
      </c>
    </row>
    <row r="29" spans="3:20" ht="17.25" customHeight="1">
      <c r="C29" s="386"/>
      <c r="D29" s="274" t="s">
        <v>494</v>
      </c>
      <c r="E29" s="345"/>
      <c r="F29" s="330">
        <v>234357615.42999995</v>
      </c>
      <c r="G29" s="332"/>
      <c r="H29" s="145">
        <v>217134958.7</v>
      </c>
      <c r="I29" s="332"/>
      <c r="J29" s="342"/>
      <c r="K29" s="388"/>
      <c r="T29" s="228">
        <v>35618.42</v>
      </c>
    </row>
    <row r="30" spans="3:19" ht="17.25" customHeight="1">
      <c r="C30" s="386"/>
      <c r="D30" s="332"/>
      <c r="E30" s="332"/>
      <c r="F30" s="332"/>
      <c r="G30" s="332"/>
      <c r="H30" s="339"/>
      <c r="I30" s="332"/>
      <c r="J30" s="340">
        <v>399912.37</v>
      </c>
      <c r="K30" s="388"/>
      <c r="S30" s="228">
        <v>8190</v>
      </c>
    </row>
    <row r="31" spans="3:19" ht="15.75" customHeight="1" thickBot="1">
      <c r="C31" s="386"/>
      <c r="D31" s="274" t="s">
        <v>495</v>
      </c>
      <c r="E31" s="332"/>
      <c r="F31" s="222">
        <v>2817506293.31</v>
      </c>
      <c r="G31" s="438"/>
      <c r="H31" s="222">
        <v>2612741661.8099995</v>
      </c>
      <c r="I31" s="332"/>
      <c r="J31" s="348">
        <v>1862449.17</v>
      </c>
      <c r="K31" s="388"/>
      <c r="S31" s="228">
        <v>7251.3</v>
      </c>
    </row>
    <row r="32" spans="3:19" ht="10.5" customHeight="1" thickTop="1">
      <c r="C32" s="386"/>
      <c r="D32" s="332"/>
      <c r="E32" s="332"/>
      <c r="F32" s="332"/>
      <c r="G32" s="332"/>
      <c r="H32" s="340"/>
      <c r="I32" s="332"/>
      <c r="J32" s="332"/>
      <c r="K32" s="388"/>
      <c r="S32" s="228">
        <v>7815.5</v>
      </c>
    </row>
    <row r="33" spans="3:19" ht="16.5" customHeight="1">
      <c r="C33" s="386"/>
      <c r="D33" s="69" t="s">
        <v>483</v>
      </c>
      <c r="E33" s="332"/>
      <c r="F33" s="332"/>
      <c r="G33" s="342"/>
      <c r="H33" s="338"/>
      <c r="I33" s="332"/>
      <c r="J33" s="347">
        <v>-9259239.81</v>
      </c>
      <c r="K33" s="388"/>
      <c r="S33" s="228">
        <v>8311</v>
      </c>
    </row>
    <row r="34" spans="3:19" ht="17.25" customHeight="1">
      <c r="C34" s="386"/>
      <c r="D34" s="341" t="s">
        <v>489</v>
      </c>
      <c r="E34" s="332"/>
      <c r="F34" s="340"/>
      <c r="G34" s="332"/>
      <c r="H34" s="332"/>
      <c r="I34" s="332"/>
      <c r="J34" s="342"/>
      <c r="K34" s="388"/>
      <c r="S34" s="228">
        <v>8311</v>
      </c>
    </row>
    <row r="35" spans="3:19" ht="12" customHeight="1">
      <c r="C35" s="389"/>
      <c r="D35" s="332" t="s">
        <v>487</v>
      </c>
      <c r="E35" s="341"/>
      <c r="F35" s="350">
        <v>5037025.39</v>
      </c>
      <c r="G35" s="332"/>
      <c r="H35" s="350">
        <v>12522947.6</v>
      </c>
      <c r="I35" s="332"/>
      <c r="J35" s="332"/>
      <c r="K35" s="388"/>
      <c r="S35" s="228">
        <v>3148.8</v>
      </c>
    </row>
    <row r="36" spans="3:11" ht="13.5" customHeight="1">
      <c r="C36" s="389"/>
      <c r="D36" s="332" t="s">
        <v>486</v>
      </c>
      <c r="E36" s="341"/>
      <c r="F36" s="350">
        <v>10753047.45</v>
      </c>
      <c r="G36" s="337"/>
      <c r="H36" s="350">
        <v>5884187.26</v>
      </c>
      <c r="I36" s="332"/>
      <c r="J36" s="337" t="s">
        <v>10</v>
      </c>
      <c r="K36" s="388"/>
    </row>
    <row r="37" spans="3:13" ht="12" customHeight="1">
      <c r="C37" s="389"/>
      <c r="D37" s="332" t="s">
        <v>75</v>
      </c>
      <c r="E37" s="341"/>
      <c r="F37" s="351">
        <v>66223.46</v>
      </c>
      <c r="G37" s="337"/>
      <c r="H37" s="351">
        <v>53613</v>
      </c>
      <c r="I37" s="332"/>
      <c r="J37" s="337"/>
      <c r="K37" s="388"/>
      <c r="M37" s="455"/>
    </row>
    <row r="38" spans="3:12" ht="15" customHeight="1">
      <c r="C38" s="389"/>
      <c r="D38" s="274" t="s">
        <v>496</v>
      </c>
      <c r="E38" s="332"/>
      <c r="F38" s="73">
        <v>15856296.3</v>
      </c>
      <c r="G38" s="342"/>
      <c r="H38" s="78">
        <v>18460747.86</v>
      </c>
      <c r="I38" s="332"/>
      <c r="J38" s="342"/>
      <c r="K38" s="388"/>
      <c r="L38" s="159"/>
    </row>
    <row r="39" spans="3:12" ht="12" customHeight="1">
      <c r="C39" s="389"/>
      <c r="D39" s="332"/>
      <c r="E39" s="332"/>
      <c r="F39" s="332"/>
      <c r="G39" s="342"/>
      <c r="H39" s="342"/>
      <c r="I39" s="332"/>
      <c r="J39" s="342"/>
      <c r="K39" s="388"/>
      <c r="L39" s="159"/>
    </row>
    <row r="40" spans="3:13" ht="15">
      <c r="C40" s="389"/>
      <c r="D40" s="69" t="s">
        <v>488</v>
      </c>
      <c r="E40" s="332"/>
      <c r="F40" s="332"/>
      <c r="G40" s="342"/>
      <c r="H40" s="342"/>
      <c r="I40" s="332"/>
      <c r="J40" s="342"/>
      <c r="K40" s="388"/>
      <c r="L40" s="159"/>
      <c r="M40" s="160"/>
    </row>
    <row r="41" spans="3:13" ht="15">
      <c r="C41" s="389"/>
      <c r="D41" s="332" t="s">
        <v>485</v>
      </c>
      <c r="E41" s="341"/>
      <c r="F41" s="350">
        <v>1716645331.09</v>
      </c>
      <c r="G41" s="342"/>
      <c r="H41" s="342">
        <v>1765998247.21</v>
      </c>
      <c r="I41" s="332"/>
      <c r="J41" s="342"/>
      <c r="K41" s="388"/>
      <c r="L41" s="159"/>
      <c r="M41" s="225"/>
    </row>
    <row r="42" spans="3:12" ht="12" customHeight="1">
      <c r="C42" s="389"/>
      <c r="D42" s="332" t="s">
        <v>125</v>
      </c>
      <c r="E42" s="341"/>
      <c r="F42" s="350">
        <v>10101833.17</v>
      </c>
      <c r="G42" s="342"/>
      <c r="H42" s="342">
        <v>29337359.04</v>
      </c>
      <c r="I42" s="332"/>
      <c r="J42" s="342"/>
      <c r="K42" s="388"/>
      <c r="L42" s="159"/>
    </row>
    <row r="43" spans="3:12" ht="12" customHeight="1">
      <c r="C43" s="389"/>
      <c r="D43" s="332" t="s">
        <v>127</v>
      </c>
      <c r="E43" s="341"/>
      <c r="F43" s="351">
        <v>770777000</v>
      </c>
      <c r="G43" s="342"/>
      <c r="H43" s="347">
        <v>554247000</v>
      </c>
      <c r="I43" s="332"/>
      <c r="J43" s="342"/>
      <c r="K43" s="388"/>
      <c r="L43" s="159"/>
    </row>
    <row r="44" spans="3:12" ht="14.25" customHeight="1">
      <c r="C44" s="389"/>
      <c r="D44" s="274" t="s">
        <v>168</v>
      </c>
      <c r="E44" s="332"/>
      <c r="F44" s="338">
        <v>2497524164.26</v>
      </c>
      <c r="G44" s="342"/>
      <c r="H44" s="338">
        <v>2349582606.25</v>
      </c>
      <c r="I44" s="332"/>
      <c r="J44" s="342"/>
      <c r="K44" s="388"/>
      <c r="L44" s="159"/>
    </row>
    <row r="45" spans="3:12" ht="6" customHeight="1">
      <c r="C45" s="389"/>
      <c r="D45" s="439"/>
      <c r="E45" s="332"/>
      <c r="F45" s="338"/>
      <c r="G45" s="342"/>
      <c r="H45" s="362"/>
      <c r="I45" s="332"/>
      <c r="J45" s="342"/>
      <c r="K45" s="388"/>
      <c r="L45" s="159"/>
    </row>
    <row r="46" spans="3:12" ht="14.25" customHeight="1" thickBot="1">
      <c r="C46" s="389"/>
      <c r="D46" s="274" t="s">
        <v>497</v>
      </c>
      <c r="E46" s="345"/>
      <c r="F46" s="365">
        <v>2513380460.5600004</v>
      </c>
      <c r="G46" s="342"/>
      <c r="H46" s="365">
        <v>2368043354.11</v>
      </c>
      <c r="I46" s="332"/>
      <c r="J46" s="342"/>
      <c r="K46" s="388"/>
      <c r="L46" s="159"/>
    </row>
    <row r="47" spans="3:12" ht="10.5" customHeight="1" thickTop="1">
      <c r="C47" s="389"/>
      <c r="D47" s="363"/>
      <c r="E47" s="332"/>
      <c r="F47" s="332"/>
      <c r="G47" s="340"/>
      <c r="H47" s="346"/>
      <c r="I47" s="332"/>
      <c r="J47" s="340" t="e">
        <v>#REF!</v>
      </c>
      <c r="K47" s="388"/>
      <c r="L47" s="159"/>
    </row>
    <row r="48" spans="3:12" ht="13.5" customHeight="1">
      <c r="C48" s="389"/>
      <c r="D48" s="77" t="s">
        <v>500</v>
      </c>
      <c r="E48" s="332"/>
      <c r="F48" s="342"/>
      <c r="G48" s="342"/>
      <c r="H48" s="332"/>
      <c r="I48" s="332"/>
      <c r="J48" s="332"/>
      <c r="K48" s="388"/>
      <c r="L48" s="159"/>
    </row>
    <row r="49" spans="3:12" ht="15">
      <c r="C49" s="389"/>
      <c r="D49" s="332" t="s">
        <v>169</v>
      </c>
      <c r="E49" s="332"/>
      <c r="F49" s="333">
        <v>113788678.8</v>
      </c>
      <c r="G49" s="342"/>
      <c r="H49" s="333">
        <v>113788678.8</v>
      </c>
      <c r="I49" s="332"/>
      <c r="J49" s="347">
        <v>53367236.98</v>
      </c>
      <c r="K49" s="388"/>
      <c r="L49" s="159"/>
    </row>
    <row r="50" spans="3:12" ht="15">
      <c r="C50" s="389"/>
      <c r="D50" s="332" t="s">
        <v>170</v>
      </c>
      <c r="E50" s="332"/>
      <c r="F50" s="333">
        <v>130841700.68</v>
      </c>
      <c r="G50" s="342"/>
      <c r="H50" s="333">
        <v>92343392.78</v>
      </c>
      <c r="I50" s="332"/>
      <c r="J50" s="342"/>
      <c r="K50" s="388"/>
      <c r="L50" s="159"/>
    </row>
    <row r="51" spans="3:11" ht="15">
      <c r="C51" s="389"/>
      <c r="D51" s="332" t="s">
        <v>490</v>
      </c>
      <c r="E51" s="332"/>
      <c r="F51" s="334">
        <v>59495453.2699999</v>
      </c>
      <c r="G51" s="342"/>
      <c r="H51" s="445">
        <v>38566236.12</v>
      </c>
      <c r="I51" s="332"/>
      <c r="J51" s="342"/>
      <c r="K51" s="388"/>
    </row>
    <row r="52" spans="3:11" ht="15">
      <c r="C52" s="389"/>
      <c r="D52" s="274" t="s">
        <v>498</v>
      </c>
      <c r="E52" s="332"/>
      <c r="F52" s="370">
        <v>304125832.74999994</v>
      </c>
      <c r="G52" s="342"/>
      <c r="H52" s="441">
        <v>244698307.7</v>
      </c>
      <c r="I52" s="332"/>
      <c r="J52" s="342"/>
      <c r="K52" s="388"/>
    </row>
    <row r="53" spans="3:11" ht="15">
      <c r="C53" s="389"/>
      <c r="D53" s="332"/>
      <c r="E53" s="332"/>
      <c r="F53" s="342"/>
      <c r="G53" s="342"/>
      <c r="H53" s="342"/>
      <c r="I53" s="332"/>
      <c r="J53" s="332"/>
      <c r="K53" s="388"/>
    </row>
    <row r="54" spans="3:11" ht="15.75" thickBot="1">
      <c r="C54" s="389"/>
      <c r="D54" s="274" t="s">
        <v>499</v>
      </c>
      <c r="E54" s="331"/>
      <c r="F54" s="222">
        <v>2817506293.3100004</v>
      </c>
      <c r="G54" s="340"/>
      <c r="H54" s="222">
        <v>2612741661.81</v>
      </c>
      <c r="I54" s="332"/>
      <c r="J54" s="348" t="e">
        <v>#REF!</v>
      </c>
      <c r="K54" s="388"/>
    </row>
    <row r="55" spans="3:11" ht="16.5" thickBot="1" thickTop="1">
      <c r="C55" s="390"/>
      <c r="D55" s="391"/>
      <c r="E55" s="391"/>
      <c r="F55" s="391"/>
      <c r="G55" s="392"/>
      <c r="H55" s="392"/>
      <c r="I55" s="393"/>
      <c r="J55" s="393"/>
      <c r="K55" s="394"/>
    </row>
    <row r="56" spans="3:11" ht="15.75" thickTop="1">
      <c r="C56" s="68"/>
      <c r="D56" s="331"/>
      <c r="E56" s="331"/>
      <c r="F56" s="364"/>
      <c r="G56" s="332"/>
      <c r="H56" s="338"/>
      <c r="I56" s="332"/>
      <c r="J56" s="347">
        <v>-5348157.34</v>
      </c>
      <c r="K56" s="332"/>
    </row>
    <row r="57" spans="3:11" ht="15">
      <c r="C57" s="68"/>
      <c r="D57" s="331"/>
      <c r="E57" s="331"/>
      <c r="F57" s="446"/>
      <c r="G57" s="446"/>
      <c r="H57" s="446"/>
      <c r="I57" s="332"/>
      <c r="J57" s="342"/>
      <c r="K57" s="332"/>
    </row>
    <row r="58" spans="3:11" ht="15">
      <c r="C58" s="68"/>
      <c r="D58" s="331"/>
      <c r="E58" s="331"/>
      <c r="F58" s="364"/>
      <c r="G58" s="364"/>
      <c r="H58" s="364"/>
      <c r="I58" s="332"/>
      <c r="J58" s="342"/>
      <c r="K58" s="332"/>
    </row>
    <row r="59" spans="3:11" ht="15">
      <c r="C59" s="366"/>
      <c r="D59" s="363"/>
      <c r="E59" s="363"/>
      <c r="F59" s="363"/>
      <c r="G59" s="363"/>
      <c r="H59" s="367"/>
      <c r="I59" s="363"/>
      <c r="J59" s="363"/>
      <c r="K59" s="363"/>
    </row>
    <row r="60" spans="3:13" ht="15">
      <c r="C60" s="366"/>
      <c r="D60" s="363"/>
      <c r="E60" s="363"/>
      <c r="F60" s="367"/>
      <c r="G60" s="363"/>
      <c r="H60" s="368"/>
      <c r="I60" s="363"/>
      <c r="J60" s="363"/>
      <c r="K60" s="363"/>
      <c r="L60" s="159"/>
      <c r="M60" s="157"/>
    </row>
    <row r="61" spans="3:12" ht="15">
      <c r="C61" s="23"/>
      <c r="D61" s="353" t="s">
        <v>103</v>
      </c>
      <c r="E61" s="354"/>
      <c r="F61" s="353" t="s">
        <v>166</v>
      </c>
      <c r="G61" s="354"/>
      <c r="H61" s="354"/>
      <c r="I61" s="354"/>
      <c r="J61" s="354"/>
      <c r="K61" s="354"/>
      <c r="L61" s="159"/>
    </row>
    <row r="62" spans="3:15" ht="15.75" thickBot="1">
      <c r="C62" s="9"/>
      <c r="D62" s="20" t="s">
        <v>118</v>
      </c>
      <c r="E62" s="355"/>
      <c r="F62" s="538" t="s">
        <v>492</v>
      </c>
      <c r="G62" s="538"/>
      <c r="H62" s="538"/>
      <c r="I62" s="356"/>
      <c r="J62" s="356"/>
      <c r="K62" s="357"/>
      <c r="L62" s="161"/>
      <c r="N62" s="162"/>
      <c r="O62" s="163"/>
    </row>
    <row r="63" spans="3:15" ht="15.75" thickBot="1">
      <c r="C63" s="23"/>
      <c r="D63" s="354"/>
      <c r="E63" s="354"/>
      <c r="F63" s="354"/>
      <c r="G63" s="354"/>
      <c r="H63" s="354"/>
      <c r="I63" s="354"/>
      <c r="J63" s="354"/>
      <c r="K63" s="354"/>
      <c r="L63" s="159"/>
      <c r="M63" s="164" t="s">
        <v>109</v>
      </c>
      <c r="N63" s="165"/>
      <c r="O63" s="166" t="s">
        <v>107</v>
      </c>
    </row>
    <row r="64" spans="3:31" ht="15">
      <c r="C64" s="23"/>
      <c r="D64" s="354"/>
      <c r="E64" s="354"/>
      <c r="F64" s="354"/>
      <c r="G64" s="354"/>
      <c r="H64" s="354"/>
      <c r="I64" s="354"/>
      <c r="J64" s="354"/>
      <c r="K64" s="354"/>
      <c r="L64" s="159"/>
      <c r="M64" s="167">
        <v>134092331.09000002</v>
      </c>
      <c r="N64" s="168"/>
      <c r="O64" s="169">
        <v>770777000</v>
      </c>
      <c r="R64" s="542" t="s">
        <v>137</v>
      </c>
      <c r="S64" s="543"/>
      <c r="T64" s="543"/>
      <c r="U64" s="544"/>
      <c r="Y64" s="2"/>
      <c r="Z64" s="2"/>
      <c r="AB64" s="1"/>
      <c r="AC64" s="1"/>
      <c r="AD64" s="1"/>
      <c r="AE64" s="1"/>
    </row>
    <row r="65" spans="3:31" ht="15">
      <c r="C65" s="23"/>
      <c r="D65" s="353"/>
      <c r="E65" s="354"/>
      <c r="F65" s="354"/>
      <c r="G65" s="354"/>
      <c r="H65" s="354"/>
      <c r="I65" s="354"/>
      <c r="J65" s="354"/>
      <c r="K65" s="354"/>
      <c r="L65" s="159"/>
      <c r="M65" s="167">
        <v>1582553000</v>
      </c>
      <c r="N65" s="168"/>
      <c r="O65" s="169"/>
      <c r="R65" s="539" t="s">
        <v>193</v>
      </c>
      <c r="S65" s="540"/>
      <c r="T65" s="540"/>
      <c r="U65" s="541"/>
      <c r="Y65" s="2"/>
      <c r="Z65" s="2"/>
      <c r="AB65" s="1"/>
      <c r="AC65" s="1"/>
      <c r="AD65" s="1"/>
      <c r="AE65" s="1"/>
    </row>
    <row r="66" spans="3:31" ht="15">
      <c r="C66" s="23"/>
      <c r="D66" s="369" t="s">
        <v>491</v>
      </c>
      <c r="E66" s="369"/>
      <c r="F66" s="369"/>
      <c r="G66" s="369"/>
      <c r="H66" s="369"/>
      <c r="I66" s="369"/>
      <c r="J66" s="369"/>
      <c r="K66" s="354"/>
      <c r="L66" s="159"/>
      <c r="M66" s="6">
        <v>1716645331.09</v>
      </c>
      <c r="N66" s="7"/>
      <c r="O66" s="169"/>
      <c r="R66" s="539" t="s">
        <v>194</v>
      </c>
      <c r="S66" s="540"/>
      <c r="T66" s="540"/>
      <c r="U66" s="541"/>
      <c r="Y66" s="2"/>
      <c r="Z66" s="2"/>
      <c r="AB66" s="1"/>
      <c r="AC66" s="1"/>
      <c r="AD66" s="1"/>
      <c r="AE66" s="1"/>
    </row>
    <row r="67" spans="3:31" ht="15">
      <c r="C67" s="23"/>
      <c r="D67" s="376" t="s">
        <v>165</v>
      </c>
      <c r="E67" s="358"/>
      <c r="F67" s="358"/>
      <c r="G67" s="358"/>
      <c r="H67" s="354"/>
      <c r="I67" s="358"/>
      <c r="J67" s="358"/>
      <c r="K67" s="354"/>
      <c r="M67" s="167"/>
      <c r="N67" s="168"/>
      <c r="O67" s="169"/>
      <c r="R67" s="252"/>
      <c r="S67" s="253"/>
      <c r="T67" s="253"/>
      <c r="U67" s="254"/>
      <c r="Y67" s="2"/>
      <c r="Z67" s="2"/>
      <c r="AB67" s="1"/>
      <c r="AC67" s="1"/>
      <c r="AD67" s="1"/>
      <c r="AE67" s="1"/>
    </row>
    <row r="68" spans="3:31" ht="15">
      <c r="C68" s="22"/>
      <c r="D68" s="353"/>
      <c r="E68" s="353"/>
      <c r="F68" s="353"/>
      <c r="G68" s="353"/>
      <c r="H68" s="359"/>
      <c r="I68" s="353"/>
      <c r="J68" s="353"/>
      <c r="K68" s="353"/>
      <c r="M68" s="170" t="s">
        <v>110</v>
      </c>
      <c r="N68" s="171"/>
      <c r="O68" s="172" t="s">
        <v>108</v>
      </c>
      <c r="R68" s="255"/>
      <c r="S68" s="256"/>
      <c r="T68" s="257" t="s">
        <v>195</v>
      </c>
      <c r="U68" s="258" t="s">
        <v>196</v>
      </c>
      <c r="Y68" s="2"/>
      <c r="Z68" s="2"/>
      <c r="AB68" s="1"/>
      <c r="AC68" s="1"/>
      <c r="AD68" s="1"/>
      <c r="AE68" s="1"/>
    </row>
    <row r="69" spans="3:31" ht="15">
      <c r="C69" s="22"/>
      <c r="D69" s="353"/>
      <c r="E69" s="353"/>
      <c r="F69" s="251"/>
      <c r="G69" s="353"/>
      <c r="H69" s="359"/>
      <c r="I69" s="353"/>
      <c r="J69" s="353"/>
      <c r="K69" s="353"/>
      <c r="M69" s="167">
        <v>1716645331.09</v>
      </c>
      <c r="N69" s="168"/>
      <c r="O69" s="169">
        <v>770777000</v>
      </c>
      <c r="R69" s="255"/>
      <c r="S69" s="256"/>
      <c r="T69" s="257"/>
      <c r="U69" s="258"/>
      <c r="Y69" s="2"/>
      <c r="Z69" s="2"/>
      <c r="AB69" s="1"/>
      <c r="AC69" s="1"/>
      <c r="AD69" s="1"/>
      <c r="AE69" s="1"/>
    </row>
    <row r="70" spans="3:31" ht="15.75" thickBot="1">
      <c r="C70" s="22"/>
      <c r="D70" s="359"/>
      <c r="E70" s="353"/>
      <c r="F70" s="251"/>
      <c r="G70" s="353"/>
      <c r="H70" s="353"/>
      <c r="I70" s="353"/>
      <c r="J70" s="353"/>
      <c r="K70" s="353"/>
      <c r="M70" s="173"/>
      <c r="N70" s="174"/>
      <c r="O70" s="175"/>
      <c r="R70" s="255" t="s">
        <v>197</v>
      </c>
      <c r="S70" s="256"/>
      <c r="T70" s="257">
        <v>12150</v>
      </c>
      <c r="U70" s="258">
        <v>0</v>
      </c>
      <c r="Y70" s="2"/>
      <c r="Z70" s="2"/>
      <c r="AB70" s="1"/>
      <c r="AC70" s="1"/>
      <c r="AD70" s="1"/>
      <c r="AE70" s="1"/>
    </row>
    <row r="71" spans="3:31" ht="15">
      <c r="C71" s="22"/>
      <c r="D71" s="359"/>
      <c r="E71" s="353"/>
      <c r="F71" s="251"/>
      <c r="G71" s="353"/>
      <c r="H71" s="359"/>
      <c r="I71" s="353"/>
      <c r="J71" s="353"/>
      <c r="K71" s="353"/>
      <c r="M71" s="5">
        <v>0</v>
      </c>
      <c r="N71" s="176"/>
      <c r="O71" s="5">
        <v>0</v>
      </c>
      <c r="R71" s="255" t="s">
        <v>198</v>
      </c>
      <c r="S71" s="256"/>
      <c r="T71" s="257">
        <v>29542.98</v>
      </c>
      <c r="U71" s="258">
        <v>0</v>
      </c>
      <c r="Y71" s="2"/>
      <c r="Z71" s="2"/>
      <c r="AB71" s="1"/>
      <c r="AC71" s="1"/>
      <c r="AD71" s="1"/>
      <c r="AE71" s="1"/>
    </row>
    <row r="72" spans="3:31" ht="15.75" thickBot="1">
      <c r="C72" s="22"/>
      <c r="D72" s="359"/>
      <c r="E72" s="353"/>
      <c r="F72" s="268"/>
      <c r="G72" s="353"/>
      <c r="H72" s="354"/>
      <c r="I72" s="353"/>
      <c r="J72" s="353"/>
      <c r="K72" s="353"/>
      <c r="L72" s="161"/>
      <c r="R72" s="255" t="s">
        <v>199</v>
      </c>
      <c r="S72" s="256"/>
      <c r="T72" s="259">
        <v>4200</v>
      </c>
      <c r="U72" s="260">
        <v>0</v>
      </c>
      <c r="Y72" s="2"/>
      <c r="Z72" s="2"/>
      <c r="AB72" s="1"/>
      <c r="AC72" s="1"/>
      <c r="AD72" s="1"/>
      <c r="AE72" s="1"/>
    </row>
    <row r="73" spans="3:31" ht="15.75" thickBot="1">
      <c r="C73" s="22"/>
      <c r="D73" s="360"/>
      <c r="E73" s="353"/>
      <c r="F73" s="251"/>
      <c r="G73" s="353"/>
      <c r="H73" s="359"/>
      <c r="I73" s="353"/>
      <c r="J73" s="353"/>
      <c r="K73" s="353"/>
      <c r="L73" s="161"/>
      <c r="M73" s="177" t="s">
        <v>111</v>
      </c>
      <c r="N73" s="178"/>
      <c r="O73" s="5">
        <v>0</v>
      </c>
      <c r="R73" s="255"/>
      <c r="S73" s="256"/>
      <c r="T73" s="261">
        <v>45892.98</v>
      </c>
      <c r="U73" s="262">
        <v>0</v>
      </c>
      <c r="Y73" s="2"/>
      <c r="Z73" s="2"/>
      <c r="AB73" s="1"/>
      <c r="AC73" s="1"/>
      <c r="AD73" s="1"/>
      <c r="AE73" s="1"/>
    </row>
    <row r="74" spans="3:31" ht="15.75" thickTop="1">
      <c r="C74" s="22"/>
      <c r="D74" s="359"/>
      <c r="E74" s="353"/>
      <c r="F74" s="267"/>
      <c r="G74" s="353"/>
      <c r="H74" s="251"/>
      <c r="I74" s="353"/>
      <c r="J74" s="353"/>
      <c r="K74" s="353"/>
      <c r="L74" s="159"/>
      <c r="M74" s="179">
        <v>10101833.17</v>
      </c>
      <c r="N74" s="162"/>
      <c r="R74" s="255"/>
      <c r="S74" s="256"/>
      <c r="T74" s="257"/>
      <c r="U74" s="258"/>
      <c r="Y74" s="2"/>
      <c r="Z74" s="2"/>
      <c r="AB74" s="1"/>
      <c r="AC74" s="1"/>
      <c r="AD74" s="1"/>
      <c r="AE74" s="1"/>
    </row>
    <row r="75" spans="3:31" ht="15">
      <c r="C75" s="22"/>
      <c r="D75" s="353"/>
      <c r="E75" s="353"/>
      <c r="F75" s="251"/>
      <c r="G75" s="353"/>
      <c r="H75" s="359"/>
      <c r="I75" s="353"/>
      <c r="J75" s="353"/>
      <c r="K75" s="353"/>
      <c r="L75" s="159"/>
      <c r="M75" s="179"/>
      <c r="N75" s="162"/>
      <c r="O75" s="449">
        <v>8393</v>
      </c>
      <c r="P75" s="329">
        <v>42400</v>
      </c>
      <c r="R75" s="255" t="s">
        <v>200</v>
      </c>
      <c r="S75" s="256"/>
      <c r="T75" s="257">
        <v>14400</v>
      </c>
      <c r="U75" s="258">
        <v>12150</v>
      </c>
      <c r="Y75" s="2"/>
      <c r="Z75" s="2"/>
      <c r="AB75" s="1"/>
      <c r="AC75" s="1"/>
      <c r="AD75" s="1"/>
      <c r="AE75" s="1"/>
    </row>
    <row r="76" spans="3:31" ht="15">
      <c r="C76" s="22"/>
      <c r="D76" s="353"/>
      <c r="E76" s="353"/>
      <c r="F76" s="251">
        <v>0</v>
      </c>
      <c r="G76" s="353"/>
      <c r="H76" s="251">
        <v>0</v>
      </c>
      <c r="I76" s="353"/>
      <c r="J76" s="353"/>
      <c r="K76" s="353"/>
      <c r="L76" s="159"/>
      <c r="M76" s="179"/>
      <c r="N76" s="162"/>
      <c r="O76" s="449">
        <v>9478</v>
      </c>
      <c r="P76" s="329">
        <v>42429</v>
      </c>
      <c r="R76" s="255"/>
      <c r="S76" s="256"/>
      <c r="T76" s="257"/>
      <c r="U76" s="258"/>
      <c r="Y76" s="2"/>
      <c r="Z76" s="2"/>
      <c r="AB76" s="1"/>
      <c r="AC76" s="1"/>
      <c r="AD76" s="1"/>
      <c r="AE76" s="1"/>
    </row>
    <row r="77" spans="3:31" ht="15">
      <c r="C77" s="22"/>
      <c r="D77" s="353"/>
      <c r="E77" s="353"/>
      <c r="F77" s="251"/>
      <c r="G77" s="353"/>
      <c r="H77" s="251"/>
      <c r="I77" s="353"/>
      <c r="J77" s="353"/>
      <c r="K77" s="353"/>
      <c r="L77" s="159"/>
      <c r="M77" s="180" t="s">
        <v>102</v>
      </c>
      <c r="N77" s="178"/>
      <c r="O77" s="450">
        <v>14457</v>
      </c>
      <c r="P77" s="329">
        <v>42460</v>
      </c>
      <c r="R77" s="255" t="s">
        <v>201</v>
      </c>
      <c r="S77" s="256"/>
      <c r="T77" s="257">
        <v>26291.42</v>
      </c>
      <c r="U77" s="258">
        <v>29542.98</v>
      </c>
      <c r="Y77" s="2"/>
      <c r="Z77" s="2"/>
      <c r="AB77" s="1"/>
      <c r="AC77" s="1"/>
      <c r="AD77" s="1"/>
      <c r="AE77" s="1"/>
    </row>
    <row r="78" spans="3:31" ht="15.75" thickBot="1">
      <c r="C78" s="22"/>
      <c r="D78" s="353"/>
      <c r="E78" s="353"/>
      <c r="F78" s="251"/>
      <c r="G78" s="353"/>
      <c r="H78" s="251"/>
      <c r="I78" s="353"/>
      <c r="J78" s="353"/>
      <c r="K78" s="353" t="s">
        <v>232</v>
      </c>
      <c r="L78" s="159"/>
      <c r="M78" s="179">
        <v>10101833.17</v>
      </c>
      <c r="N78" s="162"/>
      <c r="O78" s="450">
        <v>9250</v>
      </c>
      <c r="P78" s="329">
        <v>42490</v>
      </c>
      <c r="R78" s="255" t="s">
        <v>202</v>
      </c>
      <c r="S78" s="256"/>
      <c r="T78" s="259">
        <v>4800</v>
      </c>
      <c r="U78" s="260">
        <v>4200</v>
      </c>
      <c r="Y78" s="2"/>
      <c r="Z78" s="2"/>
      <c r="AB78" s="1"/>
      <c r="AC78" s="1"/>
      <c r="AD78" s="1"/>
      <c r="AE78" s="1"/>
    </row>
    <row r="79" spans="3:21" s="2" customFormat="1" ht="15.75" thickBot="1">
      <c r="C79" s="22"/>
      <c r="D79" s="353"/>
      <c r="E79" s="353"/>
      <c r="F79" s="251"/>
      <c r="G79" s="353"/>
      <c r="H79" s="251"/>
      <c r="I79" s="353"/>
      <c r="J79" s="353"/>
      <c r="K79" s="353"/>
      <c r="L79" s="5"/>
      <c r="M79" s="179">
        <v>0</v>
      </c>
      <c r="N79" s="162"/>
      <c r="O79" s="451">
        <v>9947</v>
      </c>
      <c r="P79" s="329">
        <v>42521</v>
      </c>
      <c r="R79" s="255"/>
      <c r="S79" s="256"/>
      <c r="T79" s="261">
        <v>45491.42</v>
      </c>
      <c r="U79" s="263">
        <v>45892.98</v>
      </c>
    </row>
    <row r="80" spans="3:27" ht="15.75" thickTop="1">
      <c r="C80" s="22"/>
      <c r="D80" s="353"/>
      <c r="E80" s="353"/>
      <c r="F80" s="251"/>
      <c r="G80" s="353"/>
      <c r="H80" s="268"/>
      <c r="I80" s="353"/>
      <c r="J80" s="353"/>
      <c r="K80" s="353"/>
      <c r="M80" s="179"/>
      <c r="N80" s="162"/>
      <c r="O80" s="451">
        <v>10283</v>
      </c>
      <c r="P80" s="329">
        <v>42551</v>
      </c>
      <c r="R80" s="255"/>
      <c r="S80" s="256"/>
      <c r="T80" s="257"/>
      <c r="U80" s="258"/>
      <c r="V80" s="3"/>
      <c r="W80" s="3"/>
      <c r="X80" s="3"/>
      <c r="Y80" s="3"/>
      <c r="Z80" s="3"/>
      <c r="AA80" s="3"/>
    </row>
    <row r="81" spans="3:27" ht="15" customHeight="1" thickBot="1">
      <c r="C81" s="22"/>
      <c r="D81" s="353"/>
      <c r="E81" s="353"/>
      <c r="F81" s="268"/>
      <c r="G81" s="353"/>
      <c r="H81" s="251"/>
      <c r="I81" s="353"/>
      <c r="J81" s="353"/>
      <c r="K81" s="353"/>
      <c r="L81" s="182"/>
      <c r="M81" s="183"/>
      <c r="N81" s="162"/>
      <c r="O81" s="451">
        <v>10370</v>
      </c>
      <c r="P81" s="329">
        <v>42582</v>
      </c>
      <c r="R81" s="255"/>
      <c r="S81" s="256"/>
      <c r="T81" s="257"/>
      <c r="U81" s="258"/>
      <c r="V81" s="3"/>
      <c r="W81" s="3"/>
      <c r="X81" s="3"/>
      <c r="Y81" s="3"/>
      <c r="Z81" s="3"/>
      <c r="AA81" s="3"/>
    </row>
    <row r="82" spans="3:21" s="2" customFormat="1" ht="15">
      <c r="C82" s="22"/>
      <c r="D82" s="353"/>
      <c r="E82" s="353"/>
      <c r="F82" s="251"/>
      <c r="G82" s="353"/>
      <c r="H82" s="359"/>
      <c r="I82" s="353"/>
      <c r="J82" s="353"/>
      <c r="K82" s="353"/>
      <c r="L82" s="5"/>
      <c r="M82" s="5"/>
      <c r="N82" s="5"/>
      <c r="O82" s="451">
        <v>9720</v>
      </c>
      <c r="P82" s="329">
        <v>42613</v>
      </c>
      <c r="Q82" s="181"/>
      <c r="R82" s="255"/>
      <c r="S82" s="256"/>
      <c r="T82" s="257"/>
      <c r="U82" s="258"/>
    </row>
    <row r="83" spans="3:21" s="2" customFormat="1" ht="15">
      <c r="C83" s="22"/>
      <c r="D83" s="353"/>
      <c r="E83" s="353"/>
      <c r="F83" s="267"/>
      <c r="G83" s="353"/>
      <c r="H83" s="361"/>
      <c r="I83" s="353"/>
      <c r="J83" s="353"/>
      <c r="K83" s="353"/>
      <c r="L83" s="5"/>
      <c r="N83" s="5"/>
      <c r="O83" s="451">
        <v>9916</v>
      </c>
      <c r="P83" s="329">
        <v>42643</v>
      </c>
      <c r="Q83" s="5"/>
      <c r="R83" s="255"/>
      <c r="S83" s="256"/>
      <c r="T83" s="257"/>
      <c r="U83" s="258"/>
    </row>
    <row r="84" spans="3:21" s="2" customFormat="1" ht="15">
      <c r="C84" s="22"/>
      <c r="D84" s="353"/>
      <c r="E84" s="353"/>
      <c r="F84" s="251"/>
      <c r="G84" s="353"/>
      <c r="H84" s="361"/>
      <c r="I84" s="353"/>
      <c r="J84" s="353"/>
      <c r="K84" s="353"/>
      <c r="L84" s="5"/>
      <c r="N84" s="5"/>
      <c r="O84" s="451">
        <v>9463</v>
      </c>
      <c r="P84" s="329">
        <v>42674</v>
      </c>
      <c r="Q84" s="5"/>
      <c r="R84" s="255"/>
      <c r="S84" s="256"/>
      <c r="T84" s="257"/>
      <c r="U84" s="258"/>
    </row>
    <row r="85" spans="3:21" s="2" customFormat="1" ht="15.75" thickBot="1">
      <c r="C85" s="22"/>
      <c r="D85" s="353"/>
      <c r="E85" s="353"/>
      <c r="F85" s="251"/>
      <c r="G85" s="353"/>
      <c r="H85" s="353"/>
      <c r="I85" s="353"/>
      <c r="J85" s="353"/>
      <c r="K85" s="353"/>
      <c r="L85" s="5"/>
      <c r="N85" s="5"/>
      <c r="O85" s="451">
        <v>5959</v>
      </c>
      <c r="P85" s="329">
        <v>42704</v>
      </c>
      <c r="Q85" s="5"/>
      <c r="R85" s="264"/>
      <c r="S85" s="265"/>
      <c r="T85" s="259"/>
      <c r="U85" s="260"/>
    </row>
    <row r="86" spans="3:17" ht="15.75" thickBot="1">
      <c r="C86" s="22"/>
      <c r="D86" s="353"/>
      <c r="E86" s="353"/>
      <c r="F86" s="251"/>
      <c r="G86" s="353"/>
      <c r="H86" s="353"/>
      <c r="I86" s="353"/>
      <c r="J86" s="353"/>
      <c r="K86" s="353"/>
      <c r="O86" s="452"/>
      <c r="P86" s="266"/>
      <c r="Q86" s="266"/>
    </row>
    <row r="87" spans="3:17" ht="15">
      <c r="C87" s="22"/>
      <c r="D87" s="353"/>
      <c r="E87" s="353"/>
      <c r="F87" s="359"/>
      <c r="G87" s="353"/>
      <c r="H87" s="353"/>
      <c r="I87" s="353"/>
      <c r="J87" s="353"/>
      <c r="K87" s="353"/>
      <c r="O87" s="5">
        <v>107236</v>
      </c>
      <c r="P87" s="266"/>
      <c r="Q87" s="266"/>
    </row>
    <row r="88" spans="3:15" ht="15">
      <c r="C88" s="22"/>
      <c r="D88" s="353"/>
      <c r="E88" s="353"/>
      <c r="F88" s="359"/>
      <c r="G88" s="353"/>
      <c r="H88" s="353"/>
      <c r="I88" s="353"/>
      <c r="J88" s="353"/>
      <c r="K88" s="353"/>
      <c r="O88" s="162"/>
    </row>
    <row r="89" spans="3:15" ht="15">
      <c r="C89" s="22"/>
      <c r="D89" s="353"/>
      <c r="E89" s="353"/>
      <c r="F89" s="353"/>
      <c r="G89" s="353"/>
      <c r="H89" s="353"/>
      <c r="I89" s="353"/>
      <c r="J89" s="353"/>
      <c r="K89" s="353"/>
      <c r="O89" s="5">
        <v>-107236</v>
      </c>
    </row>
    <row r="90" spans="3:22" ht="15">
      <c r="C90" s="22"/>
      <c r="D90" s="353"/>
      <c r="E90" s="353"/>
      <c r="F90" s="353"/>
      <c r="G90" s="353"/>
      <c r="H90" s="353"/>
      <c r="I90" s="353"/>
      <c r="J90" s="353"/>
      <c r="K90" s="353"/>
      <c r="U90" s="228"/>
      <c r="V90" s="228"/>
    </row>
    <row r="91" spans="3:22" ht="15">
      <c r="C91" s="22"/>
      <c r="D91" s="353"/>
      <c r="E91" s="353"/>
      <c r="F91" s="353"/>
      <c r="G91" s="353"/>
      <c r="H91" s="353"/>
      <c r="I91" s="353"/>
      <c r="J91" s="353"/>
      <c r="K91" s="353"/>
      <c r="U91" s="228"/>
      <c r="V91" s="228"/>
    </row>
    <row r="92" spans="3:22" ht="15">
      <c r="C92" s="22"/>
      <c r="D92" s="22"/>
      <c r="E92" s="22"/>
      <c r="F92" s="22"/>
      <c r="G92" s="22"/>
      <c r="H92" s="22"/>
      <c r="I92" s="22"/>
      <c r="J92" s="22"/>
      <c r="K92" s="22"/>
      <c r="U92" s="228"/>
      <c r="V92" s="228"/>
    </row>
    <row r="93" spans="3:22" ht="15">
      <c r="C93" s="22"/>
      <c r="D93" s="22"/>
      <c r="E93" s="22"/>
      <c r="F93" s="22"/>
      <c r="G93" s="22"/>
      <c r="H93" s="22"/>
      <c r="I93" s="22"/>
      <c r="J93" s="22"/>
      <c r="K93" s="22"/>
      <c r="U93" s="228"/>
      <c r="V93" s="228"/>
    </row>
    <row r="94" spans="3:22" ht="15">
      <c r="C94" s="22"/>
      <c r="D94" s="22"/>
      <c r="E94" s="22"/>
      <c r="F94" s="22"/>
      <c r="G94" s="22"/>
      <c r="H94" s="22"/>
      <c r="I94" s="22"/>
      <c r="J94" s="22"/>
      <c r="K94" s="22"/>
      <c r="U94" s="228"/>
      <c r="V94" s="228"/>
    </row>
    <row r="95" spans="3:21" ht="15">
      <c r="C95" s="22"/>
      <c r="D95" s="22"/>
      <c r="E95" s="22"/>
      <c r="F95" s="22"/>
      <c r="G95" s="22"/>
      <c r="H95" s="22"/>
      <c r="I95" s="22"/>
      <c r="J95" s="22"/>
      <c r="K95" s="22"/>
      <c r="U95" s="228"/>
    </row>
    <row r="96" spans="3:21" ht="15">
      <c r="C96" s="22"/>
      <c r="D96" s="22"/>
      <c r="E96" s="22"/>
      <c r="F96" s="22"/>
      <c r="G96" s="22"/>
      <c r="H96" s="22"/>
      <c r="I96" s="22"/>
      <c r="J96" s="22"/>
      <c r="K96" s="22"/>
      <c r="U96" s="228"/>
    </row>
    <row r="97" spans="3:21" ht="15">
      <c r="C97" s="22"/>
      <c r="D97" s="22"/>
      <c r="E97" s="22"/>
      <c r="F97" s="22"/>
      <c r="G97" s="22"/>
      <c r="H97" s="22"/>
      <c r="I97" s="22"/>
      <c r="J97" s="22"/>
      <c r="K97" s="22"/>
      <c r="U97" s="228"/>
    </row>
    <row r="98" spans="3:21" ht="15">
      <c r="C98" s="22"/>
      <c r="D98" s="22"/>
      <c r="E98" s="22"/>
      <c r="F98" s="22"/>
      <c r="G98" s="22"/>
      <c r="H98" s="22"/>
      <c r="I98" s="22"/>
      <c r="J98" s="22"/>
      <c r="K98" s="22"/>
      <c r="U98" s="228"/>
    </row>
    <row r="99" spans="3:21" ht="15">
      <c r="C99" s="22"/>
      <c r="D99" s="22"/>
      <c r="E99" s="22"/>
      <c r="F99" s="22"/>
      <c r="G99" s="22"/>
      <c r="H99" s="22"/>
      <c r="I99" s="22"/>
      <c r="J99" s="22"/>
      <c r="K99" s="22"/>
      <c r="U99" s="228"/>
    </row>
    <row r="100" spans="3:21" ht="15">
      <c r="C100" s="22"/>
      <c r="D100" s="22"/>
      <c r="E100" s="22"/>
      <c r="F100" s="22"/>
      <c r="G100" s="22"/>
      <c r="H100" s="22"/>
      <c r="I100" s="22"/>
      <c r="J100" s="22"/>
      <c r="K100" s="22"/>
      <c r="U100" s="228"/>
    </row>
    <row r="101" spans="3:11" ht="15"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3:11" ht="15"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3:11" ht="15"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3:11" ht="15"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3:11" ht="15"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3:11" ht="15"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3:11" ht="15"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3:11" ht="15"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3:11" ht="15"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3:11" ht="15"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3:11" ht="15"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3:11" ht="15"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3:11" ht="15"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3:11" ht="15"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3:11" ht="15"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3:11" ht="15"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3:11" ht="15"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3:11" ht="15"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3:11" ht="15"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3:11" ht="15"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3:11" ht="15"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3:11" ht="15"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3:11" ht="15"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3:11" ht="15"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3:11" ht="15">
      <c r="C125" s="22"/>
      <c r="D125" s="22"/>
      <c r="E125" s="22"/>
      <c r="F125" s="22"/>
      <c r="G125" s="22"/>
      <c r="H125" s="22"/>
      <c r="I125" s="22"/>
      <c r="J125" s="22"/>
      <c r="K125" s="22"/>
    </row>
    <row r="126" spans="3:11" ht="15">
      <c r="C126" s="22"/>
      <c r="D126" s="22"/>
      <c r="E126" s="22"/>
      <c r="F126" s="22"/>
      <c r="G126" s="22"/>
      <c r="H126" s="22"/>
      <c r="I126" s="22"/>
      <c r="J126" s="22"/>
      <c r="K126" s="22"/>
    </row>
    <row r="127" spans="3:11" ht="15">
      <c r="C127" s="22"/>
      <c r="D127" s="22"/>
      <c r="E127" s="22"/>
      <c r="F127" s="22"/>
      <c r="G127" s="22"/>
      <c r="H127" s="22"/>
      <c r="I127" s="22"/>
      <c r="J127" s="22"/>
      <c r="K127" s="22"/>
    </row>
    <row r="128" spans="3:11" ht="15">
      <c r="C128" s="22"/>
      <c r="D128" s="22"/>
      <c r="E128" s="22"/>
      <c r="F128" s="22"/>
      <c r="G128" s="22"/>
      <c r="H128" s="22"/>
      <c r="I128" s="22"/>
      <c r="J128" s="22"/>
      <c r="K128" s="22"/>
    </row>
    <row r="129" spans="3:11" ht="15"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3:11" ht="15">
      <c r="C130" s="22"/>
      <c r="D130" s="22"/>
      <c r="E130" s="22"/>
      <c r="F130" s="22"/>
      <c r="G130" s="22"/>
      <c r="H130" s="22"/>
      <c r="I130" s="22"/>
      <c r="J130" s="22"/>
      <c r="K130" s="22"/>
    </row>
    <row r="131" spans="3:11" ht="15">
      <c r="C131" s="22"/>
      <c r="D131" s="22"/>
      <c r="E131" s="22"/>
      <c r="F131" s="22"/>
      <c r="G131" s="22"/>
      <c r="H131" s="22"/>
      <c r="I131" s="22"/>
      <c r="J131" s="22"/>
      <c r="K131" s="22"/>
    </row>
    <row r="132" spans="3:11" ht="15">
      <c r="C132" s="22"/>
      <c r="D132" s="22"/>
      <c r="E132" s="22"/>
      <c r="F132" s="22"/>
      <c r="G132" s="22"/>
      <c r="H132" s="22"/>
      <c r="I132" s="22"/>
      <c r="J132" s="22"/>
      <c r="K132" s="22"/>
    </row>
    <row r="133" spans="3:11" ht="15">
      <c r="C133" s="22"/>
      <c r="D133" s="22"/>
      <c r="E133" s="22"/>
      <c r="F133" s="22"/>
      <c r="G133" s="22"/>
      <c r="H133" s="22"/>
      <c r="I133" s="22"/>
      <c r="J133" s="22"/>
      <c r="K133" s="22"/>
    </row>
    <row r="134" spans="3:11" ht="15">
      <c r="C134" s="22"/>
      <c r="D134" s="22"/>
      <c r="E134" s="22"/>
      <c r="F134" s="22"/>
      <c r="G134" s="22"/>
      <c r="H134" s="22"/>
      <c r="I134" s="22"/>
      <c r="J134" s="22"/>
      <c r="K134" s="22"/>
    </row>
    <row r="135" spans="3:11" ht="15">
      <c r="C135" s="22"/>
      <c r="D135" s="22"/>
      <c r="E135" s="22"/>
      <c r="F135" s="22"/>
      <c r="G135" s="22"/>
      <c r="H135" s="22"/>
      <c r="I135" s="22"/>
      <c r="J135" s="22"/>
      <c r="K135" s="22"/>
    </row>
    <row r="136" spans="3:11" ht="15">
      <c r="C136" s="22"/>
      <c r="D136" s="22"/>
      <c r="E136" s="22"/>
      <c r="F136" s="22"/>
      <c r="G136" s="22"/>
      <c r="H136" s="22"/>
      <c r="I136" s="22"/>
      <c r="J136" s="22"/>
      <c r="K136" s="22"/>
    </row>
    <row r="137" spans="3:11" ht="15">
      <c r="C137" s="22"/>
      <c r="D137" s="22"/>
      <c r="E137" s="22"/>
      <c r="F137" s="22"/>
      <c r="G137" s="22"/>
      <c r="H137" s="22"/>
      <c r="I137" s="22"/>
      <c r="J137" s="22"/>
      <c r="K137" s="22"/>
    </row>
    <row r="138" spans="3:11" ht="15">
      <c r="C138" s="22"/>
      <c r="D138" s="22"/>
      <c r="E138" s="22"/>
      <c r="F138" s="22"/>
      <c r="G138" s="22"/>
      <c r="H138" s="22"/>
      <c r="I138" s="22"/>
      <c r="J138" s="22"/>
      <c r="K138" s="22"/>
    </row>
    <row r="139" spans="3:11" ht="15">
      <c r="C139" s="22"/>
      <c r="D139" s="22"/>
      <c r="E139" s="22"/>
      <c r="F139" s="22"/>
      <c r="G139" s="22"/>
      <c r="H139" s="22"/>
      <c r="I139" s="22"/>
      <c r="J139" s="22"/>
      <c r="K139" s="22"/>
    </row>
    <row r="140" spans="3:11" ht="15">
      <c r="C140" s="22"/>
      <c r="D140" s="22"/>
      <c r="E140" s="22"/>
      <c r="F140" s="22"/>
      <c r="G140" s="22"/>
      <c r="H140" s="22"/>
      <c r="I140" s="22"/>
      <c r="J140" s="22"/>
      <c r="K140" s="22"/>
    </row>
    <row r="141" spans="3:11" ht="15">
      <c r="C141" s="22"/>
      <c r="D141" s="22"/>
      <c r="E141" s="22"/>
      <c r="F141" s="22"/>
      <c r="G141" s="22"/>
      <c r="H141" s="22"/>
      <c r="I141" s="22"/>
      <c r="J141" s="22"/>
      <c r="K141" s="22"/>
    </row>
    <row r="142" spans="3:11" ht="15">
      <c r="C142" s="22"/>
      <c r="D142" s="22"/>
      <c r="E142" s="22"/>
      <c r="F142" s="22"/>
      <c r="G142" s="22"/>
      <c r="H142" s="22"/>
      <c r="I142" s="22"/>
      <c r="J142" s="22"/>
      <c r="K142" s="22"/>
    </row>
    <row r="143" spans="3:11" ht="15">
      <c r="C143" s="22"/>
      <c r="D143" s="22"/>
      <c r="E143" s="22"/>
      <c r="F143" s="22"/>
      <c r="G143" s="22"/>
      <c r="H143" s="22"/>
      <c r="I143" s="22"/>
      <c r="J143" s="22"/>
      <c r="K143" s="22"/>
    </row>
    <row r="144" spans="3:11" ht="15">
      <c r="C144" s="22"/>
      <c r="D144" s="22"/>
      <c r="E144" s="22"/>
      <c r="F144" s="22"/>
      <c r="G144" s="22"/>
      <c r="H144" s="22"/>
      <c r="I144" s="22"/>
      <c r="J144" s="22"/>
      <c r="K144" s="22"/>
    </row>
    <row r="145" spans="3:11" ht="15">
      <c r="C145" s="22"/>
      <c r="D145" s="22"/>
      <c r="E145" s="22"/>
      <c r="F145" s="22"/>
      <c r="G145" s="22"/>
      <c r="H145" s="22"/>
      <c r="I145" s="22"/>
      <c r="J145" s="22"/>
      <c r="K145" s="22"/>
    </row>
    <row r="146" spans="3:11" ht="15">
      <c r="C146" s="22"/>
      <c r="D146" s="22"/>
      <c r="E146" s="22"/>
      <c r="F146" s="22"/>
      <c r="G146" s="22"/>
      <c r="H146" s="22"/>
      <c r="I146" s="22"/>
      <c r="J146" s="22"/>
      <c r="K146" s="22"/>
    </row>
    <row r="147" spans="3:11" ht="15">
      <c r="C147" s="22"/>
      <c r="D147" s="22"/>
      <c r="E147" s="22"/>
      <c r="F147" s="22"/>
      <c r="G147" s="22"/>
      <c r="H147" s="22"/>
      <c r="I147" s="22"/>
      <c r="J147" s="22"/>
      <c r="K147" s="22"/>
    </row>
    <row r="148" spans="3:11" ht="15">
      <c r="C148" s="22"/>
      <c r="D148" s="22"/>
      <c r="E148" s="22"/>
      <c r="F148" s="22"/>
      <c r="G148" s="22"/>
      <c r="H148" s="22"/>
      <c r="I148" s="22"/>
      <c r="J148" s="22"/>
      <c r="K148" s="22"/>
    </row>
    <row r="149" spans="3:11" ht="15">
      <c r="C149" s="22"/>
      <c r="D149" s="22"/>
      <c r="E149" s="22"/>
      <c r="F149" s="22"/>
      <c r="G149" s="22"/>
      <c r="H149" s="22"/>
      <c r="I149" s="22"/>
      <c r="J149" s="22"/>
      <c r="K149" s="22"/>
    </row>
    <row r="150" spans="3:11" ht="15">
      <c r="C150" s="22"/>
      <c r="D150" s="22"/>
      <c r="E150" s="22"/>
      <c r="F150" s="22"/>
      <c r="G150" s="22"/>
      <c r="H150" s="22"/>
      <c r="I150" s="22"/>
      <c r="J150" s="22"/>
      <c r="K150" s="22"/>
    </row>
    <row r="151" spans="3:11" ht="15">
      <c r="C151" s="22"/>
      <c r="D151" s="22"/>
      <c r="E151" s="22"/>
      <c r="F151" s="22"/>
      <c r="G151" s="22"/>
      <c r="H151" s="22"/>
      <c r="I151" s="22"/>
      <c r="J151" s="22"/>
      <c r="K151" s="22"/>
    </row>
    <row r="152" spans="3:11" ht="15">
      <c r="C152" s="22"/>
      <c r="D152" s="22"/>
      <c r="E152" s="22"/>
      <c r="F152" s="22"/>
      <c r="G152" s="22"/>
      <c r="H152" s="22"/>
      <c r="I152" s="22"/>
      <c r="J152" s="22"/>
      <c r="K152" s="22"/>
    </row>
    <row r="153" spans="3:11" ht="15">
      <c r="C153" s="22"/>
      <c r="D153" s="22"/>
      <c r="E153" s="22"/>
      <c r="F153" s="22"/>
      <c r="G153" s="22"/>
      <c r="H153" s="22"/>
      <c r="I153" s="22"/>
      <c r="J153" s="22"/>
      <c r="K153" s="22"/>
    </row>
    <row r="154" spans="3:11" ht="15">
      <c r="C154" s="22"/>
      <c r="D154" s="22"/>
      <c r="E154" s="22"/>
      <c r="F154" s="22"/>
      <c r="G154" s="22"/>
      <c r="H154" s="22"/>
      <c r="I154" s="22"/>
      <c r="J154" s="22"/>
      <c r="K154" s="22"/>
    </row>
    <row r="155" spans="3:11" ht="15">
      <c r="C155" s="22"/>
      <c r="D155" s="22"/>
      <c r="E155" s="22"/>
      <c r="F155" s="22"/>
      <c r="G155" s="22"/>
      <c r="H155" s="22"/>
      <c r="I155" s="22"/>
      <c r="J155" s="22"/>
      <c r="K155" s="22"/>
    </row>
    <row r="156" spans="3:11" ht="15">
      <c r="C156" s="22"/>
      <c r="D156" s="22"/>
      <c r="E156" s="22"/>
      <c r="F156" s="22"/>
      <c r="G156" s="22"/>
      <c r="H156" s="22"/>
      <c r="I156" s="22"/>
      <c r="J156" s="22"/>
      <c r="K156" s="22"/>
    </row>
    <row r="157" spans="3:11" ht="15">
      <c r="C157" s="22"/>
      <c r="D157" s="22"/>
      <c r="E157" s="22"/>
      <c r="F157" s="22"/>
      <c r="G157" s="22"/>
      <c r="H157" s="22"/>
      <c r="I157" s="22"/>
      <c r="J157" s="22"/>
      <c r="K157" s="22"/>
    </row>
    <row r="158" spans="3:11" ht="15">
      <c r="C158" s="22"/>
      <c r="D158" s="22"/>
      <c r="E158" s="22"/>
      <c r="F158" s="22"/>
      <c r="G158" s="22"/>
      <c r="H158" s="22"/>
      <c r="I158" s="22"/>
      <c r="J158" s="22"/>
      <c r="K158" s="22"/>
    </row>
    <row r="159" spans="3:11" ht="15">
      <c r="C159" s="22"/>
      <c r="D159" s="22"/>
      <c r="E159" s="22"/>
      <c r="F159" s="22"/>
      <c r="G159" s="22"/>
      <c r="H159" s="22"/>
      <c r="I159" s="22"/>
      <c r="J159" s="22"/>
      <c r="K159" s="22"/>
    </row>
    <row r="160" spans="3:11" ht="15">
      <c r="C160" s="22"/>
      <c r="D160" s="22"/>
      <c r="E160" s="22"/>
      <c r="F160" s="22"/>
      <c r="G160" s="22"/>
      <c r="H160" s="22"/>
      <c r="I160" s="22"/>
      <c r="J160" s="22"/>
      <c r="K160" s="22"/>
    </row>
    <row r="161" spans="3:11" ht="15">
      <c r="C161" s="22"/>
      <c r="D161" s="22"/>
      <c r="E161" s="22"/>
      <c r="F161" s="22"/>
      <c r="G161" s="22"/>
      <c r="H161" s="22"/>
      <c r="I161" s="22"/>
      <c r="J161" s="22"/>
      <c r="K161" s="22"/>
    </row>
    <row r="162" spans="3:11" ht="15">
      <c r="C162" s="22"/>
      <c r="D162" s="22"/>
      <c r="E162" s="22"/>
      <c r="F162" s="22"/>
      <c r="G162" s="22"/>
      <c r="H162" s="22"/>
      <c r="I162" s="22"/>
      <c r="J162" s="22"/>
      <c r="K162" s="22"/>
    </row>
    <row r="163" spans="3:11" ht="15">
      <c r="C163" s="22"/>
      <c r="D163" s="22"/>
      <c r="E163" s="22"/>
      <c r="F163" s="22"/>
      <c r="G163" s="22"/>
      <c r="H163" s="22"/>
      <c r="I163" s="22"/>
      <c r="J163" s="22"/>
      <c r="K163" s="22"/>
    </row>
    <row r="164" spans="3:11" ht="15">
      <c r="C164" s="22"/>
      <c r="D164" s="22"/>
      <c r="E164" s="22"/>
      <c r="F164" s="22"/>
      <c r="G164" s="22"/>
      <c r="H164" s="22"/>
      <c r="I164" s="22"/>
      <c r="J164" s="22"/>
      <c r="K164" s="22"/>
    </row>
    <row r="165" spans="3:11" ht="15">
      <c r="C165" s="22"/>
      <c r="D165" s="22"/>
      <c r="E165" s="22"/>
      <c r="F165" s="22"/>
      <c r="G165" s="22"/>
      <c r="H165" s="22"/>
      <c r="I165" s="22"/>
      <c r="J165" s="22"/>
      <c r="K165" s="22"/>
    </row>
    <row r="166" spans="3:11" ht="15">
      <c r="C166" s="22"/>
      <c r="D166" s="22"/>
      <c r="E166" s="22"/>
      <c r="F166" s="22"/>
      <c r="G166" s="22"/>
      <c r="H166" s="22"/>
      <c r="I166" s="22"/>
      <c r="J166" s="22"/>
      <c r="K166" s="22"/>
    </row>
  </sheetData>
  <sheetProtection/>
  <mergeCells count="10">
    <mergeCell ref="R66:U66"/>
    <mergeCell ref="C8:K8"/>
    <mergeCell ref="R64:U64"/>
    <mergeCell ref="C9:K9"/>
    <mergeCell ref="D4:J4"/>
    <mergeCell ref="D5:J5"/>
    <mergeCell ref="C6:K6"/>
    <mergeCell ref="C7:K7"/>
    <mergeCell ref="F62:H62"/>
    <mergeCell ref="R65:U65"/>
  </mergeCells>
  <printOptions horizontalCentered="1"/>
  <pageMargins left="0.1968503937007874" right="0.1968503937007874" top="0.5511811023622047" bottom="0.5905511811023623" header="0" footer="0"/>
  <pageSetup fitToHeight="2" horizontalDpi="600" verticalDpi="600" orientation="portrait" scale="77" r:id="rId4"/>
  <headerFooter alignWithMargins="0">
    <oddFooter>&amp;CPágina &amp;P de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77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3.8515625" style="18" customWidth="1"/>
    <col min="2" max="2" width="3.421875" style="18" customWidth="1"/>
    <col min="3" max="3" width="5.140625" style="18" customWidth="1"/>
    <col min="4" max="4" width="16.140625" style="18" customWidth="1"/>
    <col min="5" max="5" width="36.140625" style="18" customWidth="1"/>
    <col min="6" max="6" width="18.140625" style="18" customWidth="1"/>
    <col min="7" max="7" width="22.57421875" style="18" customWidth="1"/>
    <col min="8" max="8" width="26.140625" style="18" customWidth="1"/>
    <col min="9" max="9" width="20.140625" style="18" customWidth="1"/>
    <col min="10" max="10" width="3.7109375" style="18" customWidth="1"/>
    <col min="11" max="11" width="4.00390625" style="14" customWidth="1"/>
    <col min="12" max="12" width="20.28125" style="18" bestFit="1" customWidth="1"/>
    <col min="13" max="13" width="18.28125" style="18" customWidth="1"/>
    <col min="14" max="14" width="20.28125" style="18" bestFit="1" customWidth="1"/>
    <col min="15" max="16" width="17.57421875" style="18" bestFit="1" customWidth="1"/>
    <col min="17" max="16384" width="11.421875" style="18" customWidth="1"/>
  </cols>
  <sheetData>
    <row r="1" ht="15" thickBot="1"/>
    <row r="2" spans="2:11" ht="15" thickTop="1">
      <c r="B2" s="36"/>
      <c r="C2" s="37"/>
      <c r="D2" s="37"/>
      <c r="E2" s="37"/>
      <c r="F2" s="37"/>
      <c r="G2" s="37"/>
      <c r="H2" s="37"/>
      <c r="I2" s="37"/>
      <c r="J2" s="38"/>
      <c r="K2" s="39"/>
    </row>
    <row r="3" spans="2:11" ht="14.25">
      <c r="B3" s="40"/>
      <c r="C3" s="41"/>
      <c r="D3" s="41"/>
      <c r="E3" s="41"/>
      <c r="F3" s="41"/>
      <c r="G3" s="41"/>
      <c r="H3" s="41"/>
      <c r="I3" s="41"/>
      <c r="J3" s="42"/>
      <c r="K3" s="39"/>
    </row>
    <row r="4" spans="2:11" ht="14.25">
      <c r="B4" s="40"/>
      <c r="C4" s="41"/>
      <c r="D4" s="41"/>
      <c r="E4" s="41"/>
      <c r="F4" s="41"/>
      <c r="G4" s="41"/>
      <c r="H4" s="41"/>
      <c r="I4" s="41"/>
      <c r="J4" s="42"/>
      <c r="K4" s="39"/>
    </row>
    <row r="5" spans="2:11" ht="14.25">
      <c r="B5" s="40"/>
      <c r="C5" s="41"/>
      <c r="D5" s="41"/>
      <c r="E5" s="41"/>
      <c r="F5" s="41"/>
      <c r="G5" s="41"/>
      <c r="H5" s="41"/>
      <c r="I5" s="41"/>
      <c r="J5" s="42"/>
      <c r="K5" s="39"/>
    </row>
    <row r="6" spans="2:11" ht="14.25">
      <c r="B6" s="40"/>
      <c r="C6" s="532"/>
      <c r="D6" s="532"/>
      <c r="E6" s="532"/>
      <c r="F6" s="532"/>
      <c r="G6" s="532"/>
      <c r="H6" s="532"/>
      <c r="I6" s="532"/>
      <c r="J6" s="533"/>
      <c r="K6" s="39"/>
    </row>
    <row r="7" spans="2:11" ht="14.25">
      <c r="B7" s="40"/>
      <c r="C7" s="532" t="s">
        <v>49</v>
      </c>
      <c r="D7" s="532"/>
      <c r="E7" s="532"/>
      <c r="F7" s="532"/>
      <c r="G7" s="532"/>
      <c r="H7" s="532"/>
      <c r="I7" s="532"/>
      <c r="J7" s="533"/>
      <c r="K7" s="39"/>
    </row>
    <row r="8" spans="2:11" ht="14.25">
      <c r="B8" s="40"/>
      <c r="C8" s="532" t="s">
        <v>459</v>
      </c>
      <c r="D8" s="532"/>
      <c r="E8" s="532"/>
      <c r="F8" s="532"/>
      <c r="G8" s="532"/>
      <c r="H8" s="532"/>
      <c r="I8" s="532"/>
      <c r="J8" s="533"/>
      <c r="K8" s="39"/>
    </row>
    <row r="9" spans="2:11" ht="14.25">
      <c r="B9" s="40"/>
      <c r="C9" s="532" t="s">
        <v>143</v>
      </c>
      <c r="D9" s="532"/>
      <c r="E9" s="532"/>
      <c r="F9" s="532"/>
      <c r="G9" s="532"/>
      <c r="H9" s="532"/>
      <c r="I9" s="532"/>
      <c r="J9" s="533"/>
      <c r="K9" s="39"/>
    </row>
    <row r="10" spans="2:11" ht="14.25">
      <c r="B10" s="40"/>
      <c r="C10" s="41"/>
      <c r="D10" s="41"/>
      <c r="E10" s="41"/>
      <c r="F10" s="41"/>
      <c r="G10" s="41"/>
      <c r="H10" s="41"/>
      <c r="I10" s="41"/>
      <c r="J10" s="42"/>
      <c r="K10" s="39"/>
    </row>
    <row r="11" spans="2:11" ht="15" thickBot="1">
      <c r="B11" s="43"/>
      <c r="C11" s="44"/>
      <c r="D11" s="44"/>
      <c r="E11" s="44"/>
      <c r="F11" s="44"/>
      <c r="G11" s="44"/>
      <c r="H11" s="44"/>
      <c r="I11" s="44"/>
      <c r="J11" s="45"/>
      <c r="K11" s="39"/>
    </row>
    <row r="12" spans="2:11" ht="14.25">
      <c r="B12" s="86"/>
      <c r="C12" s="87"/>
      <c r="D12" s="88"/>
      <c r="E12" s="88"/>
      <c r="F12" s="88"/>
      <c r="G12" s="88"/>
      <c r="H12" s="88"/>
      <c r="I12" s="88"/>
      <c r="J12" s="89"/>
      <c r="K12" s="39"/>
    </row>
    <row r="13" spans="2:11" ht="14.25">
      <c r="B13" s="90"/>
      <c r="C13" s="91" t="s">
        <v>68</v>
      </c>
      <c r="D13" s="92" t="s">
        <v>184</v>
      </c>
      <c r="E13" s="92"/>
      <c r="F13" s="93"/>
      <c r="G13" s="94"/>
      <c r="H13" s="94"/>
      <c r="I13" s="94"/>
      <c r="J13" s="95"/>
      <c r="K13" s="39"/>
    </row>
    <row r="14" spans="2:11" ht="14.25">
      <c r="B14" s="90"/>
      <c r="C14" s="91"/>
      <c r="D14" s="92"/>
      <c r="E14" s="92"/>
      <c r="F14" s="93"/>
      <c r="G14" s="94"/>
      <c r="H14" s="94"/>
      <c r="I14" s="94"/>
      <c r="J14" s="95"/>
      <c r="K14" s="39"/>
    </row>
    <row r="15" spans="2:11" ht="14.25">
      <c r="B15" s="90"/>
      <c r="C15" s="96"/>
      <c r="D15" s="94" t="s">
        <v>458</v>
      </c>
      <c r="E15" s="94"/>
      <c r="F15" s="94"/>
      <c r="G15" s="94"/>
      <c r="H15" s="94"/>
      <c r="I15" s="94"/>
      <c r="J15" s="95"/>
      <c r="K15" s="39"/>
    </row>
    <row r="16" spans="2:11" ht="14.25">
      <c r="B16" s="90"/>
      <c r="C16" s="96"/>
      <c r="D16" s="94" t="s">
        <v>57</v>
      </c>
      <c r="E16" s="94"/>
      <c r="F16" s="94"/>
      <c r="G16" s="94"/>
      <c r="H16" s="94"/>
      <c r="I16" s="94"/>
      <c r="J16" s="95"/>
      <c r="K16" s="39"/>
    </row>
    <row r="17" spans="2:11" ht="14.25">
      <c r="B17" s="90"/>
      <c r="C17" s="96"/>
      <c r="D17" s="94" t="s">
        <v>54</v>
      </c>
      <c r="E17" s="94"/>
      <c r="F17" s="94"/>
      <c r="G17" s="94"/>
      <c r="H17" s="94"/>
      <c r="I17" s="94"/>
      <c r="J17" s="95"/>
      <c r="K17" s="39"/>
    </row>
    <row r="18" spans="2:11" ht="14.25">
      <c r="B18" s="90"/>
      <c r="C18" s="96"/>
      <c r="D18" s="94"/>
      <c r="E18" s="94"/>
      <c r="F18" s="94"/>
      <c r="G18" s="94"/>
      <c r="H18" s="94"/>
      <c r="I18" s="94"/>
      <c r="J18" s="95"/>
      <c r="K18" s="39"/>
    </row>
    <row r="19" spans="2:12" ht="12.75" customHeight="1">
      <c r="B19" s="90"/>
      <c r="C19" s="97"/>
      <c r="D19" s="98" t="s">
        <v>20</v>
      </c>
      <c r="E19" s="98"/>
      <c r="F19" s="94"/>
      <c r="G19" s="94"/>
      <c r="H19" s="78"/>
      <c r="I19" s="94"/>
      <c r="J19" s="95"/>
      <c r="K19" s="39"/>
      <c r="L19" s="47"/>
    </row>
    <row r="20" spans="2:12" ht="14.25" hidden="1">
      <c r="B20" s="90"/>
      <c r="C20" s="97"/>
      <c r="D20" s="94" t="s">
        <v>19</v>
      </c>
      <c r="E20" s="98"/>
      <c r="F20" s="94"/>
      <c r="G20" s="78">
        <v>0</v>
      </c>
      <c r="H20" s="78"/>
      <c r="I20" s="94"/>
      <c r="J20" s="95"/>
      <c r="K20" s="39"/>
      <c r="L20" s="47"/>
    </row>
    <row r="21" spans="2:12" ht="14.25">
      <c r="B21" s="90"/>
      <c r="C21" s="97"/>
      <c r="D21" s="94" t="s">
        <v>95</v>
      </c>
      <c r="E21" s="94"/>
      <c r="F21" s="94"/>
      <c r="G21" s="78">
        <v>100000</v>
      </c>
      <c r="H21" s="78"/>
      <c r="I21" s="94"/>
      <c r="J21" s="95"/>
      <c r="K21" s="39"/>
      <c r="L21" s="11"/>
    </row>
    <row r="22" spans="2:12" ht="14.25">
      <c r="B22" s="90"/>
      <c r="C22" s="97"/>
      <c r="D22" s="94" t="s">
        <v>132</v>
      </c>
      <c r="E22" s="84"/>
      <c r="F22" s="94"/>
      <c r="G22" s="83">
        <v>50000</v>
      </c>
      <c r="H22" s="83">
        <v>150000</v>
      </c>
      <c r="I22" s="94"/>
      <c r="J22" s="95"/>
      <c r="K22" s="39"/>
      <c r="L22" s="11"/>
    </row>
    <row r="23" spans="2:12" ht="14.25">
      <c r="B23" s="90"/>
      <c r="C23" s="97"/>
      <c r="D23" s="85"/>
      <c r="E23" s="85"/>
      <c r="F23" s="85"/>
      <c r="G23" s="85"/>
      <c r="H23" s="78"/>
      <c r="I23" s="94"/>
      <c r="J23" s="95"/>
      <c r="K23" s="39"/>
      <c r="L23" s="11"/>
    </row>
    <row r="24" spans="2:12" ht="14.25">
      <c r="B24" s="90"/>
      <c r="C24" s="97"/>
      <c r="D24" s="98" t="s">
        <v>51</v>
      </c>
      <c r="E24" s="98"/>
      <c r="F24" s="78"/>
      <c r="G24" s="84"/>
      <c r="H24" s="78"/>
      <c r="I24" s="94"/>
      <c r="J24" s="95"/>
      <c r="K24" s="39"/>
      <c r="L24" s="11"/>
    </row>
    <row r="25" spans="2:11" ht="14.25">
      <c r="B25" s="90"/>
      <c r="C25" s="97"/>
      <c r="D25" s="94" t="s">
        <v>52</v>
      </c>
      <c r="E25" s="94"/>
      <c r="F25" s="94"/>
      <c r="G25" s="144">
        <v>15974726.3</v>
      </c>
      <c r="H25" s="85"/>
      <c r="I25" s="85"/>
      <c r="J25" s="95"/>
      <c r="K25" s="39"/>
    </row>
    <row r="26" spans="2:11" ht="14.25">
      <c r="B26" s="90"/>
      <c r="C26" s="97"/>
      <c r="D26" s="94" t="s">
        <v>53</v>
      </c>
      <c r="E26" s="94"/>
      <c r="F26" s="84"/>
      <c r="G26" s="78">
        <v>727126.949999999</v>
      </c>
      <c r="H26" s="85"/>
      <c r="I26" s="85"/>
      <c r="J26" s="95"/>
      <c r="K26" s="39"/>
    </row>
    <row r="27" spans="2:11" ht="14.25">
      <c r="B27" s="90"/>
      <c r="C27" s="97"/>
      <c r="D27" s="94" t="s">
        <v>63</v>
      </c>
      <c r="E27" s="85"/>
      <c r="F27" s="85"/>
      <c r="G27" s="78">
        <v>1485117.32</v>
      </c>
      <c r="H27" s="78"/>
      <c r="I27" s="94"/>
      <c r="J27" s="95"/>
      <c r="K27" s="39"/>
    </row>
    <row r="28" spans="2:14" ht="14.25">
      <c r="B28" s="90"/>
      <c r="C28" s="97"/>
      <c r="D28" s="94" t="s">
        <v>64</v>
      </c>
      <c r="E28" s="94"/>
      <c r="F28" s="85"/>
      <c r="G28" s="83">
        <v>856532.66</v>
      </c>
      <c r="H28" s="83">
        <v>19043503.23</v>
      </c>
      <c r="I28" s="94"/>
      <c r="J28" s="95"/>
      <c r="K28" s="39"/>
      <c r="N28" s="198"/>
    </row>
    <row r="29" spans="2:14" ht="14.25">
      <c r="B29" s="90"/>
      <c r="C29" s="97"/>
      <c r="D29" s="94"/>
      <c r="E29" s="94"/>
      <c r="F29" s="85"/>
      <c r="G29" s="78"/>
      <c r="H29" s="78"/>
      <c r="I29" s="94"/>
      <c r="J29" s="95"/>
      <c r="K29" s="39"/>
      <c r="N29" s="198"/>
    </row>
    <row r="30" spans="2:14" ht="15" thickBot="1">
      <c r="B30" s="90"/>
      <c r="C30" s="97"/>
      <c r="D30" s="94"/>
      <c r="E30" s="94"/>
      <c r="F30" s="85"/>
      <c r="G30" s="78"/>
      <c r="H30" s="99">
        <v>19193503.23</v>
      </c>
      <c r="I30" s="94"/>
      <c r="J30" s="95"/>
      <c r="K30" s="39"/>
      <c r="N30" s="198"/>
    </row>
    <row r="31" spans="2:14" ht="15" thickTop="1">
      <c r="B31" s="90"/>
      <c r="C31" s="97"/>
      <c r="D31" s="94"/>
      <c r="E31" s="94"/>
      <c r="F31" s="85"/>
      <c r="G31" s="78"/>
      <c r="H31" s="78"/>
      <c r="I31" s="94"/>
      <c r="J31" s="95"/>
      <c r="K31" s="39"/>
      <c r="N31" s="198"/>
    </row>
    <row r="32" spans="2:11" ht="14.25">
      <c r="B32" s="90"/>
      <c r="C32" s="97"/>
      <c r="D32" s="94" t="s">
        <v>7</v>
      </c>
      <c r="E32" s="94"/>
      <c r="F32" s="94"/>
      <c r="G32" s="78">
        <v>13279684.02</v>
      </c>
      <c r="H32" s="78"/>
      <c r="I32" s="78"/>
      <c r="J32" s="95"/>
      <c r="K32" s="39"/>
    </row>
    <row r="33" spans="2:11" ht="14.25">
      <c r="B33" s="90"/>
      <c r="C33" s="97"/>
      <c r="D33" s="94" t="s">
        <v>122</v>
      </c>
      <c r="E33" s="94"/>
      <c r="G33" s="78">
        <v>27744876.04</v>
      </c>
      <c r="H33" s="84"/>
      <c r="I33" s="78"/>
      <c r="J33" s="95"/>
      <c r="K33" s="39"/>
    </row>
    <row r="34" spans="2:11" ht="14.25">
      <c r="B34" s="90"/>
      <c r="C34" s="97"/>
      <c r="D34" s="94" t="s">
        <v>91</v>
      </c>
      <c r="E34" s="94"/>
      <c r="F34" s="94"/>
      <c r="G34" s="78">
        <v>78457110.87</v>
      </c>
      <c r="H34" s="78"/>
      <c r="I34" s="78"/>
      <c r="J34" s="95"/>
      <c r="K34" s="39"/>
    </row>
    <row r="35" spans="2:12" ht="14.25">
      <c r="B35" s="90"/>
      <c r="C35" s="97"/>
      <c r="D35" s="94" t="s">
        <v>90</v>
      </c>
      <c r="F35" s="94"/>
      <c r="G35" s="78">
        <v>311285.9</v>
      </c>
      <c r="H35" s="78"/>
      <c r="I35" s="78"/>
      <c r="J35" s="95"/>
      <c r="K35" s="39"/>
      <c r="L35" s="18">
        <v>144194164.26000002</v>
      </c>
    </row>
    <row r="36" spans="2:11" ht="14.25">
      <c r="B36" s="90"/>
      <c r="C36" s="97"/>
      <c r="D36" s="94" t="s">
        <v>17</v>
      </c>
      <c r="E36" s="85"/>
      <c r="F36" s="94"/>
      <c r="G36" s="78">
        <v>6959491.73</v>
      </c>
      <c r="H36" s="78"/>
      <c r="I36" s="78"/>
      <c r="J36" s="95"/>
      <c r="K36" s="39"/>
    </row>
    <row r="37" spans="2:11" ht="14.25">
      <c r="B37" s="90"/>
      <c r="C37" s="97"/>
      <c r="D37" s="94" t="s">
        <v>16</v>
      </c>
      <c r="E37" s="85"/>
      <c r="F37" s="94"/>
      <c r="G37" s="83">
        <v>3142341.44</v>
      </c>
      <c r="H37" s="83">
        <v>129894790.00000001</v>
      </c>
      <c r="I37" s="78"/>
      <c r="J37" s="95"/>
      <c r="K37" s="39"/>
    </row>
    <row r="38" spans="2:12" ht="14.25">
      <c r="B38" s="90"/>
      <c r="C38" s="97"/>
      <c r="E38" s="85"/>
      <c r="F38" s="94"/>
      <c r="G38" s="78"/>
      <c r="H38" s="78"/>
      <c r="I38" s="78"/>
      <c r="J38" s="95"/>
      <c r="K38" s="39"/>
      <c r="L38" s="18">
        <v>125000661.03000002</v>
      </c>
    </row>
    <row r="39" spans="2:11" ht="14.25">
      <c r="B39" s="90"/>
      <c r="C39" s="97"/>
      <c r="D39" s="98" t="s">
        <v>96</v>
      </c>
      <c r="E39" s="98"/>
      <c r="F39" s="85"/>
      <c r="G39" s="78"/>
      <c r="H39" s="78"/>
      <c r="I39" s="78"/>
      <c r="J39" s="95"/>
      <c r="K39" s="39"/>
    </row>
    <row r="40" spans="2:12" ht="14.25" hidden="1">
      <c r="B40" s="90"/>
      <c r="C40" s="97"/>
      <c r="D40" s="85" t="s">
        <v>98</v>
      </c>
      <c r="E40" s="85"/>
      <c r="F40" s="85"/>
      <c r="G40" s="78">
        <v>0</v>
      </c>
      <c r="H40" s="78"/>
      <c r="I40" s="78"/>
      <c r="J40" s="95"/>
      <c r="K40" s="39"/>
      <c r="L40" s="10"/>
    </row>
    <row r="41" spans="2:11" ht="14.25">
      <c r="B41" s="90"/>
      <c r="C41" s="97"/>
      <c r="D41" s="84" t="s">
        <v>121</v>
      </c>
      <c r="E41" s="85"/>
      <c r="F41" s="85"/>
      <c r="G41" s="78">
        <v>2647614.26</v>
      </c>
      <c r="H41" s="78"/>
      <c r="I41" s="84"/>
      <c r="J41" s="95"/>
      <c r="K41" s="39"/>
    </row>
    <row r="42" spans="2:12" ht="14.25">
      <c r="B42" s="90"/>
      <c r="C42" s="97"/>
      <c r="D42" s="85" t="s">
        <v>97</v>
      </c>
      <c r="E42" s="84"/>
      <c r="F42" s="85"/>
      <c r="G42" s="83">
        <v>11651760</v>
      </c>
      <c r="H42" s="83">
        <v>14299374.26</v>
      </c>
      <c r="I42" s="84"/>
      <c r="J42" s="95"/>
      <c r="K42" s="39"/>
      <c r="L42" s="48"/>
    </row>
    <row r="43" spans="2:11" ht="14.25">
      <c r="B43" s="90"/>
      <c r="C43" s="97"/>
      <c r="E43" s="85"/>
      <c r="F43" s="85"/>
      <c r="G43" s="78" t="s">
        <v>99</v>
      </c>
      <c r="H43" s="78"/>
      <c r="I43" s="84"/>
      <c r="J43" s="95"/>
      <c r="K43" s="39"/>
    </row>
    <row r="44" spans="2:11" ht="15" thickBot="1">
      <c r="B44" s="90"/>
      <c r="C44" s="96"/>
      <c r="D44" s="94"/>
      <c r="E44" s="94"/>
      <c r="F44" s="94"/>
      <c r="G44" s="94"/>
      <c r="H44" s="99">
        <v>144194164.26000002</v>
      </c>
      <c r="I44" s="84"/>
      <c r="J44" s="95"/>
      <c r="K44" s="39"/>
    </row>
    <row r="45" spans="2:11" ht="15" thickTop="1">
      <c r="B45" s="90"/>
      <c r="C45" s="96"/>
      <c r="D45" s="94"/>
      <c r="E45" s="94"/>
      <c r="F45" s="94"/>
      <c r="G45" s="94"/>
      <c r="H45" s="75"/>
      <c r="I45" s="84"/>
      <c r="J45" s="95"/>
      <c r="K45" s="39"/>
    </row>
    <row r="46" spans="2:13" ht="14.25">
      <c r="B46" s="90"/>
      <c r="C46" s="91" t="s">
        <v>152</v>
      </c>
      <c r="D46" s="92" t="s">
        <v>79</v>
      </c>
      <c r="E46" s="92"/>
      <c r="F46" s="94"/>
      <c r="G46" s="94"/>
      <c r="H46" s="75"/>
      <c r="I46" s="84"/>
      <c r="J46" s="95"/>
      <c r="K46" s="39"/>
      <c r="M46" s="10"/>
    </row>
    <row r="47" spans="2:13" ht="10.5" customHeight="1">
      <c r="B47" s="90"/>
      <c r="C47" s="91"/>
      <c r="D47" s="92"/>
      <c r="E47" s="92"/>
      <c r="F47" s="94"/>
      <c r="G47" s="78"/>
      <c r="H47" s="100"/>
      <c r="I47" s="84"/>
      <c r="J47" s="95"/>
      <c r="K47" s="39"/>
      <c r="M47" s="10"/>
    </row>
    <row r="48" spans="2:11" ht="14.25">
      <c r="B48" s="90"/>
      <c r="C48" s="91"/>
      <c r="D48" s="94" t="s">
        <v>71</v>
      </c>
      <c r="E48" s="94"/>
      <c r="F48" s="94"/>
      <c r="G48" s="78"/>
      <c r="H48" s="83">
        <v>2797400</v>
      </c>
      <c r="I48" s="84"/>
      <c r="J48" s="95"/>
      <c r="K48" s="39"/>
    </row>
    <row r="49" spans="2:11" ht="14.25" hidden="1">
      <c r="B49" s="90"/>
      <c r="C49" s="91"/>
      <c r="D49" s="94" t="s">
        <v>190</v>
      </c>
      <c r="E49" s="94"/>
      <c r="F49" s="94"/>
      <c r="G49" s="78"/>
      <c r="H49" s="83">
        <v>0</v>
      </c>
      <c r="I49" s="84"/>
      <c r="J49" s="95"/>
      <c r="K49" s="39"/>
    </row>
    <row r="50" spans="2:13" ht="15" thickBot="1">
      <c r="B50" s="90"/>
      <c r="C50" s="91"/>
      <c r="D50" s="94"/>
      <c r="E50" s="94"/>
      <c r="F50" s="94"/>
      <c r="G50" s="78"/>
      <c r="H50" s="99">
        <v>2797400</v>
      </c>
      <c r="I50" s="78"/>
      <c r="J50" s="95"/>
      <c r="K50" s="39"/>
      <c r="M50" s="10"/>
    </row>
    <row r="51" spans="2:11" ht="14.25" customHeight="1" thickTop="1">
      <c r="B51" s="90"/>
      <c r="C51" s="91" t="s">
        <v>153</v>
      </c>
      <c r="D51" s="92" t="s">
        <v>72</v>
      </c>
      <c r="E51" s="92"/>
      <c r="F51" s="94"/>
      <c r="G51" s="94"/>
      <c r="H51" s="75"/>
      <c r="I51" s="94"/>
      <c r="J51" s="95"/>
      <c r="K51" s="39"/>
    </row>
    <row r="52" spans="2:11" ht="13.5" customHeight="1">
      <c r="B52" s="90"/>
      <c r="C52" s="96"/>
      <c r="D52" s="94"/>
      <c r="E52" s="94"/>
      <c r="F52" s="94"/>
      <c r="G52" s="94"/>
      <c r="H52" s="75"/>
      <c r="I52" s="78"/>
      <c r="J52" s="95"/>
      <c r="K52" s="39"/>
    </row>
    <row r="53" spans="2:11" ht="14.25" hidden="1">
      <c r="B53" s="90"/>
      <c r="C53" s="96"/>
      <c r="D53" s="94" t="s">
        <v>74</v>
      </c>
      <c r="E53" s="94"/>
      <c r="F53" s="94"/>
      <c r="G53" s="94"/>
      <c r="H53" s="101"/>
      <c r="I53" s="94"/>
      <c r="J53" s="95"/>
      <c r="K53" s="39"/>
    </row>
    <row r="54" spans="2:11" ht="14.25">
      <c r="B54" s="90"/>
      <c r="C54" s="96"/>
      <c r="D54" s="94" t="s">
        <v>106</v>
      </c>
      <c r="E54" s="94"/>
      <c r="F54" s="94"/>
      <c r="G54" s="94"/>
      <c r="H54" s="101">
        <v>2215775.53</v>
      </c>
      <c r="I54" s="94"/>
      <c r="J54" s="95"/>
      <c r="K54" s="39"/>
    </row>
    <row r="55" spans="2:12" ht="14.25">
      <c r="B55" s="90"/>
      <c r="C55" s="96"/>
      <c r="D55" s="94" t="s">
        <v>189</v>
      </c>
      <c r="E55" s="94"/>
      <c r="F55" s="94"/>
      <c r="G55" s="94"/>
      <c r="H55" s="101">
        <v>70800</v>
      </c>
      <c r="I55" s="94"/>
      <c r="J55" s="95"/>
      <c r="K55" s="39"/>
      <c r="L55" s="18">
        <v>1577007.7</v>
      </c>
    </row>
    <row r="56" spans="2:11" ht="15" thickBot="1">
      <c r="B56" s="90"/>
      <c r="C56" s="96"/>
      <c r="D56" s="94"/>
      <c r="E56" s="94"/>
      <c r="F56" s="94"/>
      <c r="G56" s="94"/>
      <c r="H56" s="102">
        <v>2286575.53</v>
      </c>
      <c r="I56" s="94"/>
      <c r="J56" s="95"/>
      <c r="K56" s="39"/>
    </row>
    <row r="57" spans="2:14" ht="17.25" customHeight="1" thickTop="1">
      <c r="B57" s="90"/>
      <c r="C57" s="91"/>
      <c r="D57" s="103"/>
      <c r="E57" s="92"/>
      <c r="F57" s="85"/>
      <c r="G57" s="104"/>
      <c r="H57" s="105"/>
      <c r="I57" s="106"/>
      <c r="J57" s="95"/>
      <c r="K57" s="39"/>
      <c r="N57" s="10"/>
    </row>
    <row r="58" spans="2:14" ht="12" customHeight="1">
      <c r="B58" s="90"/>
      <c r="C58" s="91"/>
      <c r="D58" s="92"/>
      <c r="E58" s="92"/>
      <c r="F58" s="85"/>
      <c r="G58" s="104"/>
      <c r="H58" s="105"/>
      <c r="I58" s="106"/>
      <c r="J58" s="95"/>
      <c r="K58" s="39"/>
      <c r="N58" s="10"/>
    </row>
    <row r="59" spans="2:12" ht="14.25">
      <c r="B59" s="90"/>
      <c r="C59" s="96"/>
      <c r="D59" s="92" t="s">
        <v>41</v>
      </c>
      <c r="E59" s="92"/>
      <c r="F59" s="202"/>
      <c r="G59" s="78"/>
      <c r="H59" s="66"/>
      <c r="I59" s="94"/>
      <c r="J59" s="95"/>
      <c r="K59" s="39"/>
      <c r="L59" s="46"/>
    </row>
    <row r="60" spans="2:12" ht="14.25">
      <c r="B60" s="90"/>
      <c r="C60" s="96"/>
      <c r="D60" s="94"/>
      <c r="E60" s="94"/>
      <c r="F60" s="78"/>
      <c r="G60" s="94"/>
      <c r="H60" s="85"/>
      <c r="I60" s="113"/>
      <c r="J60" s="95"/>
      <c r="K60" s="39"/>
      <c r="L60" s="46"/>
    </row>
    <row r="61" spans="2:11" ht="21.75" customHeight="1">
      <c r="B61" s="90"/>
      <c r="C61" s="91" t="s">
        <v>155</v>
      </c>
      <c r="D61" s="107" t="s">
        <v>460</v>
      </c>
      <c r="E61" s="107"/>
      <c r="F61" s="94"/>
      <c r="G61" s="94"/>
      <c r="H61" s="78"/>
      <c r="I61" s="113"/>
      <c r="J61" s="95"/>
      <c r="K61" s="39"/>
    </row>
    <row r="62" spans="2:11" ht="14.25">
      <c r="B62" s="90"/>
      <c r="C62" s="96"/>
      <c r="D62" s="94"/>
      <c r="E62" s="94"/>
      <c r="F62" s="94"/>
      <c r="G62" s="94"/>
      <c r="H62" s="94"/>
      <c r="I62" s="94"/>
      <c r="J62" s="95"/>
      <c r="K62" s="39"/>
    </row>
    <row r="63" spans="2:11" ht="14.25">
      <c r="B63" s="90"/>
      <c r="C63" s="206"/>
      <c r="D63" s="548" t="s">
        <v>145</v>
      </c>
      <c r="E63" s="207"/>
      <c r="F63" s="208"/>
      <c r="G63" s="548" t="s">
        <v>146</v>
      </c>
      <c r="H63" s="207" t="s">
        <v>66</v>
      </c>
      <c r="I63" s="209" t="s">
        <v>147</v>
      </c>
      <c r="J63" s="95"/>
      <c r="K63" s="39"/>
    </row>
    <row r="64" spans="2:11" ht="15" thickBot="1">
      <c r="B64" s="90"/>
      <c r="C64" s="210"/>
      <c r="D64" s="549"/>
      <c r="E64" s="114"/>
      <c r="F64" s="115"/>
      <c r="G64" s="549"/>
      <c r="H64" s="114" t="s">
        <v>148</v>
      </c>
      <c r="I64" s="211" t="s">
        <v>149</v>
      </c>
      <c r="J64" s="95"/>
      <c r="K64" s="39"/>
    </row>
    <row r="65" spans="2:11" ht="14.25">
      <c r="B65" s="90"/>
      <c r="C65" s="212"/>
      <c r="D65" s="94"/>
      <c r="E65" s="94"/>
      <c r="F65" s="94"/>
      <c r="G65" s="79"/>
      <c r="H65" s="79"/>
      <c r="I65" s="213"/>
      <c r="J65" s="95"/>
      <c r="K65" s="39"/>
    </row>
    <row r="66" spans="2:11" ht="17.25" customHeight="1">
      <c r="B66" s="90"/>
      <c r="C66" s="214" t="s">
        <v>150</v>
      </c>
      <c r="D66" s="94"/>
      <c r="E66" s="94"/>
      <c r="F66" s="85"/>
      <c r="G66" s="78">
        <v>112135336</v>
      </c>
      <c r="H66" s="79"/>
      <c r="I66" s="213">
        <v>112135336</v>
      </c>
      <c r="J66" s="95"/>
      <c r="K66" s="39"/>
    </row>
    <row r="67" spans="2:11" ht="14.25" customHeight="1">
      <c r="B67" s="90"/>
      <c r="C67" s="214" t="s">
        <v>151</v>
      </c>
      <c r="D67" s="94"/>
      <c r="E67" s="94"/>
      <c r="F67" s="85"/>
      <c r="G67" s="78">
        <v>89841427.85</v>
      </c>
      <c r="H67" s="79">
        <v>20367225.14</v>
      </c>
      <c r="I67" s="213">
        <v>69474202.71</v>
      </c>
      <c r="J67" s="95"/>
      <c r="K67" s="39"/>
    </row>
    <row r="68" spans="1:11" ht="14.25">
      <c r="A68" s="11"/>
      <c r="B68" s="90"/>
      <c r="C68" s="214" t="s">
        <v>114</v>
      </c>
      <c r="D68" s="94"/>
      <c r="E68" s="94"/>
      <c r="F68" s="453"/>
      <c r="G68" s="78">
        <v>15950342.72</v>
      </c>
      <c r="H68" s="79">
        <v>15114707.81</v>
      </c>
      <c r="I68" s="213">
        <v>835634.91</v>
      </c>
      <c r="J68" s="95"/>
      <c r="K68" s="39"/>
    </row>
    <row r="69" spans="2:11" ht="15.75" customHeight="1">
      <c r="B69" s="90"/>
      <c r="C69" s="214" t="s">
        <v>24</v>
      </c>
      <c r="D69" s="94"/>
      <c r="E69" s="94"/>
      <c r="F69" s="85"/>
      <c r="G69" s="78">
        <v>34043479.39</v>
      </c>
      <c r="H69" s="244">
        <v>22637750.18</v>
      </c>
      <c r="I69" s="213">
        <v>11405729.21</v>
      </c>
      <c r="J69" s="95"/>
      <c r="K69" s="39"/>
    </row>
    <row r="70" spans="1:11" ht="14.25">
      <c r="A70" s="11"/>
      <c r="B70" s="90"/>
      <c r="C70" s="214" t="s">
        <v>135</v>
      </c>
      <c r="D70" s="94"/>
      <c r="E70" s="94"/>
      <c r="F70" s="85"/>
      <c r="G70" s="78">
        <v>2041772.09</v>
      </c>
      <c r="H70" s="79">
        <v>1225063.33</v>
      </c>
      <c r="I70" s="213">
        <v>816708.76</v>
      </c>
      <c r="J70" s="95"/>
      <c r="K70" s="39"/>
    </row>
    <row r="71" spans="1:11" ht="14.25">
      <c r="A71" s="11"/>
      <c r="B71" s="90"/>
      <c r="C71" s="214" t="s">
        <v>131</v>
      </c>
      <c r="D71" s="94"/>
      <c r="E71" s="94"/>
      <c r="F71" s="85"/>
      <c r="G71" s="78">
        <v>2616079.79</v>
      </c>
      <c r="H71" s="79">
        <v>0</v>
      </c>
      <c r="I71" s="213">
        <v>2616079.79</v>
      </c>
      <c r="J71" s="95"/>
      <c r="K71" s="39"/>
    </row>
    <row r="72" spans="2:11" ht="14.25">
      <c r="B72" s="90"/>
      <c r="C72" s="214" t="s">
        <v>139</v>
      </c>
      <c r="D72" s="94"/>
      <c r="E72" s="94"/>
      <c r="F72" s="85"/>
      <c r="G72" s="78">
        <v>18339011.97</v>
      </c>
      <c r="H72" s="79">
        <v>5230679.92</v>
      </c>
      <c r="I72" s="213">
        <v>13108332.049999999</v>
      </c>
      <c r="J72" s="95"/>
      <c r="K72" s="39"/>
    </row>
    <row r="73" spans="2:11" ht="14.25">
      <c r="B73" s="90"/>
      <c r="C73" s="214" t="s">
        <v>42</v>
      </c>
      <c r="D73" s="94"/>
      <c r="E73" s="94"/>
      <c r="F73" s="85"/>
      <c r="G73" s="78">
        <v>34936071.24</v>
      </c>
      <c r="H73" s="79">
        <v>17599631.61</v>
      </c>
      <c r="I73" s="213">
        <v>17336439.630000003</v>
      </c>
      <c r="J73" s="95"/>
      <c r="K73" s="39"/>
    </row>
    <row r="74" spans="2:11" ht="14.25">
      <c r="B74" s="90"/>
      <c r="C74" s="214" t="s">
        <v>86</v>
      </c>
      <c r="D74" s="94"/>
      <c r="E74" s="94"/>
      <c r="F74" s="85"/>
      <c r="G74" s="83">
        <v>9247680.75</v>
      </c>
      <c r="H74" s="116">
        <v>3125920.42</v>
      </c>
      <c r="I74" s="213">
        <v>6121760.33</v>
      </c>
      <c r="J74" s="95"/>
      <c r="K74" s="39"/>
    </row>
    <row r="75" spans="2:11" ht="15" thickBot="1">
      <c r="B75" s="90"/>
      <c r="C75" s="216"/>
      <c r="D75" s="85"/>
      <c r="E75" s="94"/>
      <c r="F75" s="85"/>
      <c r="G75" s="117">
        <v>319151201.79999995</v>
      </c>
      <c r="H75" s="117">
        <v>85300978.41000001</v>
      </c>
      <c r="I75" s="217">
        <v>233850223.39</v>
      </c>
      <c r="J75" s="95"/>
      <c r="K75" s="39"/>
    </row>
    <row r="76" spans="2:11" ht="15" thickTop="1">
      <c r="B76" s="90"/>
      <c r="C76" s="218"/>
      <c r="D76" s="194"/>
      <c r="E76" s="219"/>
      <c r="F76" s="219"/>
      <c r="G76" s="116"/>
      <c r="H76" s="116"/>
      <c r="I76" s="215"/>
      <c r="J76" s="95"/>
      <c r="K76" s="39"/>
    </row>
    <row r="77" spans="2:11" ht="14.25">
      <c r="B77" s="90"/>
      <c r="C77" s="85"/>
      <c r="D77" s="85"/>
      <c r="E77" s="94"/>
      <c r="F77" s="94"/>
      <c r="G77" s="79"/>
      <c r="H77" s="79"/>
      <c r="I77" s="79"/>
      <c r="J77" s="95"/>
      <c r="K77" s="39"/>
    </row>
    <row r="78" spans="2:11" ht="14.25">
      <c r="B78" s="90"/>
      <c r="C78" s="85"/>
      <c r="D78" s="85"/>
      <c r="E78" s="94"/>
      <c r="F78" s="94"/>
      <c r="G78" s="79"/>
      <c r="H78" s="79"/>
      <c r="I78" s="79"/>
      <c r="J78" s="95"/>
      <c r="K78" s="39"/>
    </row>
    <row r="79" spans="2:11" ht="15" thickBot="1">
      <c r="B79" s="109"/>
      <c r="C79" s="134"/>
      <c r="D79" s="134"/>
      <c r="E79" s="110"/>
      <c r="F79" s="110"/>
      <c r="G79" s="223"/>
      <c r="H79" s="223"/>
      <c r="I79" s="223"/>
      <c r="J79" s="111"/>
      <c r="K79" s="39"/>
    </row>
    <row r="80" spans="2:11" ht="18" customHeight="1" thickTop="1">
      <c r="B80" s="90"/>
      <c r="C80" s="94"/>
      <c r="D80" s="190" t="s">
        <v>1</v>
      </c>
      <c r="E80" s="190"/>
      <c r="F80" s="190"/>
      <c r="G80" s="190"/>
      <c r="H80" s="112"/>
      <c r="I80" s="191"/>
      <c r="J80" s="95"/>
      <c r="K80" s="39"/>
    </row>
    <row r="81" spans="2:11" ht="14.25">
      <c r="B81" s="90"/>
      <c r="C81" s="94"/>
      <c r="D81" s="190" t="s">
        <v>2</v>
      </c>
      <c r="E81" s="190"/>
      <c r="F81" s="190"/>
      <c r="G81" s="190"/>
      <c r="H81" s="112"/>
      <c r="I81" s="191"/>
      <c r="J81" s="95"/>
      <c r="K81" s="39"/>
    </row>
    <row r="82" spans="2:10" ht="14.25">
      <c r="B82" s="118"/>
      <c r="C82" s="84"/>
      <c r="D82" s="274" t="s">
        <v>3</v>
      </c>
      <c r="E82" s="24"/>
      <c r="F82" s="53"/>
      <c r="G82" s="53"/>
      <c r="H82" s="112"/>
      <c r="I82" s="112"/>
      <c r="J82" s="119"/>
    </row>
    <row r="83" spans="2:10" ht="14.25">
      <c r="B83" s="118"/>
      <c r="C83" s="84"/>
      <c r="D83" s="190" t="s">
        <v>4</v>
      </c>
      <c r="E83" s="190"/>
      <c r="F83" s="190"/>
      <c r="G83" s="190"/>
      <c r="H83" s="112"/>
      <c r="I83" s="112"/>
      <c r="J83" s="119"/>
    </row>
    <row r="84" spans="2:10" ht="14.25">
      <c r="B84" s="118"/>
      <c r="C84" s="84"/>
      <c r="D84" s="190" t="s">
        <v>5</v>
      </c>
      <c r="E84" s="190"/>
      <c r="F84" s="190"/>
      <c r="G84" s="190"/>
      <c r="H84" s="112"/>
      <c r="I84" s="112"/>
      <c r="J84" s="119"/>
    </row>
    <row r="85" spans="2:10" ht="14.25">
      <c r="B85" s="118"/>
      <c r="C85" s="84"/>
      <c r="D85" s="190" t="s">
        <v>0</v>
      </c>
      <c r="E85" s="190"/>
      <c r="F85" s="190"/>
      <c r="G85" s="190"/>
      <c r="H85" s="112"/>
      <c r="I85" s="112"/>
      <c r="J85" s="119"/>
    </row>
    <row r="86" spans="2:10" ht="14.25">
      <c r="B86" s="118"/>
      <c r="C86" s="72"/>
      <c r="D86" s="85"/>
      <c r="E86" s="85"/>
      <c r="F86" s="72"/>
      <c r="G86" s="146"/>
      <c r="H86" s="85"/>
      <c r="I86" s="85"/>
      <c r="J86" s="119"/>
    </row>
    <row r="87" spans="2:10" ht="14.25">
      <c r="B87" s="118"/>
      <c r="C87" s="77" t="s">
        <v>144</v>
      </c>
      <c r="D87" s="77" t="s">
        <v>6</v>
      </c>
      <c r="E87" s="77"/>
      <c r="F87" s="72"/>
      <c r="G87" s="72"/>
      <c r="H87" s="85"/>
      <c r="I87" s="72"/>
      <c r="J87" s="119"/>
    </row>
    <row r="88" spans="2:10" ht="15" thickBot="1">
      <c r="B88" s="118"/>
      <c r="C88" s="72"/>
      <c r="D88" s="72"/>
      <c r="E88" s="72"/>
      <c r="F88" s="72"/>
      <c r="G88" s="72"/>
      <c r="H88" s="72"/>
      <c r="I88" s="72"/>
      <c r="J88" s="119"/>
    </row>
    <row r="89" spans="2:10" ht="29.25" thickBot="1">
      <c r="B89" s="118"/>
      <c r="C89" s="72"/>
      <c r="D89" s="120" t="s">
        <v>145</v>
      </c>
      <c r="E89" s="121" t="s">
        <v>43</v>
      </c>
      <c r="F89" s="121" t="s">
        <v>129</v>
      </c>
      <c r="G89" s="193" t="s">
        <v>130</v>
      </c>
      <c r="H89" s="193" t="s">
        <v>548</v>
      </c>
      <c r="I89" s="122" t="s">
        <v>161</v>
      </c>
      <c r="J89" s="119"/>
    </row>
    <row r="90" spans="2:10" ht="18" customHeight="1">
      <c r="B90" s="118"/>
      <c r="C90" s="72"/>
      <c r="D90" s="192"/>
      <c r="E90" s="220"/>
      <c r="F90" s="220"/>
      <c r="G90" s="221"/>
      <c r="H90" s="221"/>
      <c r="I90" s="220"/>
      <c r="J90" s="119"/>
    </row>
    <row r="91" spans="2:10" ht="14.25" customHeight="1">
      <c r="B91" s="118"/>
      <c r="C91" s="72"/>
      <c r="D91" s="72"/>
      <c r="E91" s="72"/>
      <c r="F91" s="72"/>
      <c r="G91" s="85"/>
      <c r="H91" s="85"/>
      <c r="I91" s="72"/>
      <c r="J91" s="119"/>
    </row>
    <row r="92" spans="2:10" ht="14.25" customHeight="1">
      <c r="B92" s="118"/>
      <c r="C92" s="72"/>
      <c r="D92" s="72" t="s">
        <v>138</v>
      </c>
      <c r="E92" s="270">
        <v>97238880</v>
      </c>
      <c r="F92" s="123">
        <v>83697100</v>
      </c>
      <c r="G92" s="123">
        <v>-30801220</v>
      </c>
      <c r="H92" s="85">
        <v>14896456</v>
      </c>
      <c r="I92" s="79">
        <v>67792336</v>
      </c>
      <c r="J92" s="119"/>
    </row>
    <row r="93" spans="2:10" ht="14.25">
      <c r="B93" s="118"/>
      <c r="C93" s="72"/>
      <c r="D93" s="72" t="s">
        <v>158</v>
      </c>
      <c r="E93" s="270">
        <v>70888238</v>
      </c>
      <c r="F93" s="123">
        <v>15435455</v>
      </c>
      <c r="G93" s="79">
        <v>28381266</v>
      </c>
      <c r="H93" s="194">
        <v>2179622</v>
      </c>
      <c r="I93" s="116">
        <v>45996343</v>
      </c>
      <c r="J93" s="119"/>
    </row>
    <row r="94" spans="2:14" ht="15" thickBot="1">
      <c r="B94" s="118"/>
      <c r="C94" s="72"/>
      <c r="D94" s="76" t="s">
        <v>159</v>
      </c>
      <c r="E94" s="271">
        <v>168127118</v>
      </c>
      <c r="F94" s="125">
        <v>99132555</v>
      </c>
      <c r="G94" s="125">
        <v>-2419954</v>
      </c>
      <c r="H94" s="135">
        <v>17076078</v>
      </c>
      <c r="I94" s="222">
        <v>113788679</v>
      </c>
      <c r="J94" s="124"/>
      <c r="L94" s="11"/>
      <c r="M94" s="11"/>
      <c r="N94" s="11"/>
    </row>
    <row r="95" spans="2:14" ht="15.75" thickBot="1" thickTop="1">
      <c r="B95" s="118"/>
      <c r="C95" s="72"/>
      <c r="D95" s="72"/>
      <c r="E95" s="72"/>
      <c r="F95" s="72"/>
      <c r="G95" s="72"/>
      <c r="H95" s="72"/>
      <c r="I95" s="84"/>
      <c r="J95" s="119"/>
      <c r="L95" s="32"/>
      <c r="N95" s="11"/>
    </row>
    <row r="96" spans="2:10" ht="15" thickBot="1">
      <c r="B96" s="118"/>
      <c r="C96" s="72"/>
      <c r="D96" s="120" t="s">
        <v>145</v>
      </c>
      <c r="E96" s="122" t="s">
        <v>509</v>
      </c>
      <c r="F96" s="192"/>
      <c r="G96" s="273"/>
      <c r="H96" s="273"/>
      <c r="I96" s="192"/>
      <c r="J96" s="119"/>
    </row>
    <row r="97" spans="2:10" ht="18" customHeight="1">
      <c r="B97" s="118"/>
      <c r="C97" s="72"/>
      <c r="D97" s="192"/>
      <c r="E97" s="220"/>
      <c r="F97" s="192"/>
      <c r="G97" s="85"/>
      <c r="H97" s="85"/>
      <c r="I97" s="192"/>
      <c r="J97" s="119"/>
    </row>
    <row r="98" spans="2:10" ht="14.25" customHeight="1">
      <c r="B98" s="118"/>
      <c r="C98" s="72"/>
      <c r="D98" s="72"/>
      <c r="E98" s="72"/>
      <c r="F98" s="72"/>
      <c r="G98" s="85"/>
      <c r="H98" s="85"/>
      <c r="I98" s="72"/>
      <c r="J98" s="119"/>
    </row>
    <row r="99" spans="2:10" ht="14.25" customHeight="1">
      <c r="B99" s="118"/>
      <c r="C99" s="72"/>
      <c r="D99" s="72" t="s">
        <v>138</v>
      </c>
      <c r="E99" s="270">
        <v>97238880</v>
      </c>
      <c r="F99" s="123"/>
      <c r="G99" s="123"/>
      <c r="H99" s="85"/>
      <c r="I99" s="79"/>
      <c r="J99" s="119"/>
    </row>
    <row r="100" spans="2:10" ht="14.25">
      <c r="B100" s="118"/>
      <c r="C100" s="72"/>
      <c r="D100" s="72" t="s">
        <v>158</v>
      </c>
      <c r="E100" s="270">
        <v>70888238</v>
      </c>
      <c r="F100" s="123"/>
      <c r="G100" s="79"/>
      <c r="H100" s="85"/>
      <c r="I100" s="79"/>
      <c r="J100" s="119"/>
    </row>
    <row r="101" spans="2:14" ht="15" thickBot="1">
      <c r="B101" s="118"/>
      <c r="C101" s="72"/>
      <c r="D101" s="76" t="s">
        <v>159</v>
      </c>
      <c r="E101" s="271">
        <v>168127118</v>
      </c>
      <c r="F101" s="272"/>
      <c r="G101" s="272"/>
      <c r="H101" s="104"/>
      <c r="I101" s="81"/>
      <c r="J101" s="124"/>
      <c r="L101" s="11"/>
      <c r="M101" s="11"/>
      <c r="N101" s="11"/>
    </row>
    <row r="102" spans="2:14" ht="15" thickTop="1">
      <c r="B102" s="118"/>
      <c r="C102" s="72"/>
      <c r="D102" s="72"/>
      <c r="E102" s="72"/>
      <c r="F102" s="72"/>
      <c r="G102" s="146"/>
      <c r="H102" s="141"/>
      <c r="I102" s="84"/>
      <c r="J102" s="119"/>
      <c r="L102" s="32"/>
      <c r="N102" s="11"/>
    </row>
    <row r="103" spans="2:14" ht="14.25">
      <c r="B103" s="118"/>
      <c r="C103" s="77" t="s">
        <v>512</v>
      </c>
      <c r="D103" s="77" t="s">
        <v>470</v>
      </c>
      <c r="E103" s="72"/>
      <c r="F103" s="72"/>
      <c r="G103" s="141"/>
      <c r="H103" s="141"/>
      <c r="I103" s="84"/>
      <c r="J103" s="119"/>
      <c r="L103" s="32"/>
      <c r="N103" s="11"/>
    </row>
    <row r="104" spans="2:14" ht="4.5" customHeight="1">
      <c r="B104" s="118"/>
      <c r="C104" s="77"/>
      <c r="D104" s="72"/>
      <c r="E104" s="72"/>
      <c r="F104" s="72"/>
      <c r="G104" s="141"/>
      <c r="H104" s="141"/>
      <c r="I104" s="84"/>
      <c r="J104" s="119"/>
      <c r="L104" s="32"/>
      <c r="N104" s="11"/>
    </row>
    <row r="105" spans="2:14" ht="14.25">
      <c r="B105" s="118"/>
      <c r="C105" s="77"/>
      <c r="D105" s="72" t="s">
        <v>471</v>
      </c>
      <c r="E105" s="72"/>
      <c r="F105" s="72"/>
      <c r="G105" s="141"/>
      <c r="H105" s="141"/>
      <c r="I105" s="84"/>
      <c r="J105" s="119"/>
      <c r="L105" s="32"/>
      <c r="N105" s="11"/>
    </row>
    <row r="106" spans="2:14" ht="14.25">
      <c r="B106" s="118"/>
      <c r="C106" s="77"/>
      <c r="D106" s="72" t="s">
        <v>472</v>
      </c>
      <c r="E106" s="72"/>
      <c r="F106" s="72"/>
      <c r="G106" s="141"/>
      <c r="H106" s="141"/>
      <c r="I106" s="84"/>
      <c r="J106" s="119"/>
      <c r="L106" s="32"/>
      <c r="N106" s="11"/>
    </row>
    <row r="107" spans="2:14" ht="14.25">
      <c r="B107" s="118"/>
      <c r="C107" s="77"/>
      <c r="D107" s="72" t="s">
        <v>473</v>
      </c>
      <c r="E107" s="72"/>
      <c r="F107" s="72"/>
      <c r="G107" s="141"/>
      <c r="H107" s="141"/>
      <c r="I107" s="84"/>
      <c r="J107" s="119"/>
      <c r="L107" s="32"/>
      <c r="N107" s="11"/>
    </row>
    <row r="108" spans="2:14" ht="14.25">
      <c r="B108" s="118"/>
      <c r="C108" s="77"/>
      <c r="D108" s="72" t="s">
        <v>510</v>
      </c>
      <c r="E108" s="72"/>
      <c r="F108" s="72"/>
      <c r="G108" s="141"/>
      <c r="H108" s="141"/>
      <c r="I108" s="84"/>
      <c r="J108" s="119"/>
      <c r="L108" s="32"/>
      <c r="N108" s="11"/>
    </row>
    <row r="109" spans="2:14" ht="14.25">
      <c r="B109" s="118"/>
      <c r="C109" s="77"/>
      <c r="D109" s="72" t="s">
        <v>511</v>
      </c>
      <c r="E109" s="72"/>
      <c r="F109" s="72"/>
      <c r="G109" s="141"/>
      <c r="H109" s="141"/>
      <c r="I109" s="84"/>
      <c r="J109" s="119"/>
      <c r="L109" s="32"/>
      <c r="N109" s="11"/>
    </row>
    <row r="110" spans="2:14" ht="14.25">
      <c r="B110" s="118"/>
      <c r="C110" s="77"/>
      <c r="D110" s="72"/>
      <c r="E110" s="72"/>
      <c r="F110" s="72"/>
      <c r="G110" s="141"/>
      <c r="H110" s="141"/>
      <c r="I110" s="84"/>
      <c r="J110" s="119"/>
      <c r="L110" s="32"/>
      <c r="N110" s="11"/>
    </row>
    <row r="111" spans="2:14" ht="14.25">
      <c r="B111" s="118"/>
      <c r="C111" s="72"/>
      <c r="D111" s="92" t="s">
        <v>183</v>
      </c>
      <c r="E111" s="92"/>
      <c r="F111" s="93"/>
      <c r="G111" s="85"/>
      <c r="H111" s="141"/>
      <c r="I111" s="79"/>
      <c r="J111" s="119"/>
      <c r="L111" s="11"/>
      <c r="M111" s="11"/>
      <c r="N111" s="11"/>
    </row>
    <row r="112" spans="2:14" ht="14.25">
      <c r="B112" s="118"/>
      <c r="C112" s="72"/>
      <c r="D112" s="85"/>
      <c r="E112" s="85"/>
      <c r="F112" s="85"/>
      <c r="G112" s="85"/>
      <c r="H112" s="85"/>
      <c r="I112" s="158"/>
      <c r="J112" s="119"/>
      <c r="L112" s="11"/>
      <c r="M112" s="11"/>
      <c r="N112" s="11"/>
    </row>
    <row r="113" spans="2:14" ht="14.25">
      <c r="B113" s="118"/>
      <c r="C113" s="91" t="s">
        <v>39</v>
      </c>
      <c r="D113" s="104" t="s">
        <v>461</v>
      </c>
      <c r="E113" s="104"/>
      <c r="F113" s="85"/>
      <c r="G113" s="85"/>
      <c r="H113" s="85"/>
      <c r="I113" s="73"/>
      <c r="J113" s="126"/>
      <c r="L113" s="11"/>
      <c r="M113" s="11"/>
      <c r="N113" s="11"/>
    </row>
    <row r="114" spans="2:14" ht="14.25">
      <c r="B114" s="118"/>
      <c r="C114" s="85"/>
      <c r="D114" s="104"/>
      <c r="E114" s="104"/>
      <c r="F114" s="85"/>
      <c r="G114" s="85"/>
      <c r="H114" s="85"/>
      <c r="I114" s="73"/>
      <c r="J114" s="126"/>
      <c r="L114" s="11"/>
      <c r="M114" s="11"/>
      <c r="N114" s="11"/>
    </row>
    <row r="115" spans="2:14" ht="14.25">
      <c r="B115" s="118"/>
      <c r="C115" s="85"/>
      <c r="D115" s="104"/>
      <c r="E115" s="104"/>
      <c r="F115" s="85" t="s">
        <v>14</v>
      </c>
      <c r="G115" s="85"/>
      <c r="H115" s="78">
        <v>403309.29</v>
      </c>
      <c r="I115" s="73"/>
      <c r="J115" s="126"/>
      <c r="L115" s="11"/>
      <c r="M115" s="11"/>
      <c r="N115" s="11"/>
    </row>
    <row r="116" spans="2:14" ht="14.25">
      <c r="B116" s="118"/>
      <c r="C116" s="85"/>
      <c r="D116" s="104"/>
      <c r="E116" s="84"/>
      <c r="F116" s="85" t="s">
        <v>15</v>
      </c>
      <c r="G116" s="127"/>
      <c r="H116" s="83">
        <v>4633716.1</v>
      </c>
      <c r="I116" s="73"/>
      <c r="J116" s="126"/>
      <c r="L116" s="11"/>
      <c r="M116" s="11"/>
      <c r="N116" s="11"/>
    </row>
    <row r="117" spans="2:14" ht="14.25" customHeight="1" thickBot="1">
      <c r="B117" s="118"/>
      <c r="C117" s="85"/>
      <c r="D117" s="85"/>
      <c r="E117" s="85"/>
      <c r="F117" s="85"/>
      <c r="G117" s="108" t="s">
        <v>70</v>
      </c>
      <c r="H117" s="128">
        <v>5037025.39</v>
      </c>
      <c r="I117" s="73"/>
      <c r="J117" s="126"/>
      <c r="L117" s="11"/>
      <c r="M117" s="11"/>
      <c r="N117" s="11"/>
    </row>
    <row r="118" spans="2:14" ht="15.75" customHeight="1" thickTop="1">
      <c r="B118" s="118"/>
      <c r="C118" s="85"/>
      <c r="D118" s="85"/>
      <c r="E118" s="85"/>
      <c r="F118" s="85"/>
      <c r="G118" s="108"/>
      <c r="H118" s="129"/>
      <c r="I118" s="73"/>
      <c r="J118" s="126"/>
      <c r="L118" s="11"/>
      <c r="M118" s="11"/>
      <c r="N118" s="11"/>
    </row>
    <row r="119" spans="2:14" ht="15.75" customHeight="1">
      <c r="B119" s="118"/>
      <c r="C119" s="85"/>
      <c r="D119" s="92" t="s">
        <v>87</v>
      </c>
      <c r="E119" s="92"/>
      <c r="F119" s="85"/>
      <c r="G119" s="108"/>
      <c r="H119" s="129"/>
      <c r="I119" s="73"/>
      <c r="J119" s="126"/>
      <c r="L119" s="28"/>
      <c r="M119" s="11"/>
      <c r="N119" s="11"/>
    </row>
    <row r="120" spans="1:14" ht="14.25">
      <c r="A120" s="51"/>
      <c r="B120" s="118"/>
      <c r="C120" s="85"/>
      <c r="D120" s="85"/>
      <c r="E120" s="85"/>
      <c r="F120" s="85"/>
      <c r="G120" s="108"/>
      <c r="H120" s="129"/>
      <c r="I120" s="73"/>
      <c r="J120" s="126"/>
      <c r="L120" s="16"/>
      <c r="M120" s="11"/>
      <c r="N120" s="11"/>
    </row>
    <row r="121" spans="2:14" ht="14.25">
      <c r="B121" s="118"/>
      <c r="C121" s="91" t="s">
        <v>69</v>
      </c>
      <c r="D121" s="130" t="s">
        <v>462</v>
      </c>
      <c r="E121" s="130"/>
      <c r="F121" s="104"/>
      <c r="G121" s="108"/>
      <c r="H121" s="129"/>
      <c r="I121" s="73"/>
      <c r="J121" s="126"/>
      <c r="L121" s="16"/>
      <c r="M121" s="11"/>
      <c r="N121" s="11"/>
    </row>
    <row r="122" spans="2:14" ht="14.25">
      <c r="B122" s="118"/>
      <c r="C122" s="85"/>
      <c r="D122" s="104"/>
      <c r="E122" s="104"/>
      <c r="F122" s="104"/>
      <c r="G122" s="108"/>
      <c r="H122" s="129"/>
      <c r="I122" s="73"/>
      <c r="J122" s="126"/>
      <c r="L122" s="16"/>
      <c r="M122" s="11"/>
      <c r="N122" s="11"/>
    </row>
    <row r="123" spans="2:14" ht="15" customHeight="1">
      <c r="B123" s="118"/>
      <c r="C123" s="85"/>
      <c r="D123" s="104"/>
      <c r="E123" s="104"/>
      <c r="F123" s="104"/>
      <c r="G123" s="108"/>
      <c r="H123" s="129"/>
      <c r="I123" s="73"/>
      <c r="J123" s="126"/>
      <c r="L123" s="16"/>
      <c r="M123" s="11"/>
      <c r="N123" s="11"/>
    </row>
    <row r="124" spans="2:14" ht="14.25" customHeight="1">
      <c r="B124" s="118"/>
      <c r="C124" s="85"/>
      <c r="D124" s="85" t="s">
        <v>92</v>
      </c>
      <c r="E124" s="85"/>
      <c r="F124" s="85"/>
      <c r="G124" s="108"/>
      <c r="H124" s="123">
        <v>1716645331.09</v>
      </c>
      <c r="I124" s="73"/>
      <c r="J124" s="126"/>
      <c r="L124" s="16"/>
      <c r="M124" s="11"/>
      <c r="N124" s="11"/>
    </row>
    <row r="125" spans="2:14" ht="14.25" hidden="1">
      <c r="B125" s="118"/>
      <c r="C125" s="85"/>
      <c r="D125" s="85" t="s">
        <v>123</v>
      </c>
      <c r="E125" s="85"/>
      <c r="F125" s="85"/>
      <c r="G125" s="108"/>
      <c r="H125" s="123"/>
      <c r="I125" s="73"/>
      <c r="J125" s="126"/>
      <c r="L125" s="16"/>
      <c r="M125" s="11"/>
      <c r="N125" s="11"/>
    </row>
    <row r="126" spans="2:14" ht="14.25" customHeight="1" hidden="1">
      <c r="B126" s="118"/>
      <c r="C126" s="85"/>
      <c r="D126" s="85" t="s">
        <v>88</v>
      </c>
      <c r="E126" s="85"/>
      <c r="F126" s="85"/>
      <c r="G126" s="131"/>
      <c r="H126" s="123"/>
      <c r="I126" s="73"/>
      <c r="J126" s="126"/>
      <c r="L126" s="16"/>
      <c r="M126" s="11"/>
      <c r="N126" s="11"/>
    </row>
    <row r="127" spans="2:14" ht="14.25" customHeight="1" hidden="1">
      <c r="B127" s="118"/>
      <c r="C127" s="85"/>
      <c r="D127" s="85" t="s">
        <v>115</v>
      </c>
      <c r="E127" s="85"/>
      <c r="F127" s="85"/>
      <c r="G127" s="131"/>
      <c r="H127" s="132"/>
      <c r="I127" s="73"/>
      <c r="J127" s="126"/>
      <c r="L127" s="16"/>
      <c r="M127" s="11"/>
      <c r="N127" s="11"/>
    </row>
    <row r="128" spans="2:14" ht="15" thickBot="1">
      <c r="B128" s="118"/>
      <c r="C128" s="85"/>
      <c r="D128" s="104"/>
      <c r="E128" s="85"/>
      <c r="F128" s="104" t="s">
        <v>89</v>
      </c>
      <c r="G128" s="108"/>
      <c r="H128" s="133">
        <v>1716645331.09</v>
      </c>
      <c r="I128" s="73"/>
      <c r="J128" s="126"/>
      <c r="L128" s="16"/>
      <c r="M128" s="11"/>
      <c r="N128" s="11"/>
    </row>
    <row r="129" spans="2:14" ht="15.75" thickBot="1" thickTop="1">
      <c r="B129" s="203"/>
      <c r="C129" s="134"/>
      <c r="D129" s="135"/>
      <c r="E129" s="135"/>
      <c r="F129" s="135"/>
      <c r="G129" s="136"/>
      <c r="H129" s="128"/>
      <c r="I129" s="137"/>
      <c r="J129" s="138"/>
      <c r="L129" s="16"/>
      <c r="M129" s="11"/>
      <c r="N129" s="11"/>
    </row>
    <row r="130" spans="2:14" ht="15" thickTop="1">
      <c r="B130" s="118"/>
      <c r="C130" s="91" t="s">
        <v>73</v>
      </c>
      <c r="D130" s="92" t="s">
        <v>80</v>
      </c>
      <c r="E130" s="92"/>
      <c r="F130" s="85"/>
      <c r="G130" s="108"/>
      <c r="H130" s="129"/>
      <c r="I130" s="73"/>
      <c r="J130" s="126"/>
      <c r="L130" s="16"/>
      <c r="M130" s="11"/>
      <c r="N130" s="11"/>
    </row>
    <row r="131" spans="2:14" ht="14.25">
      <c r="B131" s="118"/>
      <c r="C131" s="85"/>
      <c r="D131" s="92"/>
      <c r="E131" s="92"/>
      <c r="F131" s="85"/>
      <c r="G131" s="108"/>
      <c r="H131" s="129"/>
      <c r="I131" s="73"/>
      <c r="J131" s="126"/>
      <c r="L131" s="16"/>
      <c r="M131" s="11"/>
      <c r="N131" s="11"/>
    </row>
    <row r="132" spans="2:14" ht="20.25" customHeight="1">
      <c r="B132" s="118"/>
      <c r="D132" s="130" t="s">
        <v>463</v>
      </c>
      <c r="E132" s="130"/>
      <c r="F132" s="104"/>
      <c r="G132" s="108"/>
      <c r="H132" s="129"/>
      <c r="I132" s="73"/>
      <c r="J132" s="126"/>
      <c r="L132" s="16"/>
      <c r="M132" s="201"/>
      <c r="N132" s="11"/>
    </row>
    <row r="133" spans="2:14" ht="14.25">
      <c r="B133" s="118"/>
      <c r="C133" s="91"/>
      <c r="D133" s="104"/>
      <c r="E133" s="104"/>
      <c r="F133" s="104"/>
      <c r="G133" s="108"/>
      <c r="H133" s="129"/>
      <c r="I133" s="73"/>
      <c r="J133" s="126"/>
      <c r="L133" s="16"/>
      <c r="M133" s="200"/>
      <c r="N133" s="11"/>
    </row>
    <row r="134" spans="2:14" ht="14.25">
      <c r="B134" s="118"/>
      <c r="C134" s="85"/>
      <c r="D134" s="104"/>
      <c r="E134" s="104"/>
      <c r="G134" s="108"/>
      <c r="H134" s="129"/>
      <c r="I134" s="81"/>
      <c r="J134" s="126"/>
      <c r="L134" s="16"/>
      <c r="M134" s="14"/>
      <c r="N134" s="11"/>
    </row>
    <row r="135" spans="2:14" ht="14.25" hidden="1">
      <c r="B135" s="118"/>
      <c r="C135" s="85"/>
      <c r="D135" s="112" t="s">
        <v>100</v>
      </c>
      <c r="E135" s="112"/>
      <c r="F135" s="112"/>
      <c r="G135" s="130"/>
      <c r="H135" s="123">
        <v>0</v>
      </c>
      <c r="I135" s="81"/>
      <c r="J135" s="126"/>
      <c r="L135" s="16"/>
      <c r="M135" s="14"/>
      <c r="N135" s="11"/>
    </row>
    <row r="136" spans="2:14" ht="14.25">
      <c r="B136" s="118"/>
      <c r="C136" s="85"/>
      <c r="D136" s="112" t="s">
        <v>84</v>
      </c>
      <c r="E136" s="112"/>
      <c r="F136" s="112"/>
      <c r="G136" s="130"/>
      <c r="H136" s="123">
        <v>2524794.98</v>
      </c>
      <c r="I136" s="81"/>
      <c r="J136" s="126"/>
      <c r="L136" s="16"/>
      <c r="M136" s="14"/>
      <c r="N136" s="11"/>
    </row>
    <row r="137" spans="2:14" ht="14.25">
      <c r="B137" s="118"/>
      <c r="C137" s="85"/>
      <c r="D137" s="112" t="s">
        <v>67</v>
      </c>
      <c r="E137" s="112"/>
      <c r="F137" s="112"/>
      <c r="G137" s="130"/>
      <c r="H137" s="123">
        <v>261151.34</v>
      </c>
      <c r="I137" s="81"/>
      <c r="J137" s="126"/>
      <c r="L137" s="11"/>
      <c r="M137" s="14"/>
      <c r="N137" s="11"/>
    </row>
    <row r="138" spans="2:14" ht="14.25">
      <c r="B138" s="118"/>
      <c r="C138" s="85"/>
      <c r="D138" s="112" t="s">
        <v>464</v>
      </c>
      <c r="E138" s="112"/>
      <c r="F138" s="112"/>
      <c r="G138" s="130"/>
      <c r="H138" s="123">
        <v>2489517.03</v>
      </c>
      <c r="I138" s="81"/>
      <c r="J138" s="126"/>
      <c r="L138" s="11"/>
      <c r="M138" s="14"/>
      <c r="N138" s="11"/>
    </row>
    <row r="139" spans="2:14" ht="14.25">
      <c r="B139" s="118"/>
      <c r="C139" s="85"/>
      <c r="D139" s="112" t="s">
        <v>65</v>
      </c>
      <c r="E139" s="112"/>
      <c r="F139" s="112"/>
      <c r="G139" s="130"/>
      <c r="H139" s="123">
        <v>2680184.1</v>
      </c>
      <c r="I139" s="84"/>
      <c r="J139" s="126"/>
      <c r="M139" s="11"/>
      <c r="N139" s="11"/>
    </row>
    <row r="140" spans="2:14" ht="14.25" hidden="1">
      <c r="B140" s="118"/>
      <c r="C140" s="85"/>
      <c r="D140" s="112" t="s">
        <v>40</v>
      </c>
      <c r="E140" s="112"/>
      <c r="F140" s="112"/>
      <c r="G140" s="130"/>
      <c r="H140" s="123">
        <v>0</v>
      </c>
      <c r="I140" s="84"/>
      <c r="J140" s="126"/>
      <c r="L140" s="11"/>
      <c r="M140" s="14"/>
      <c r="N140" s="11"/>
    </row>
    <row r="141" spans="2:14" ht="14.25" hidden="1">
      <c r="B141" s="118"/>
      <c r="C141" s="85"/>
      <c r="D141" s="139" t="s">
        <v>116</v>
      </c>
      <c r="E141" s="139"/>
      <c r="F141" s="112"/>
      <c r="G141" s="130"/>
      <c r="H141" s="123">
        <v>0</v>
      </c>
      <c r="I141" s="84"/>
      <c r="J141" s="126"/>
      <c r="M141" s="11"/>
      <c r="N141" s="11"/>
    </row>
    <row r="142" spans="2:14" ht="14.25">
      <c r="B142" s="118"/>
      <c r="C142" s="85"/>
      <c r="D142" s="139" t="s">
        <v>78</v>
      </c>
      <c r="E142" s="139"/>
      <c r="F142" s="112"/>
      <c r="G142" s="130"/>
      <c r="H142" s="123">
        <v>2797400</v>
      </c>
      <c r="I142" s="84"/>
      <c r="J142" s="126"/>
      <c r="L142" s="11"/>
      <c r="M142" s="11"/>
      <c r="N142" s="11"/>
    </row>
    <row r="143" spans="2:14" ht="15" thickBot="1">
      <c r="B143" s="118"/>
      <c r="C143" s="85"/>
      <c r="D143" s="140"/>
      <c r="E143" s="140"/>
      <c r="F143" s="112"/>
      <c r="G143" s="108" t="s">
        <v>81</v>
      </c>
      <c r="H143" s="133">
        <v>10753047.45</v>
      </c>
      <c r="I143" s="84"/>
      <c r="J143" s="126"/>
      <c r="L143" s="11"/>
      <c r="M143" s="11"/>
      <c r="N143" s="11"/>
    </row>
    <row r="144" spans="2:14" ht="15" thickTop="1">
      <c r="B144" s="118"/>
      <c r="C144" s="85"/>
      <c r="D144" s="140"/>
      <c r="E144" s="140"/>
      <c r="F144" s="112"/>
      <c r="G144" s="85"/>
      <c r="H144" s="85"/>
      <c r="I144" s="84"/>
      <c r="J144" s="126"/>
      <c r="L144" s="11"/>
      <c r="M144" s="11"/>
      <c r="N144" s="11"/>
    </row>
    <row r="145" spans="2:14" ht="14.25" hidden="1">
      <c r="B145" s="118"/>
      <c r="C145" s="91" t="s">
        <v>82</v>
      </c>
      <c r="D145" s="92" t="s">
        <v>191</v>
      </c>
      <c r="E145" s="92"/>
      <c r="F145" s="93"/>
      <c r="G145" s="72"/>
      <c r="H145" s="141"/>
      <c r="I145" s="84"/>
      <c r="J145" s="126"/>
      <c r="L145" s="11"/>
      <c r="M145" s="11"/>
      <c r="N145" s="11"/>
    </row>
    <row r="146" spans="2:14" ht="14.25" hidden="1">
      <c r="B146" s="118"/>
      <c r="C146" s="85"/>
      <c r="D146" s="72"/>
      <c r="E146" s="72"/>
      <c r="F146" s="72"/>
      <c r="G146" s="72"/>
      <c r="H146" s="141"/>
      <c r="I146" s="73"/>
      <c r="J146" s="126"/>
      <c r="L146" s="11"/>
      <c r="M146" s="11"/>
      <c r="N146" s="11"/>
    </row>
    <row r="147" spans="2:13" ht="15" hidden="1" thickBot="1">
      <c r="B147" s="118"/>
      <c r="C147" s="72"/>
      <c r="D147" s="72"/>
      <c r="E147" s="72"/>
      <c r="F147" s="72"/>
      <c r="G147" s="72"/>
      <c r="H147" s="141"/>
      <c r="I147" s="142" t="e">
        <v>#REF!</v>
      </c>
      <c r="J147" s="119"/>
      <c r="L147" s="11"/>
      <c r="M147" s="11"/>
    </row>
    <row r="148" spans="2:13" ht="14.25" hidden="1">
      <c r="B148" s="118"/>
      <c r="C148" s="72" t="s">
        <v>156</v>
      </c>
      <c r="D148" s="72"/>
      <c r="E148" s="72"/>
      <c r="F148" s="72"/>
      <c r="G148" s="72"/>
      <c r="H148" s="85"/>
      <c r="I148" s="72"/>
      <c r="J148" s="126"/>
      <c r="L148" s="11"/>
      <c r="M148" s="11"/>
    </row>
    <row r="149" spans="2:13" ht="14.25" hidden="1">
      <c r="B149" s="118"/>
      <c r="C149" s="72"/>
      <c r="D149" s="72"/>
      <c r="E149" s="72"/>
      <c r="F149" s="72"/>
      <c r="G149" s="72"/>
      <c r="H149" s="85"/>
      <c r="I149" s="72"/>
      <c r="J149" s="126"/>
      <c r="L149" s="11"/>
      <c r="M149" s="11"/>
    </row>
    <row r="150" spans="2:13" ht="14.25" hidden="1">
      <c r="B150" s="118"/>
      <c r="C150" s="72" t="s">
        <v>21</v>
      </c>
      <c r="D150" s="72"/>
      <c r="E150" s="72"/>
      <c r="F150" s="72"/>
      <c r="G150" s="72"/>
      <c r="H150" s="85"/>
      <c r="I150" s="73"/>
      <c r="J150" s="126"/>
      <c r="L150" s="11"/>
      <c r="M150" s="11"/>
    </row>
    <row r="151" spans="2:13" ht="14.25" hidden="1">
      <c r="B151" s="118"/>
      <c r="C151" s="72" t="s">
        <v>162</v>
      </c>
      <c r="D151" s="72"/>
      <c r="E151" s="72"/>
      <c r="F151" s="72"/>
      <c r="G151" s="72"/>
      <c r="H151" s="85"/>
      <c r="I151" s="73"/>
      <c r="J151" s="126"/>
      <c r="L151" s="11"/>
      <c r="M151" s="11"/>
    </row>
    <row r="152" spans="2:10" ht="14.25" hidden="1">
      <c r="B152" s="118"/>
      <c r="C152" s="72" t="s">
        <v>120</v>
      </c>
      <c r="D152" s="72"/>
      <c r="E152" s="72"/>
      <c r="F152" s="72"/>
      <c r="G152" s="72"/>
      <c r="H152" s="85"/>
      <c r="I152" s="73"/>
      <c r="J152" s="126"/>
    </row>
    <row r="153" spans="2:10" ht="14.25" hidden="1">
      <c r="B153" s="118"/>
      <c r="C153" s="72" t="s">
        <v>181</v>
      </c>
      <c r="D153" s="72"/>
      <c r="E153" s="72"/>
      <c r="F153" s="72"/>
      <c r="G153" s="72"/>
      <c r="H153" s="85"/>
      <c r="I153" s="73" t="s">
        <v>22</v>
      </c>
      <c r="J153" s="126"/>
    </row>
    <row r="154" spans="2:10" ht="14.25" hidden="1">
      <c r="B154" s="118"/>
      <c r="C154" s="72" t="s">
        <v>182</v>
      </c>
      <c r="D154" s="72"/>
      <c r="E154" s="72"/>
      <c r="F154" s="72"/>
      <c r="G154" s="72"/>
      <c r="H154" s="85"/>
      <c r="I154" s="73"/>
      <c r="J154" s="126"/>
    </row>
    <row r="155" spans="2:10" ht="14.25" hidden="1">
      <c r="B155" s="118"/>
      <c r="C155" s="77" t="s">
        <v>58</v>
      </c>
      <c r="D155" s="72"/>
      <c r="E155" s="72"/>
      <c r="F155" s="72"/>
      <c r="G155" s="72"/>
      <c r="H155" s="85"/>
      <c r="I155" s="74">
        <v>0</v>
      </c>
      <c r="J155" s="126"/>
    </row>
    <row r="156" spans="2:10" ht="14.25" hidden="1">
      <c r="B156" s="118"/>
      <c r="C156" s="72" t="s">
        <v>59</v>
      </c>
      <c r="D156" s="72"/>
      <c r="E156" s="72"/>
      <c r="F156" s="72"/>
      <c r="G156" s="72"/>
      <c r="H156" s="85"/>
      <c r="I156" s="79"/>
      <c r="J156" s="126"/>
    </row>
    <row r="157" spans="2:10" ht="14.25">
      <c r="B157" s="118"/>
      <c r="C157" s="72"/>
      <c r="D157" s="72"/>
      <c r="E157" s="72"/>
      <c r="F157" s="72"/>
      <c r="G157" s="72"/>
      <c r="H157" s="85"/>
      <c r="I157" s="79"/>
      <c r="J157" s="126"/>
    </row>
    <row r="158" spans="2:12" ht="14.25">
      <c r="B158" s="118"/>
      <c r="C158" s="224"/>
      <c r="D158" s="77"/>
      <c r="E158" s="77"/>
      <c r="F158" s="72"/>
      <c r="G158" s="72"/>
      <c r="I158" s="129"/>
      <c r="J158" s="126"/>
      <c r="L158" s="18">
        <v>2488123.22</v>
      </c>
    </row>
    <row r="159" spans="2:10" ht="21.75" customHeight="1" thickBot="1">
      <c r="B159" s="203"/>
      <c r="C159" s="205"/>
      <c r="D159" s="205"/>
      <c r="E159" s="205"/>
      <c r="F159" s="204"/>
      <c r="G159" s="204"/>
      <c r="H159" s="134"/>
      <c r="I159" s="128"/>
      <c r="J159" s="138"/>
    </row>
    <row r="160" ht="15" thickTop="1">
      <c r="C160" s="72"/>
    </row>
    <row r="161" ht="14.25">
      <c r="H161" s="31"/>
    </row>
    <row r="162" ht="14.25">
      <c r="H162" s="31"/>
    </row>
    <row r="163" spans="4:8" ht="14.25">
      <c r="D163" s="49"/>
      <c r="E163" s="52"/>
      <c r="F163" s="12"/>
      <c r="G163" s="50"/>
      <c r="H163" s="39"/>
    </row>
    <row r="164" spans="4:13" ht="14.25">
      <c r="D164" s="49"/>
      <c r="E164" s="52"/>
      <c r="F164" s="12"/>
      <c r="G164" s="50"/>
      <c r="H164" s="39"/>
      <c r="M164" s="84"/>
    </row>
    <row r="165" spans="8:13" ht="14.25">
      <c r="H165" s="54"/>
      <c r="M165" s="84"/>
    </row>
    <row r="166" spans="8:13" ht="14.25">
      <c r="H166" s="54"/>
      <c r="M166" s="84"/>
    </row>
    <row r="167" spans="8:13" ht="15">
      <c r="H167" s="54"/>
      <c r="M167" s="197"/>
    </row>
    <row r="168" spans="8:13" ht="15">
      <c r="H168" s="54"/>
      <c r="M168" s="197"/>
    </row>
    <row r="169" spans="8:13" ht="15">
      <c r="H169" s="54"/>
      <c r="M169" s="197"/>
    </row>
    <row r="170" spans="8:13" ht="15">
      <c r="H170" s="54"/>
      <c r="M170" s="197"/>
    </row>
    <row r="171" spans="8:13" ht="15">
      <c r="H171" s="54"/>
      <c r="M171" s="197"/>
    </row>
    <row r="172" spans="8:13" ht="15">
      <c r="H172" s="54"/>
      <c r="M172" s="197"/>
    </row>
    <row r="173" spans="8:13" ht="14.25">
      <c r="H173" s="54"/>
      <c r="M173" s="84"/>
    </row>
    <row r="174" spans="8:13" ht="14.25">
      <c r="H174" s="54"/>
      <c r="M174" s="84"/>
    </row>
    <row r="175" spans="8:13" ht="14.25">
      <c r="H175" s="54"/>
      <c r="M175" s="84"/>
    </row>
    <row r="176" spans="8:13" ht="14.25">
      <c r="H176" s="54"/>
      <c r="M176" s="84"/>
    </row>
    <row r="177" ht="14.25">
      <c r="H177" s="55"/>
    </row>
  </sheetData>
  <sheetProtection/>
  <mergeCells count="6">
    <mergeCell ref="G63:G64"/>
    <mergeCell ref="D63:D64"/>
    <mergeCell ref="C6:J6"/>
    <mergeCell ref="C7:J7"/>
    <mergeCell ref="C8:J8"/>
    <mergeCell ref="C9:J9"/>
  </mergeCells>
  <printOptions horizontalCentered="1"/>
  <pageMargins left="0.3937007874015748" right="0.3937007874015748" top="0.984251968503937" bottom="0.3937007874015748" header="0" footer="0"/>
  <pageSetup horizontalDpi="600" verticalDpi="600" orientation="portrait" scale="64" r:id="rId4"/>
  <headerFooter alignWithMargins="0">
    <oddFooter>&amp;CPágina &amp;P de &amp;N</oddFooter>
  </headerFooter>
  <rowBreaks count="1" manualBreakCount="1">
    <brk id="79" min="1" max="9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5:U1874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4.57421875" style="22" customWidth="1"/>
    <col min="2" max="2" width="3.7109375" style="22" customWidth="1"/>
    <col min="3" max="3" width="58.28125" style="22" customWidth="1"/>
    <col min="4" max="4" width="17.140625" style="22" customWidth="1"/>
    <col min="5" max="5" width="3.57421875" style="22" customWidth="1"/>
    <col min="6" max="6" width="17.57421875" style="22" customWidth="1"/>
    <col min="7" max="7" width="4.00390625" style="22" customWidth="1"/>
    <col min="8" max="8" width="4.8515625" style="23" customWidth="1"/>
    <col min="9" max="9" width="27.00390625" style="22" bestFit="1" customWidth="1"/>
    <col min="10" max="10" width="20.28125" style="23" bestFit="1" customWidth="1"/>
    <col min="11" max="11" width="29.7109375" style="22" customWidth="1"/>
    <col min="12" max="17" width="11.421875" style="22" customWidth="1"/>
    <col min="18" max="18" width="13.8515625" style="23" bestFit="1" customWidth="1"/>
    <col min="19" max="19" width="12.421875" style="23" bestFit="1" customWidth="1"/>
    <col min="20" max="20" width="13.8515625" style="22" bestFit="1" customWidth="1"/>
    <col min="21" max="21" width="13.8515625" style="23" bestFit="1" customWidth="1"/>
    <col min="22" max="16384" width="11.421875" style="22" customWidth="1"/>
  </cols>
  <sheetData>
    <row r="4" ht="15" thickBot="1"/>
    <row r="5" spans="2:7" ht="15" thickTop="1">
      <c r="B5" s="381"/>
      <c r="C5" s="382"/>
      <c r="D5" s="382"/>
      <c r="E5" s="382"/>
      <c r="F5" s="382"/>
      <c r="G5" s="383"/>
    </row>
    <row r="6" spans="2:7" ht="14.25">
      <c r="B6" s="384"/>
      <c r="C6" s="27"/>
      <c r="D6" s="27"/>
      <c r="E6" s="27"/>
      <c r="F6" s="27"/>
      <c r="G6" s="385"/>
    </row>
    <row r="7" spans="2:7" ht="14.25">
      <c r="B7" s="384"/>
      <c r="C7" s="27"/>
      <c r="D7" s="27"/>
      <c r="E7" s="27"/>
      <c r="F7" s="27"/>
      <c r="G7" s="385"/>
    </row>
    <row r="8" spans="2:7" ht="14.25">
      <c r="B8" s="384"/>
      <c r="C8" s="8"/>
      <c r="D8" s="8"/>
      <c r="E8" s="8"/>
      <c r="F8" s="8"/>
      <c r="G8" s="385"/>
    </row>
    <row r="9" spans="2:7" ht="18" customHeight="1">
      <c r="B9" s="535" t="s">
        <v>180</v>
      </c>
      <c r="C9" s="536"/>
      <c r="D9" s="536"/>
      <c r="E9" s="536"/>
      <c r="F9" s="536"/>
      <c r="G9" s="537"/>
    </row>
    <row r="10" spans="2:7" ht="18" customHeight="1">
      <c r="B10" s="535" t="s">
        <v>466</v>
      </c>
      <c r="C10" s="536"/>
      <c r="D10" s="536"/>
      <c r="E10" s="536"/>
      <c r="F10" s="536"/>
      <c r="G10" s="537"/>
    </row>
    <row r="11" spans="2:7" ht="18" customHeight="1">
      <c r="B11" s="535" t="s">
        <v>140</v>
      </c>
      <c r="C11" s="536"/>
      <c r="D11" s="536"/>
      <c r="E11" s="536"/>
      <c r="F11" s="536"/>
      <c r="G11" s="537"/>
    </row>
    <row r="12" spans="2:9" ht="15" thickBot="1">
      <c r="B12" s="395"/>
      <c r="C12" s="29"/>
      <c r="D12" s="29"/>
      <c r="E12" s="29"/>
      <c r="F12" s="29"/>
      <c r="G12" s="396"/>
      <c r="I12" s="30"/>
    </row>
    <row r="13" spans="2:7" ht="14.25">
      <c r="B13" s="397"/>
      <c r="C13" s="72"/>
      <c r="D13" s="72"/>
      <c r="E13" s="72"/>
      <c r="F13" s="72"/>
      <c r="G13" s="119"/>
    </row>
    <row r="14" spans="2:7" ht="14.25">
      <c r="B14" s="397"/>
      <c r="C14" s="72"/>
      <c r="D14" s="443" t="s">
        <v>467</v>
      </c>
      <c r="E14" s="71"/>
      <c r="F14" s="443" t="s">
        <v>18</v>
      </c>
      <c r="G14" s="119"/>
    </row>
    <row r="15" spans="2:7" ht="14.25">
      <c r="B15" s="397"/>
      <c r="C15" s="72"/>
      <c r="D15" s="72"/>
      <c r="E15" s="72"/>
      <c r="F15" s="72"/>
      <c r="G15" s="119"/>
    </row>
    <row r="16" spans="2:9" ht="14.25">
      <c r="B16" s="397"/>
      <c r="C16" s="69" t="s">
        <v>171</v>
      </c>
      <c r="D16" s="85"/>
      <c r="E16" s="85"/>
      <c r="F16" s="85"/>
      <c r="G16" s="119"/>
      <c r="I16" s="66"/>
    </row>
    <row r="17" spans="2:11" ht="12.75" customHeight="1" hidden="1">
      <c r="B17" s="397"/>
      <c r="C17" s="72" t="s">
        <v>9</v>
      </c>
      <c r="D17" s="123">
        <v>0</v>
      </c>
      <c r="E17" s="123"/>
      <c r="F17" s="123">
        <v>0</v>
      </c>
      <c r="G17" s="119"/>
      <c r="I17" s="33"/>
      <c r="K17" s="34"/>
    </row>
    <row r="18" spans="2:11" ht="14.25" hidden="1">
      <c r="B18" s="397"/>
      <c r="C18" s="72" t="s">
        <v>133</v>
      </c>
      <c r="D18" s="123"/>
      <c r="E18" s="123"/>
      <c r="F18" s="123">
        <v>0</v>
      </c>
      <c r="G18" s="119"/>
      <c r="I18" s="33"/>
      <c r="K18" s="34"/>
    </row>
    <row r="19" spans="2:11" ht="14.25">
      <c r="B19" s="397"/>
      <c r="C19" s="72"/>
      <c r="D19" s="123"/>
      <c r="E19" s="123"/>
      <c r="F19" s="123"/>
      <c r="G19" s="119"/>
      <c r="I19" s="33"/>
      <c r="K19" s="34"/>
    </row>
    <row r="20" spans="2:11" ht="14.25">
      <c r="B20" s="397"/>
      <c r="C20" s="332" t="s">
        <v>83</v>
      </c>
      <c r="D20" s="371">
        <v>14886310.78</v>
      </c>
      <c r="E20" s="375"/>
      <c r="F20" s="371">
        <v>168521814.59</v>
      </c>
      <c r="G20" s="119"/>
      <c r="I20" s="33"/>
      <c r="K20" s="23"/>
    </row>
    <row r="21" spans="2:11" ht="14.25">
      <c r="B21" s="397"/>
      <c r="C21" s="332" t="s">
        <v>93</v>
      </c>
      <c r="D21" s="371">
        <v>24657276.89</v>
      </c>
      <c r="E21" s="375"/>
      <c r="F21" s="371">
        <v>275911265.48</v>
      </c>
      <c r="G21" s="119"/>
      <c r="I21" s="23"/>
      <c r="K21" s="23"/>
    </row>
    <row r="22" spans="2:11" ht="14.25">
      <c r="B22" s="397"/>
      <c r="C22" s="332" t="s">
        <v>101</v>
      </c>
      <c r="D22" s="371">
        <v>290872.84</v>
      </c>
      <c r="E22" s="398"/>
      <c r="F22" s="371">
        <v>1109436.61</v>
      </c>
      <c r="G22" s="119"/>
      <c r="I22" s="31"/>
      <c r="K22" s="23"/>
    </row>
    <row r="23" spans="2:11" ht="14.25">
      <c r="B23" s="397"/>
      <c r="C23" s="332" t="s">
        <v>112</v>
      </c>
      <c r="D23" s="371">
        <v>450310</v>
      </c>
      <c r="E23" s="352"/>
      <c r="F23" s="371">
        <v>6532611.68</v>
      </c>
      <c r="G23" s="119"/>
      <c r="I23" s="33"/>
      <c r="K23" s="23"/>
    </row>
    <row r="24" spans="2:11" ht="14.25">
      <c r="B24" s="397"/>
      <c r="C24" s="332" t="s">
        <v>38</v>
      </c>
      <c r="D24" s="372">
        <v>181531.25</v>
      </c>
      <c r="E24" s="371"/>
      <c r="F24" s="372">
        <v>2132528.38</v>
      </c>
      <c r="G24" s="119"/>
      <c r="I24" s="35">
        <v>1129531</v>
      </c>
      <c r="K24" s="23"/>
    </row>
    <row r="25" spans="2:11" ht="14.25">
      <c r="B25" s="397"/>
      <c r="C25" s="82" t="s">
        <v>141</v>
      </c>
      <c r="D25" s="80">
        <v>40466301.760000005</v>
      </c>
      <c r="E25" s="123"/>
      <c r="F25" s="80">
        <v>454207656.74000007</v>
      </c>
      <c r="G25" s="119"/>
      <c r="I25" s="23"/>
      <c r="K25" s="23"/>
    </row>
    <row r="26" spans="2:11" ht="14.25">
      <c r="B26" s="397"/>
      <c r="D26" s="447"/>
      <c r="E26" s="447"/>
      <c r="G26" s="119"/>
      <c r="I26" s="35"/>
      <c r="K26" s="23"/>
    </row>
    <row r="27" spans="2:11" ht="14.25">
      <c r="B27" s="397"/>
      <c r="C27" s="69" t="s">
        <v>172</v>
      </c>
      <c r="D27" s="399"/>
      <c r="E27" s="68"/>
      <c r="F27" s="399"/>
      <c r="G27" s="119"/>
      <c r="I27" s="35"/>
      <c r="K27" s="34"/>
    </row>
    <row r="28" spans="2:9" ht="14.25">
      <c r="B28" s="397"/>
      <c r="C28" s="69"/>
      <c r="D28" s="123"/>
      <c r="E28" s="123"/>
      <c r="F28" s="123"/>
      <c r="G28" s="119"/>
      <c r="I28" s="23"/>
    </row>
    <row r="29" spans="2:11" ht="14.25">
      <c r="B29" s="397"/>
      <c r="C29" s="373" t="s">
        <v>25</v>
      </c>
      <c r="D29" s="371">
        <v>29772187.76</v>
      </c>
      <c r="E29" s="375"/>
      <c r="F29" s="371">
        <v>280927933.7</v>
      </c>
      <c r="G29" s="119"/>
      <c r="I29" s="23">
        <v>23349036.98</v>
      </c>
      <c r="K29" s="34"/>
    </row>
    <row r="30" spans="2:11" ht="14.25">
      <c r="B30" s="397"/>
      <c r="C30" s="374" t="s">
        <v>26</v>
      </c>
      <c r="D30" s="371">
        <v>5007584.74</v>
      </c>
      <c r="E30" s="375"/>
      <c r="F30" s="371">
        <v>59840061.97</v>
      </c>
      <c r="G30" s="119"/>
      <c r="I30" s="23"/>
      <c r="K30" s="34"/>
    </row>
    <row r="31" spans="2:11" ht="14.25">
      <c r="B31" s="397"/>
      <c r="C31" s="374" t="s">
        <v>27</v>
      </c>
      <c r="D31" s="371">
        <v>2970288.05</v>
      </c>
      <c r="E31" s="456"/>
      <c r="F31" s="371">
        <v>21475813.44</v>
      </c>
      <c r="G31" s="119"/>
      <c r="I31" s="23"/>
      <c r="K31" s="34"/>
    </row>
    <row r="32" spans="2:11" ht="14.25">
      <c r="B32" s="397"/>
      <c r="C32" s="374" t="s">
        <v>468</v>
      </c>
      <c r="D32" s="371">
        <v>86888.05</v>
      </c>
      <c r="E32" s="375"/>
      <c r="F32" s="371">
        <v>86888.05</v>
      </c>
      <c r="G32" s="119"/>
      <c r="I32" s="23"/>
      <c r="K32" s="34"/>
    </row>
    <row r="33" spans="2:11" ht="14.25">
      <c r="B33" s="397"/>
      <c r="C33" s="374" t="s">
        <v>44</v>
      </c>
      <c r="D33" s="371">
        <v>1403787.77</v>
      </c>
      <c r="E33" s="375"/>
      <c r="F33" s="371">
        <v>11050441.879999999</v>
      </c>
      <c r="G33" s="119"/>
      <c r="I33" s="23"/>
      <c r="K33" s="34"/>
    </row>
    <row r="34" spans="2:11" ht="14.25">
      <c r="B34" s="397"/>
      <c r="C34" s="374" t="s">
        <v>28</v>
      </c>
      <c r="D34" s="372">
        <v>1063998.22</v>
      </c>
      <c r="E34" s="375"/>
      <c r="F34" s="372">
        <v>21331064.43</v>
      </c>
      <c r="G34" s="119"/>
      <c r="I34" s="23">
        <v>-36491024.989999995</v>
      </c>
      <c r="K34" s="34"/>
    </row>
    <row r="35" spans="2:11" ht="14.25">
      <c r="B35" s="397"/>
      <c r="C35" s="76" t="s">
        <v>30</v>
      </c>
      <c r="D35" s="80">
        <v>40304734.589999996</v>
      </c>
      <c r="E35" s="129"/>
      <c r="F35" s="80">
        <v>394712203.46999997</v>
      </c>
      <c r="G35" s="119"/>
      <c r="I35" s="23"/>
      <c r="K35" s="34"/>
    </row>
    <row r="36" spans="2:11" ht="14.25">
      <c r="B36" s="397"/>
      <c r="C36" s="76"/>
      <c r="D36" s="129"/>
      <c r="E36" s="129"/>
      <c r="F36" s="129"/>
      <c r="G36" s="119"/>
      <c r="K36" s="34"/>
    </row>
    <row r="37" spans="2:11" ht="14.25" hidden="1">
      <c r="B37" s="397"/>
      <c r="C37" s="69" t="s">
        <v>29</v>
      </c>
      <c r="D37" s="123"/>
      <c r="E37" s="68"/>
      <c r="F37" s="123"/>
      <c r="G37" s="119"/>
      <c r="I37" s="23"/>
      <c r="K37" s="34"/>
    </row>
    <row r="38" spans="2:9" ht="14.25" hidden="1">
      <c r="B38" s="397"/>
      <c r="C38" s="112" t="s">
        <v>142</v>
      </c>
      <c r="D38" s="143">
        <v>0</v>
      </c>
      <c r="E38" s="68"/>
      <c r="F38" s="132">
        <v>0</v>
      </c>
      <c r="G38" s="119"/>
      <c r="I38" s="23"/>
    </row>
    <row r="39" spans="2:9" ht="14.25" hidden="1">
      <c r="B39" s="397"/>
      <c r="C39" s="76" t="s">
        <v>31</v>
      </c>
      <c r="D39" s="105">
        <v>0</v>
      </c>
      <c r="E39" s="129"/>
      <c r="F39" s="129">
        <v>0</v>
      </c>
      <c r="G39" s="119"/>
      <c r="I39" s="23"/>
    </row>
    <row r="40" spans="2:9" ht="14.25">
      <c r="B40" s="397"/>
      <c r="C40" s="76"/>
      <c r="D40" s="129"/>
      <c r="E40" s="129"/>
      <c r="F40" s="129"/>
      <c r="G40" s="119"/>
      <c r="I40" s="23"/>
    </row>
    <row r="41" spans="2:9" ht="14.25">
      <c r="B41" s="397"/>
      <c r="C41" s="82" t="s">
        <v>11</v>
      </c>
      <c r="D41" s="80">
        <v>40304734.589999996</v>
      </c>
      <c r="E41" s="123"/>
      <c r="F41" s="80">
        <v>394712203.46999997</v>
      </c>
      <c r="G41" s="119"/>
      <c r="I41" s="23"/>
    </row>
    <row r="42" spans="2:9" ht="14.25">
      <c r="B42" s="397"/>
      <c r="C42" s="72"/>
      <c r="D42" s="123"/>
      <c r="E42" s="123"/>
      <c r="F42" s="132"/>
      <c r="G42" s="119"/>
      <c r="I42" s="23"/>
    </row>
    <row r="43" spans="2:9" ht="15" thickBot="1">
      <c r="B43" s="397"/>
      <c r="C43" s="82" t="s">
        <v>113</v>
      </c>
      <c r="D43" s="133">
        <v>161567.17000000924</v>
      </c>
      <c r="E43" s="123"/>
      <c r="F43" s="133">
        <v>59495453.2700001</v>
      </c>
      <c r="G43" s="119"/>
      <c r="I43" s="23"/>
    </row>
    <row r="44" spans="2:9" ht="15" thickTop="1">
      <c r="B44" s="397"/>
      <c r="C44" s="72"/>
      <c r="D44" s="78"/>
      <c r="E44" s="85"/>
      <c r="F44" s="85"/>
      <c r="G44" s="119"/>
      <c r="I44" s="23"/>
    </row>
    <row r="45" spans="2:9" ht="14.25" customHeight="1" hidden="1">
      <c r="B45" s="397"/>
      <c r="C45" s="69"/>
      <c r="D45" s="78"/>
      <c r="E45" s="85"/>
      <c r="F45" s="85"/>
      <c r="G45" s="119"/>
      <c r="I45" s="23"/>
    </row>
    <row r="46" spans="2:9" ht="14.25" hidden="1">
      <c r="B46" s="397"/>
      <c r="C46" s="69"/>
      <c r="D46" s="78"/>
      <c r="E46" s="85"/>
      <c r="F46" s="85"/>
      <c r="G46" s="119"/>
      <c r="I46" s="23"/>
    </row>
    <row r="47" spans="2:9" ht="14.25" hidden="1">
      <c r="B47" s="397"/>
      <c r="C47" s="69"/>
      <c r="D47" s="78"/>
      <c r="E47" s="85"/>
      <c r="F47" s="85"/>
      <c r="G47" s="119"/>
      <c r="I47" s="23"/>
    </row>
    <row r="48" spans="2:9" ht="14.25">
      <c r="B48" s="397"/>
      <c r="C48" s="77"/>
      <c r="D48" s="104"/>
      <c r="E48" s="68"/>
      <c r="F48" s="68"/>
      <c r="G48" s="119"/>
      <c r="I48" s="23"/>
    </row>
    <row r="49" spans="2:9" ht="14.25">
      <c r="B49" s="397"/>
      <c r="C49" s="77"/>
      <c r="D49" s="399"/>
      <c r="E49" s="68"/>
      <c r="F49" s="399"/>
      <c r="G49" s="119"/>
      <c r="I49" s="23"/>
    </row>
    <row r="50" spans="2:9" ht="14.25">
      <c r="B50" s="397"/>
      <c r="C50" s="72"/>
      <c r="D50" s="399"/>
      <c r="E50" s="399"/>
      <c r="F50" s="399"/>
      <c r="G50" s="119"/>
      <c r="I50" s="23"/>
    </row>
    <row r="51" spans="2:9" ht="14.25">
      <c r="B51" s="397"/>
      <c r="C51" s="72"/>
      <c r="D51" s="145"/>
      <c r="E51" s="72"/>
      <c r="F51" s="146"/>
      <c r="G51" s="119"/>
      <c r="I51" s="34"/>
    </row>
    <row r="52" spans="2:9" ht="15" thickBot="1">
      <c r="B52" s="400"/>
      <c r="C52" s="204"/>
      <c r="D52" s="401"/>
      <c r="E52" s="204"/>
      <c r="F52" s="402"/>
      <c r="G52" s="403"/>
      <c r="I52" s="34"/>
    </row>
    <row r="53" spans="2:7" s="23" customFormat="1" ht="15" thickTop="1">
      <c r="B53" s="18"/>
      <c r="C53" s="18"/>
      <c r="D53" s="18"/>
      <c r="E53" s="18"/>
      <c r="F53" s="18"/>
      <c r="G53" s="18"/>
    </row>
    <row r="54" spans="2:7" s="23" customFormat="1" ht="14.25">
      <c r="B54" s="18"/>
      <c r="C54" s="18"/>
      <c r="D54" s="18"/>
      <c r="E54" s="18"/>
      <c r="F54" s="18"/>
      <c r="G54" s="18"/>
    </row>
    <row r="55" spans="2:7" s="23" customFormat="1" ht="14.25">
      <c r="B55" s="18"/>
      <c r="C55" s="18"/>
      <c r="D55" s="18"/>
      <c r="E55" s="18"/>
      <c r="F55" s="18"/>
      <c r="G55" s="18"/>
    </row>
    <row r="56" spans="2:7" s="23" customFormat="1" ht="14.25">
      <c r="B56" s="18"/>
      <c r="C56" s="18"/>
      <c r="D56" s="18"/>
      <c r="E56" s="18"/>
      <c r="F56" s="18"/>
      <c r="G56" s="18"/>
    </row>
    <row r="57" spans="2:7" s="23" customFormat="1" ht="14.25">
      <c r="B57" s="18"/>
      <c r="C57" s="18"/>
      <c r="D57" s="18"/>
      <c r="E57" s="18"/>
      <c r="F57" s="18"/>
      <c r="G57" s="18"/>
    </row>
    <row r="58" spans="2:7" s="23" customFormat="1" ht="14.25">
      <c r="B58" s="18"/>
      <c r="C58" s="17" t="s">
        <v>103</v>
      </c>
      <c r="D58" s="17" t="s">
        <v>104</v>
      </c>
      <c r="E58" s="18"/>
      <c r="F58" s="18"/>
      <c r="G58" s="18"/>
    </row>
    <row r="59" spans="2:7" s="23" customFormat="1" ht="14.25">
      <c r="B59" s="18"/>
      <c r="C59" s="20" t="s">
        <v>118</v>
      </c>
      <c r="D59" s="538" t="s">
        <v>163</v>
      </c>
      <c r="E59" s="538"/>
      <c r="F59" s="538"/>
      <c r="G59" s="18"/>
    </row>
    <row r="60" spans="2:21" s="9" customFormat="1" ht="14.25">
      <c r="B60" s="17"/>
      <c r="D60" s="377"/>
      <c r="E60" s="377"/>
      <c r="F60" s="377"/>
      <c r="G60" s="19"/>
      <c r="H60" s="4"/>
      <c r="J60" s="4"/>
      <c r="R60" s="4"/>
      <c r="S60" s="4"/>
      <c r="U60" s="4"/>
    </row>
    <row r="61" spans="2:21" s="9" customFormat="1" ht="14.25">
      <c r="B61" s="17"/>
      <c r="C61" s="18"/>
      <c r="D61" s="18"/>
      <c r="E61" s="18"/>
      <c r="F61" s="18"/>
      <c r="G61" s="19"/>
      <c r="H61" s="4"/>
      <c r="J61" s="4"/>
      <c r="R61" s="4"/>
      <c r="S61" s="4"/>
      <c r="U61" s="4"/>
    </row>
    <row r="62" spans="2:7" s="23" customFormat="1" ht="14.25">
      <c r="B62" s="18"/>
      <c r="C62" s="18"/>
      <c r="D62" s="18"/>
      <c r="E62" s="18"/>
      <c r="F62" s="18"/>
      <c r="G62" s="18"/>
    </row>
    <row r="63" spans="2:7" s="23" customFormat="1" ht="14.25">
      <c r="B63" s="18"/>
      <c r="C63" s="17" t="s">
        <v>164</v>
      </c>
      <c r="D63" s="18"/>
      <c r="E63" s="18"/>
      <c r="F63" s="18"/>
      <c r="G63" s="18"/>
    </row>
    <row r="64" spans="2:7" s="23" customFormat="1" ht="14.25">
      <c r="B64" s="18"/>
      <c r="C64" s="378" t="s">
        <v>505</v>
      </c>
      <c r="D64" s="378"/>
      <c r="E64" s="378"/>
      <c r="F64" s="378"/>
      <c r="G64" s="18"/>
    </row>
    <row r="65" spans="2:7" s="23" customFormat="1" ht="14.25">
      <c r="B65" s="18"/>
      <c r="C65" s="378"/>
      <c r="D65" s="378"/>
      <c r="E65" s="378"/>
      <c r="F65" s="378"/>
      <c r="G65" s="18"/>
    </row>
    <row r="66" spans="2:7" s="23" customFormat="1" ht="14.25">
      <c r="B66" s="18"/>
      <c r="C66" s="18"/>
      <c r="D66" s="18"/>
      <c r="E66" s="18"/>
      <c r="F66" s="18"/>
      <c r="G66" s="18"/>
    </row>
    <row r="67" spans="2:7" s="23" customFormat="1" ht="14.25">
      <c r="B67" s="18"/>
      <c r="C67" s="18"/>
      <c r="D67" s="18"/>
      <c r="E67" s="18"/>
      <c r="F67" s="18"/>
      <c r="G67" s="18"/>
    </row>
    <row r="68" spans="2:7" s="23" customFormat="1" ht="14.25">
      <c r="B68" s="18"/>
      <c r="C68" s="18"/>
      <c r="D68" s="18"/>
      <c r="E68" s="18"/>
      <c r="F68" s="18"/>
      <c r="G68" s="18"/>
    </row>
    <row r="69" spans="2:7" s="23" customFormat="1" ht="14.25">
      <c r="B69" s="18"/>
      <c r="C69" s="18"/>
      <c r="D69" s="18"/>
      <c r="E69" s="18"/>
      <c r="F69" s="18"/>
      <c r="G69" s="18"/>
    </row>
    <row r="70" spans="2:7" s="23" customFormat="1" ht="14.25">
      <c r="B70" s="18"/>
      <c r="C70" s="18"/>
      <c r="D70" s="18"/>
      <c r="E70" s="18"/>
      <c r="F70" s="18"/>
      <c r="G70" s="18"/>
    </row>
    <row r="71" spans="2:7" s="23" customFormat="1" ht="14.25">
      <c r="B71" s="18"/>
      <c r="C71" s="18"/>
      <c r="D71" s="18"/>
      <c r="E71" s="18"/>
      <c r="F71" s="18"/>
      <c r="G71" s="18"/>
    </row>
    <row r="72" spans="2:7" s="23" customFormat="1" ht="14.25">
      <c r="B72" s="18"/>
      <c r="C72" s="18"/>
      <c r="D72" s="18"/>
      <c r="E72" s="18"/>
      <c r="F72" s="18"/>
      <c r="G72" s="18"/>
    </row>
    <row r="73" spans="2:7" s="23" customFormat="1" ht="14.25">
      <c r="B73" s="18"/>
      <c r="C73" s="18"/>
      <c r="D73" s="18"/>
      <c r="E73" s="18"/>
      <c r="F73" s="18"/>
      <c r="G73" s="18"/>
    </row>
    <row r="74" spans="2:7" s="23" customFormat="1" ht="14.25">
      <c r="B74" s="18"/>
      <c r="C74" s="18"/>
      <c r="D74" s="18"/>
      <c r="E74" s="18"/>
      <c r="F74" s="18"/>
      <c r="G74" s="18"/>
    </row>
    <row r="75" spans="2:7" s="23" customFormat="1" ht="14.25">
      <c r="B75" s="18"/>
      <c r="C75" s="18"/>
      <c r="D75" s="18"/>
      <c r="E75" s="18"/>
      <c r="F75" s="18"/>
      <c r="G75" s="18"/>
    </row>
    <row r="76" s="23" customFormat="1" ht="14.25"/>
    <row r="77" s="23" customFormat="1" ht="14.25"/>
    <row r="78" s="23" customFormat="1" ht="14.25"/>
    <row r="79" s="23" customFormat="1" ht="14.25"/>
    <row r="80" s="23" customFormat="1" ht="14.25"/>
    <row r="81" s="23" customFormat="1" ht="14.25"/>
    <row r="82" s="23" customFormat="1" ht="14.25"/>
    <row r="83" s="23" customFormat="1" ht="14.25"/>
    <row r="84" s="23" customFormat="1" ht="14.25"/>
    <row r="85" s="23" customFormat="1" ht="14.25"/>
    <row r="86" s="23" customFormat="1" ht="14.25"/>
    <row r="87" s="23" customFormat="1" ht="14.25"/>
    <row r="88" s="23" customFormat="1" ht="14.25"/>
    <row r="89" s="23" customFormat="1" ht="14.25"/>
    <row r="90" s="23" customFormat="1" ht="14.25"/>
    <row r="91" s="23" customFormat="1" ht="14.25"/>
    <row r="92" s="23" customFormat="1" ht="14.25"/>
    <row r="93" s="23" customFormat="1" ht="14.25"/>
    <row r="94" s="23" customFormat="1" ht="14.25"/>
    <row r="95" s="23" customFormat="1" ht="14.25"/>
    <row r="96" s="23" customFormat="1" ht="14.25"/>
    <row r="97" s="23" customFormat="1" ht="14.25"/>
    <row r="98" s="23" customFormat="1" ht="14.25"/>
    <row r="99" s="23" customFormat="1" ht="14.25"/>
    <row r="100" s="23" customFormat="1" ht="14.25"/>
    <row r="101" s="23" customFormat="1" ht="14.25"/>
    <row r="102" s="23" customFormat="1" ht="14.25"/>
    <row r="103" s="23" customFormat="1" ht="14.25"/>
    <row r="104" s="23" customFormat="1" ht="14.25"/>
    <row r="105" s="23" customFormat="1" ht="14.25"/>
    <row r="106" s="23" customFormat="1" ht="14.25"/>
    <row r="107" s="23" customFormat="1" ht="14.25"/>
    <row r="108" s="23" customFormat="1" ht="14.25"/>
    <row r="109" s="23" customFormat="1" ht="14.25"/>
    <row r="110" s="23" customFormat="1" ht="14.25"/>
    <row r="111" s="23" customFormat="1" ht="14.25"/>
    <row r="112" s="23" customFormat="1" ht="14.25"/>
    <row r="113" s="23" customFormat="1" ht="14.25"/>
    <row r="114" s="23" customFormat="1" ht="14.25"/>
    <row r="115" s="23" customFormat="1" ht="14.25"/>
    <row r="116" s="23" customFormat="1" ht="14.25"/>
    <row r="117" s="23" customFormat="1" ht="14.25"/>
    <row r="118" s="23" customFormat="1" ht="14.25"/>
    <row r="119" s="23" customFormat="1" ht="14.25"/>
    <row r="120" s="23" customFormat="1" ht="14.25"/>
    <row r="121" s="23" customFormat="1" ht="14.25"/>
    <row r="122" s="23" customFormat="1" ht="14.25"/>
    <row r="123" s="23" customFormat="1" ht="14.25"/>
    <row r="124" s="23" customFormat="1" ht="14.25"/>
    <row r="125" s="23" customFormat="1" ht="14.25"/>
    <row r="126" s="23" customFormat="1" ht="14.25"/>
    <row r="127" s="23" customFormat="1" ht="14.25"/>
    <row r="128" s="23" customFormat="1" ht="14.25"/>
    <row r="129" s="23" customFormat="1" ht="14.25"/>
    <row r="130" s="23" customFormat="1" ht="14.25"/>
    <row r="131" s="23" customFormat="1" ht="14.25"/>
    <row r="132" s="23" customFormat="1" ht="14.25"/>
    <row r="133" s="23" customFormat="1" ht="14.25"/>
    <row r="134" s="23" customFormat="1" ht="14.25"/>
    <row r="135" s="23" customFormat="1" ht="14.25"/>
    <row r="136" s="23" customFormat="1" ht="14.25"/>
    <row r="137" s="23" customFormat="1" ht="14.25"/>
    <row r="138" s="23" customFormat="1" ht="14.25"/>
    <row r="139" s="23" customFormat="1" ht="14.25"/>
    <row r="140" s="23" customFormat="1" ht="14.25"/>
    <row r="141" s="23" customFormat="1" ht="14.25"/>
    <row r="142" s="23" customFormat="1" ht="14.25"/>
    <row r="143" s="23" customFormat="1" ht="14.25"/>
    <row r="144" s="23" customFormat="1" ht="14.25"/>
    <row r="145" s="23" customFormat="1" ht="14.25"/>
    <row r="146" s="23" customFormat="1" ht="14.25"/>
    <row r="147" s="23" customFormat="1" ht="14.25"/>
    <row r="148" s="23" customFormat="1" ht="14.25"/>
    <row r="149" s="23" customFormat="1" ht="14.25"/>
    <row r="150" s="23" customFormat="1" ht="14.25"/>
    <row r="151" s="23" customFormat="1" ht="14.25"/>
    <row r="152" s="23" customFormat="1" ht="14.25"/>
    <row r="153" s="23" customFormat="1" ht="14.25"/>
    <row r="154" s="23" customFormat="1" ht="14.25"/>
    <row r="155" s="23" customFormat="1" ht="14.25"/>
    <row r="156" s="23" customFormat="1" ht="14.25"/>
    <row r="157" s="23" customFormat="1" ht="14.25"/>
    <row r="158" s="23" customFormat="1" ht="14.25"/>
    <row r="159" s="23" customFormat="1" ht="14.25"/>
    <row r="160" s="23" customFormat="1" ht="14.25"/>
    <row r="161" s="23" customFormat="1" ht="14.25"/>
    <row r="162" s="23" customFormat="1" ht="14.25"/>
    <row r="163" s="23" customFormat="1" ht="14.25"/>
    <row r="164" s="23" customFormat="1" ht="14.25"/>
    <row r="165" s="23" customFormat="1" ht="14.25"/>
    <row r="166" s="23" customFormat="1" ht="14.25"/>
    <row r="167" s="23" customFormat="1" ht="14.25"/>
    <row r="168" s="23" customFormat="1" ht="14.25"/>
    <row r="169" s="23" customFormat="1" ht="14.25"/>
    <row r="170" s="23" customFormat="1" ht="14.25"/>
    <row r="171" s="23" customFormat="1" ht="14.25"/>
    <row r="172" s="23" customFormat="1" ht="14.25"/>
    <row r="173" s="23" customFormat="1" ht="14.25"/>
    <row r="174" s="23" customFormat="1" ht="14.25"/>
    <row r="175" s="23" customFormat="1" ht="14.25"/>
    <row r="176" s="23" customFormat="1" ht="14.25"/>
    <row r="177" s="23" customFormat="1" ht="14.25"/>
    <row r="178" s="23" customFormat="1" ht="14.25"/>
    <row r="179" s="23" customFormat="1" ht="14.25"/>
    <row r="180" s="23" customFormat="1" ht="14.25"/>
    <row r="181" s="23" customFormat="1" ht="14.25"/>
    <row r="182" s="23" customFormat="1" ht="14.25"/>
    <row r="183" s="23" customFormat="1" ht="14.25"/>
    <row r="184" s="23" customFormat="1" ht="14.25"/>
    <row r="185" s="23" customFormat="1" ht="14.25"/>
    <row r="186" s="23" customFormat="1" ht="14.25"/>
    <row r="187" s="23" customFormat="1" ht="14.25"/>
    <row r="188" s="23" customFormat="1" ht="14.25"/>
    <row r="189" s="23" customFormat="1" ht="14.25"/>
    <row r="190" s="23" customFormat="1" ht="14.25"/>
    <row r="191" s="23" customFormat="1" ht="14.25"/>
    <row r="192" s="23" customFormat="1" ht="14.25"/>
    <row r="193" s="23" customFormat="1" ht="14.25"/>
    <row r="194" s="23" customFormat="1" ht="14.25"/>
    <row r="195" s="23" customFormat="1" ht="14.25"/>
    <row r="196" s="23" customFormat="1" ht="14.25"/>
    <row r="197" s="23" customFormat="1" ht="14.25"/>
    <row r="198" s="23" customFormat="1" ht="14.25"/>
    <row r="199" s="23" customFormat="1" ht="14.25"/>
    <row r="200" s="23" customFormat="1" ht="14.25"/>
    <row r="201" s="23" customFormat="1" ht="14.25"/>
    <row r="202" s="23" customFormat="1" ht="14.25"/>
    <row r="203" s="23" customFormat="1" ht="14.25"/>
    <row r="204" s="23" customFormat="1" ht="14.25"/>
    <row r="205" s="23" customFormat="1" ht="14.25"/>
    <row r="206" s="23" customFormat="1" ht="14.25"/>
    <row r="207" s="23" customFormat="1" ht="14.25"/>
    <row r="208" s="23" customFormat="1" ht="14.25"/>
    <row r="209" s="23" customFormat="1" ht="14.25"/>
    <row r="210" s="23" customFormat="1" ht="14.25"/>
    <row r="211" s="23" customFormat="1" ht="14.25"/>
    <row r="212" s="23" customFormat="1" ht="14.25"/>
    <row r="213" s="23" customFormat="1" ht="14.25"/>
    <row r="214" s="23" customFormat="1" ht="14.25"/>
    <row r="215" s="23" customFormat="1" ht="14.25"/>
    <row r="216" s="23" customFormat="1" ht="14.25"/>
    <row r="217" s="23" customFormat="1" ht="14.25"/>
    <row r="218" s="23" customFormat="1" ht="14.25"/>
    <row r="219" s="23" customFormat="1" ht="14.25"/>
    <row r="220" s="23" customFormat="1" ht="14.25"/>
    <row r="221" s="23" customFormat="1" ht="14.25"/>
    <row r="222" s="23" customFormat="1" ht="14.25"/>
    <row r="223" s="23" customFormat="1" ht="14.25"/>
    <row r="224" s="23" customFormat="1" ht="14.25"/>
    <row r="225" s="23" customFormat="1" ht="14.25"/>
    <row r="226" s="23" customFormat="1" ht="14.25"/>
    <row r="227" s="23" customFormat="1" ht="14.25"/>
    <row r="228" s="23" customFormat="1" ht="14.25"/>
    <row r="229" s="23" customFormat="1" ht="14.25"/>
    <row r="230" s="23" customFormat="1" ht="14.25"/>
    <row r="231" s="23" customFormat="1" ht="14.25"/>
    <row r="232" s="23" customFormat="1" ht="14.25"/>
    <row r="233" s="23" customFormat="1" ht="14.25"/>
    <row r="234" s="23" customFormat="1" ht="14.25"/>
    <row r="235" s="23" customFormat="1" ht="14.25"/>
    <row r="236" s="23" customFormat="1" ht="14.25"/>
    <row r="237" s="23" customFormat="1" ht="14.25"/>
    <row r="238" s="23" customFormat="1" ht="14.25"/>
    <row r="239" s="23" customFormat="1" ht="14.25"/>
    <row r="240" s="23" customFormat="1" ht="14.25"/>
    <row r="241" s="23" customFormat="1" ht="14.25"/>
    <row r="242" s="23" customFormat="1" ht="14.25"/>
    <row r="243" s="23" customFormat="1" ht="14.25"/>
    <row r="244" s="23" customFormat="1" ht="14.25"/>
    <row r="245" s="23" customFormat="1" ht="14.25"/>
    <row r="246" s="23" customFormat="1" ht="14.25"/>
    <row r="247" s="23" customFormat="1" ht="14.25"/>
    <row r="248" s="23" customFormat="1" ht="14.25"/>
    <row r="249" s="23" customFormat="1" ht="14.25"/>
    <row r="250" s="23" customFormat="1" ht="14.25"/>
    <row r="251" s="23" customFormat="1" ht="14.25"/>
    <row r="252" s="23" customFormat="1" ht="14.25"/>
    <row r="253" s="23" customFormat="1" ht="14.25"/>
    <row r="254" s="23" customFormat="1" ht="14.25"/>
    <row r="255" s="23" customFormat="1" ht="14.25"/>
    <row r="256" s="23" customFormat="1" ht="14.25"/>
    <row r="257" s="23" customFormat="1" ht="14.25"/>
    <row r="258" s="23" customFormat="1" ht="14.25"/>
    <row r="259" s="23" customFormat="1" ht="14.25"/>
    <row r="260" s="23" customFormat="1" ht="14.25"/>
    <row r="261" s="23" customFormat="1" ht="14.25"/>
    <row r="262" s="23" customFormat="1" ht="14.25"/>
    <row r="263" s="23" customFormat="1" ht="14.25"/>
    <row r="264" s="23" customFormat="1" ht="14.25"/>
    <row r="265" s="23" customFormat="1" ht="14.25"/>
    <row r="266" s="23" customFormat="1" ht="14.25"/>
    <row r="267" s="23" customFormat="1" ht="14.25"/>
    <row r="268" s="23" customFormat="1" ht="14.25"/>
    <row r="269" s="23" customFormat="1" ht="14.25"/>
    <row r="270" s="23" customFormat="1" ht="14.25"/>
    <row r="271" s="23" customFormat="1" ht="14.25"/>
    <row r="272" s="23" customFormat="1" ht="14.25"/>
    <row r="273" s="23" customFormat="1" ht="14.25"/>
    <row r="274" s="23" customFormat="1" ht="14.25"/>
    <row r="275" s="23" customFormat="1" ht="14.25"/>
    <row r="276" s="23" customFormat="1" ht="14.25"/>
    <row r="277" s="23" customFormat="1" ht="14.25"/>
    <row r="278" s="23" customFormat="1" ht="14.25"/>
    <row r="279" s="23" customFormat="1" ht="14.25"/>
    <row r="280" s="23" customFormat="1" ht="14.25"/>
    <row r="281" s="23" customFormat="1" ht="14.25"/>
    <row r="282" s="23" customFormat="1" ht="14.25"/>
    <row r="283" s="23" customFormat="1" ht="14.25"/>
    <row r="284" s="23" customFormat="1" ht="14.25"/>
    <row r="285" s="23" customFormat="1" ht="14.25"/>
    <row r="286" s="23" customFormat="1" ht="14.25"/>
    <row r="287" s="23" customFormat="1" ht="14.25"/>
    <row r="288" s="23" customFormat="1" ht="14.25"/>
    <row r="289" s="23" customFormat="1" ht="14.25"/>
    <row r="290" s="23" customFormat="1" ht="14.25"/>
    <row r="291" s="23" customFormat="1" ht="14.25"/>
    <row r="292" s="23" customFormat="1" ht="14.25"/>
    <row r="293" s="23" customFormat="1" ht="14.25"/>
    <row r="294" s="23" customFormat="1" ht="14.25"/>
    <row r="295" s="23" customFormat="1" ht="14.25"/>
    <row r="296" s="23" customFormat="1" ht="14.25"/>
    <row r="297" s="23" customFormat="1" ht="14.25"/>
    <row r="298" s="23" customFormat="1" ht="14.25"/>
    <row r="299" s="23" customFormat="1" ht="14.25"/>
    <row r="300" s="23" customFormat="1" ht="14.25"/>
    <row r="301" s="23" customFormat="1" ht="14.25"/>
    <row r="302" s="23" customFormat="1" ht="14.25"/>
    <row r="303" s="23" customFormat="1" ht="14.25"/>
    <row r="304" s="23" customFormat="1" ht="14.25"/>
    <row r="305" s="23" customFormat="1" ht="14.25"/>
    <row r="306" s="23" customFormat="1" ht="14.25"/>
    <row r="307" s="23" customFormat="1" ht="14.25"/>
    <row r="308" s="23" customFormat="1" ht="14.25"/>
    <row r="309" s="23" customFormat="1" ht="14.25"/>
    <row r="310" s="23" customFormat="1" ht="14.25"/>
    <row r="311" s="23" customFormat="1" ht="14.25"/>
    <row r="312" s="23" customFormat="1" ht="14.25"/>
    <row r="313" s="23" customFormat="1" ht="14.25"/>
    <row r="314" s="23" customFormat="1" ht="14.25"/>
    <row r="315" s="23" customFormat="1" ht="14.25"/>
    <row r="316" s="23" customFormat="1" ht="14.25"/>
    <row r="317" s="23" customFormat="1" ht="14.25"/>
    <row r="318" s="23" customFormat="1" ht="14.25"/>
    <row r="319" s="23" customFormat="1" ht="14.25"/>
    <row r="320" s="23" customFormat="1" ht="14.25"/>
    <row r="321" s="23" customFormat="1" ht="14.25"/>
    <row r="322" s="23" customFormat="1" ht="14.25"/>
    <row r="323" s="23" customFormat="1" ht="14.25"/>
    <row r="324" s="23" customFormat="1" ht="14.25"/>
    <row r="325" s="23" customFormat="1" ht="14.25"/>
    <row r="326" s="23" customFormat="1" ht="14.25"/>
    <row r="327" s="23" customFormat="1" ht="14.25"/>
    <row r="328" s="23" customFormat="1" ht="14.25"/>
    <row r="329" s="23" customFormat="1" ht="14.25"/>
    <row r="330" s="23" customFormat="1" ht="14.25"/>
    <row r="331" s="23" customFormat="1" ht="14.25"/>
    <row r="332" s="23" customFormat="1" ht="14.25"/>
    <row r="333" s="23" customFormat="1" ht="14.25"/>
    <row r="334" s="23" customFormat="1" ht="14.25"/>
    <row r="335" s="23" customFormat="1" ht="14.25"/>
    <row r="336" s="23" customFormat="1" ht="14.25"/>
    <row r="337" s="23" customFormat="1" ht="14.25"/>
    <row r="338" s="23" customFormat="1" ht="14.25"/>
    <row r="339" s="23" customFormat="1" ht="14.25"/>
    <row r="340" s="23" customFormat="1" ht="14.25"/>
    <row r="341" s="23" customFormat="1" ht="14.25"/>
    <row r="342" s="23" customFormat="1" ht="14.25"/>
    <row r="343" s="23" customFormat="1" ht="14.25"/>
    <row r="344" s="23" customFormat="1" ht="14.25"/>
    <row r="345" s="23" customFormat="1" ht="14.25"/>
    <row r="346" s="23" customFormat="1" ht="14.25"/>
    <row r="347" s="23" customFormat="1" ht="14.25"/>
    <row r="348" s="23" customFormat="1" ht="14.25"/>
    <row r="349" s="23" customFormat="1" ht="14.25"/>
    <row r="350" s="23" customFormat="1" ht="14.25"/>
    <row r="351" s="23" customFormat="1" ht="14.25"/>
    <row r="352" s="23" customFormat="1" ht="14.25"/>
    <row r="353" s="23" customFormat="1" ht="14.25"/>
    <row r="354" s="23" customFormat="1" ht="14.25"/>
    <row r="355" s="23" customFormat="1" ht="14.25"/>
    <row r="356" s="23" customFormat="1" ht="14.25"/>
    <row r="357" s="23" customFormat="1" ht="14.25"/>
    <row r="358" s="23" customFormat="1" ht="14.25"/>
    <row r="359" s="23" customFormat="1" ht="14.25"/>
    <row r="360" s="23" customFormat="1" ht="14.25"/>
    <row r="361" s="23" customFormat="1" ht="14.25"/>
    <row r="362" s="23" customFormat="1" ht="14.25"/>
    <row r="363" s="23" customFormat="1" ht="14.25"/>
    <row r="364" s="23" customFormat="1" ht="14.25"/>
    <row r="365" s="23" customFormat="1" ht="14.25"/>
    <row r="366" s="23" customFormat="1" ht="14.25"/>
    <row r="367" s="23" customFormat="1" ht="14.25"/>
    <row r="368" s="23" customFormat="1" ht="14.25"/>
    <row r="369" s="23" customFormat="1" ht="14.25"/>
    <row r="370" s="23" customFormat="1" ht="14.25"/>
    <row r="371" s="23" customFormat="1" ht="14.25"/>
    <row r="372" s="23" customFormat="1" ht="14.25"/>
    <row r="373" s="23" customFormat="1" ht="14.25"/>
    <row r="374" s="23" customFormat="1" ht="14.25"/>
    <row r="375" s="23" customFormat="1" ht="14.25"/>
    <row r="376" s="23" customFormat="1" ht="14.25"/>
    <row r="377" s="23" customFormat="1" ht="14.25"/>
    <row r="378" s="23" customFormat="1" ht="14.25"/>
    <row r="379" s="23" customFormat="1" ht="14.25"/>
    <row r="380" s="23" customFormat="1" ht="14.25"/>
    <row r="381" s="23" customFormat="1" ht="14.25"/>
    <row r="382" s="23" customFormat="1" ht="14.25"/>
    <row r="383" s="23" customFormat="1" ht="14.25"/>
    <row r="384" s="23" customFormat="1" ht="14.25"/>
    <row r="385" s="23" customFormat="1" ht="14.25"/>
    <row r="386" s="23" customFormat="1" ht="14.25"/>
    <row r="387" s="23" customFormat="1" ht="14.25"/>
    <row r="388" s="23" customFormat="1" ht="14.25"/>
    <row r="389" s="23" customFormat="1" ht="14.25"/>
    <row r="390" s="23" customFormat="1" ht="14.25"/>
    <row r="391" s="23" customFormat="1" ht="14.25"/>
    <row r="392" s="23" customFormat="1" ht="14.25"/>
    <row r="393" s="23" customFormat="1" ht="14.25"/>
    <row r="394" s="23" customFormat="1" ht="14.25"/>
    <row r="395" s="23" customFormat="1" ht="14.25"/>
    <row r="396" s="23" customFormat="1" ht="14.25"/>
    <row r="397" s="23" customFormat="1" ht="14.25"/>
    <row r="398" s="23" customFormat="1" ht="14.25"/>
    <row r="399" s="23" customFormat="1" ht="14.25"/>
    <row r="400" s="23" customFormat="1" ht="14.25"/>
    <row r="401" s="23" customFormat="1" ht="14.25"/>
    <row r="402" s="23" customFormat="1" ht="14.25"/>
    <row r="403" s="23" customFormat="1" ht="14.25"/>
    <row r="404" s="23" customFormat="1" ht="14.25"/>
    <row r="405" s="23" customFormat="1" ht="14.25"/>
    <row r="406" s="23" customFormat="1" ht="14.25"/>
    <row r="407" s="23" customFormat="1" ht="14.25"/>
    <row r="408" s="23" customFormat="1" ht="14.25"/>
    <row r="409" s="23" customFormat="1" ht="14.25"/>
    <row r="410" s="23" customFormat="1" ht="14.25"/>
    <row r="411" s="23" customFormat="1" ht="14.25"/>
    <row r="412" s="23" customFormat="1" ht="14.25"/>
    <row r="413" s="23" customFormat="1" ht="14.25"/>
    <row r="414" s="23" customFormat="1" ht="14.25"/>
    <row r="415" s="23" customFormat="1" ht="14.25"/>
    <row r="416" s="23" customFormat="1" ht="14.25"/>
    <row r="417" s="23" customFormat="1" ht="14.25"/>
    <row r="418" s="23" customFormat="1" ht="14.25"/>
    <row r="419" s="23" customFormat="1" ht="14.25"/>
    <row r="420" s="23" customFormat="1" ht="14.25"/>
    <row r="421" s="23" customFormat="1" ht="14.25"/>
    <row r="422" s="23" customFormat="1" ht="14.25"/>
    <row r="423" s="23" customFormat="1" ht="14.25"/>
    <row r="424" s="23" customFormat="1" ht="14.25"/>
    <row r="425" s="23" customFormat="1" ht="14.25"/>
    <row r="426" s="23" customFormat="1" ht="14.25"/>
    <row r="427" s="23" customFormat="1" ht="14.25"/>
    <row r="428" s="23" customFormat="1" ht="14.25"/>
    <row r="429" s="23" customFormat="1" ht="14.25"/>
    <row r="430" s="23" customFormat="1" ht="14.25"/>
    <row r="431" s="23" customFormat="1" ht="14.25"/>
    <row r="432" s="23" customFormat="1" ht="14.25"/>
    <row r="433" s="23" customFormat="1" ht="14.25"/>
    <row r="434" s="23" customFormat="1" ht="14.25"/>
    <row r="435" s="23" customFormat="1" ht="14.25"/>
    <row r="436" s="23" customFormat="1" ht="14.25"/>
    <row r="437" s="23" customFormat="1" ht="14.25"/>
    <row r="438" s="23" customFormat="1" ht="14.25"/>
    <row r="439" s="23" customFormat="1" ht="14.25"/>
    <row r="440" s="23" customFormat="1" ht="14.25"/>
    <row r="441" s="23" customFormat="1" ht="14.25"/>
    <row r="442" s="23" customFormat="1" ht="14.25"/>
    <row r="443" s="23" customFormat="1" ht="14.25"/>
    <row r="444" s="23" customFormat="1" ht="14.25"/>
    <row r="445" s="23" customFormat="1" ht="14.25"/>
    <row r="446" s="23" customFormat="1" ht="14.25"/>
    <row r="447" s="23" customFormat="1" ht="14.25"/>
    <row r="448" s="23" customFormat="1" ht="14.25"/>
    <row r="449" s="23" customFormat="1" ht="14.25"/>
    <row r="450" s="23" customFormat="1" ht="14.25"/>
    <row r="451" s="23" customFormat="1" ht="14.25"/>
    <row r="452" s="23" customFormat="1" ht="14.25"/>
    <row r="453" s="23" customFormat="1" ht="14.25"/>
    <row r="454" s="23" customFormat="1" ht="14.25"/>
    <row r="455" s="23" customFormat="1" ht="14.25"/>
    <row r="456" s="23" customFormat="1" ht="14.25"/>
    <row r="457" s="23" customFormat="1" ht="14.25"/>
    <row r="458" s="23" customFormat="1" ht="14.25"/>
    <row r="459" s="23" customFormat="1" ht="14.25"/>
    <row r="460" s="23" customFormat="1" ht="14.25"/>
    <row r="461" s="23" customFormat="1" ht="14.25"/>
    <row r="462" s="23" customFormat="1" ht="14.25"/>
    <row r="463" s="23" customFormat="1" ht="14.25"/>
    <row r="464" s="23" customFormat="1" ht="14.25"/>
    <row r="465" s="23" customFormat="1" ht="14.25"/>
    <row r="466" s="23" customFormat="1" ht="14.25"/>
    <row r="467" s="23" customFormat="1" ht="14.25"/>
    <row r="468" s="23" customFormat="1" ht="14.25"/>
    <row r="469" s="23" customFormat="1" ht="14.25"/>
    <row r="470" s="23" customFormat="1" ht="14.25"/>
    <row r="471" s="23" customFormat="1" ht="14.25"/>
    <row r="472" s="23" customFormat="1" ht="14.25"/>
    <row r="473" s="23" customFormat="1" ht="14.25"/>
    <row r="474" s="23" customFormat="1" ht="14.25"/>
    <row r="475" s="23" customFormat="1" ht="14.25"/>
    <row r="476" s="23" customFormat="1" ht="14.25"/>
    <row r="477" s="23" customFormat="1" ht="14.25"/>
    <row r="478" s="23" customFormat="1" ht="14.25"/>
    <row r="479" s="23" customFormat="1" ht="14.25"/>
    <row r="480" s="23" customFormat="1" ht="14.25"/>
    <row r="481" s="23" customFormat="1" ht="14.25"/>
    <row r="482" s="23" customFormat="1" ht="14.25"/>
    <row r="483" s="23" customFormat="1" ht="14.25"/>
    <row r="484" s="23" customFormat="1" ht="14.25"/>
    <row r="485" s="23" customFormat="1" ht="14.25"/>
    <row r="486" s="23" customFormat="1" ht="14.25"/>
    <row r="487" s="23" customFormat="1" ht="14.25"/>
    <row r="488" s="23" customFormat="1" ht="14.25"/>
    <row r="489" s="23" customFormat="1" ht="14.25"/>
    <row r="490" s="23" customFormat="1" ht="14.25"/>
    <row r="491" s="23" customFormat="1" ht="14.25"/>
    <row r="492" s="23" customFormat="1" ht="14.25"/>
    <row r="493" s="23" customFormat="1" ht="14.25"/>
    <row r="494" s="23" customFormat="1" ht="14.25"/>
    <row r="495" s="23" customFormat="1" ht="14.25"/>
    <row r="496" s="23" customFormat="1" ht="14.25"/>
    <row r="497" s="23" customFormat="1" ht="14.25"/>
    <row r="498" s="23" customFormat="1" ht="14.25"/>
    <row r="499" s="23" customFormat="1" ht="14.25"/>
    <row r="500" s="23" customFormat="1" ht="14.25"/>
    <row r="501" s="23" customFormat="1" ht="14.25"/>
    <row r="502" s="23" customFormat="1" ht="14.25"/>
    <row r="503" s="23" customFormat="1" ht="14.25"/>
    <row r="504" s="23" customFormat="1" ht="14.25"/>
    <row r="505" s="23" customFormat="1" ht="14.25"/>
    <row r="506" s="23" customFormat="1" ht="14.25"/>
    <row r="507" s="23" customFormat="1" ht="14.25"/>
    <row r="508" s="23" customFormat="1" ht="14.25"/>
    <row r="509" s="23" customFormat="1" ht="14.25"/>
    <row r="510" s="23" customFormat="1" ht="14.25"/>
    <row r="511" s="23" customFormat="1" ht="14.25"/>
    <row r="512" s="23" customFormat="1" ht="14.25"/>
    <row r="513" s="23" customFormat="1" ht="14.25"/>
    <row r="514" s="23" customFormat="1" ht="14.25"/>
    <row r="515" s="23" customFormat="1" ht="14.25"/>
    <row r="516" s="23" customFormat="1" ht="14.25"/>
    <row r="517" s="23" customFormat="1" ht="14.25"/>
    <row r="518" s="23" customFormat="1" ht="14.25"/>
    <row r="519" s="23" customFormat="1" ht="14.25"/>
    <row r="520" s="23" customFormat="1" ht="14.25"/>
    <row r="521" s="23" customFormat="1" ht="14.25"/>
    <row r="522" s="23" customFormat="1" ht="14.25"/>
    <row r="523" s="23" customFormat="1" ht="14.25"/>
    <row r="524" s="23" customFormat="1" ht="14.25"/>
    <row r="525" s="23" customFormat="1" ht="14.25"/>
    <row r="526" s="23" customFormat="1" ht="14.25"/>
    <row r="527" s="23" customFormat="1" ht="14.25"/>
    <row r="528" s="23" customFormat="1" ht="14.25"/>
    <row r="529" s="23" customFormat="1" ht="14.25"/>
    <row r="530" s="23" customFormat="1" ht="14.25"/>
    <row r="531" s="23" customFormat="1" ht="14.25"/>
    <row r="532" s="23" customFormat="1" ht="14.25"/>
    <row r="533" s="23" customFormat="1" ht="14.25"/>
    <row r="534" s="23" customFormat="1" ht="14.25"/>
    <row r="535" s="23" customFormat="1" ht="14.25"/>
    <row r="536" s="23" customFormat="1" ht="14.25"/>
    <row r="537" s="23" customFormat="1" ht="14.25"/>
    <row r="538" s="23" customFormat="1" ht="14.25"/>
    <row r="539" s="23" customFormat="1" ht="14.25"/>
    <row r="540" s="23" customFormat="1" ht="14.25"/>
    <row r="541" s="23" customFormat="1" ht="14.25"/>
    <row r="542" s="23" customFormat="1" ht="14.25"/>
    <row r="543" s="23" customFormat="1" ht="14.25"/>
    <row r="544" s="23" customFormat="1" ht="14.25"/>
    <row r="545" s="23" customFormat="1" ht="14.25"/>
    <row r="546" s="23" customFormat="1" ht="14.25"/>
    <row r="547" s="23" customFormat="1" ht="14.25"/>
    <row r="548" s="23" customFormat="1" ht="14.25"/>
    <row r="549" s="23" customFormat="1" ht="14.25"/>
    <row r="550" s="23" customFormat="1" ht="14.25"/>
    <row r="551" s="23" customFormat="1" ht="14.25"/>
    <row r="552" s="23" customFormat="1" ht="14.25"/>
    <row r="553" s="23" customFormat="1" ht="14.25"/>
    <row r="554" s="23" customFormat="1" ht="14.25"/>
    <row r="555" s="23" customFormat="1" ht="14.25"/>
    <row r="556" s="23" customFormat="1" ht="14.25"/>
    <row r="557" s="23" customFormat="1" ht="14.25"/>
    <row r="558" s="23" customFormat="1" ht="14.25"/>
    <row r="559" s="23" customFormat="1" ht="14.25"/>
    <row r="560" s="23" customFormat="1" ht="14.25"/>
    <row r="561" s="23" customFormat="1" ht="14.25"/>
    <row r="562" s="23" customFormat="1" ht="14.25"/>
    <row r="563" s="23" customFormat="1" ht="14.25"/>
    <row r="564" s="23" customFormat="1" ht="14.25"/>
    <row r="565" s="23" customFormat="1" ht="14.25"/>
    <row r="566" s="23" customFormat="1" ht="14.25"/>
    <row r="567" s="23" customFormat="1" ht="14.25"/>
    <row r="568" s="23" customFormat="1" ht="14.25"/>
    <row r="569" s="23" customFormat="1" ht="14.25"/>
    <row r="570" s="23" customFormat="1" ht="14.25"/>
    <row r="571" s="23" customFormat="1" ht="14.25"/>
    <row r="572" s="23" customFormat="1" ht="14.25"/>
    <row r="573" s="23" customFormat="1" ht="14.25"/>
    <row r="574" s="23" customFormat="1" ht="14.25"/>
    <row r="575" s="23" customFormat="1" ht="14.25"/>
    <row r="576" s="23" customFormat="1" ht="14.25"/>
    <row r="577" s="23" customFormat="1" ht="14.25"/>
    <row r="578" s="23" customFormat="1" ht="14.25"/>
    <row r="579" s="23" customFormat="1" ht="14.25"/>
    <row r="580" s="23" customFormat="1" ht="14.25"/>
    <row r="581" s="23" customFormat="1" ht="14.25"/>
    <row r="582" s="23" customFormat="1" ht="14.25"/>
    <row r="583" s="23" customFormat="1" ht="14.25"/>
    <row r="584" s="23" customFormat="1" ht="14.25"/>
    <row r="585" s="23" customFormat="1" ht="14.25"/>
    <row r="586" s="23" customFormat="1" ht="14.25"/>
    <row r="587" s="23" customFormat="1" ht="14.25"/>
    <row r="588" s="23" customFormat="1" ht="14.25"/>
    <row r="589" s="23" customFormat="1" ht="14.25"/>
    <row r="590" s="23" customFormat="1" ht="14.25"/>
    <row r="591" s="23" customFormat="1" ht="14.25"/>
    <row r="592" s="23" customFormat="1" ht="14.25"/>
    <row r="593" s="23" customFormat="1" ht="14.25"/>
    <row r="594" s="23" customFormat="1" ht="14.25"/>
    <row r="595" s="23" customFormat="1" ht="14.25"/>
    <row r="596" s="23" customFormat="1" ht="14.25"/>
    <row r="597" s="23" customFormat="1" ht="14.25"/>
    <row r="598" s="23" customFormat="1" ht="14.25"/>
    <row r="599" s="23" customFormat="1" ht="14.25"/>
    <row r="600" s="23" customFormat="1" ht="14.25"/>
    <row r="601" s="23" customFormat="1" ht="14.25"/>
    <row r="602" s="23" customFormat="1" ht="14.25"/>
    <row r="603" s="23" customFormat="1" ht="14.25"/>
    <row r="604" s="23" customFormat="1" ht="14.25"/>
    <row r="605" s="23" customFormat="1" ht="14.25"/>
    <row r="606" s="23" customFormat="1" ht="14.25"/>
    <row r="607" s="23" customFormat="1" ht="14.25"/>
    <row r="608" s="23" customFormat="1" ht="14.25"/>
    <row r="609" s="23" customFormat="1" ht="14.25"/>
    <row r="610" s="23" customFormat="1" ht="14.25"/>
    <row r="611" s="23" customFormat="1" ht="14.25"/>
    <row r="612" s="23" customFormat="1" ht="14.25"/>
    <row r="613" s="23" customFormat="1" ht="14.25"/>
    <row r="614" s="23" customFormat="1" ht="14.25"/>
    <row r="615" s="23" customFormat="1" ht="14.25"/>
    <row r="616" s="23" customFormat="1" ht="14.25"/>
    <row r="617" s="23" customFormat="1" ht="14.25"/>
    <row r="618" s="23" customFormat="1" ht="14.25"/>
    <row r="619" s="23" customFormat="1" ht="14.25"/>
    <row r="620" s="23" customFormat="1" ht="14.25"/>
    <row r="621" s="23" customFormat="1" ht="14.25"/>
    <row r="622" s="23" customFormat="1" ht="14.25"/>
    <row r="623" s="23" customFormat="1" ht="14.25"/>
    <row r="624" s="23" customFormat="1" ht="14.25"/>
    <row r="625" s="23" customFormat="1" ht="14.25"/>
    <row r="626" s="23" customFormat="1" ht="14.25"/>
    <row r="627" s="23" customFormat="1" ht="14.25"/>
    <row r="628" s="23" customFormat="1" ht="14.25"/>
    <row r="629" s="23" customFormat="1" ht="14.25"/>
    <row r="630" s="23" customFormat="1" ht="14.25"/>
    <row r="631" s="23" customFormat="1" ht="14.25"/>
    <row r="632" s="23" customFormat="1" ht="14.25"/>
    <row r="633" s="23" customFormat="1" ht="14.25"/>
    <row r="634" s="23" customFormat="1" ht="14.25"/>
    <row r="635" s="23" customFormat="1" ht="14.25"/>
    <row r="636" s="23" customFormat="1" ht="14.25"/>
    <row r="637" s="23" customFormat="1" ht="14.25"/>
    <row r="638" s="23" customFormat="1" ht="14.25"/>
    <row r="639" s="23" customFormat="1" ht="14.25"/>
    <row r="640" s="23" customFormat="1" ht="14.25"/>
    <row r="641" s="23" customFormat="1" ht="14.25"/>
    <row r="642" s="23" customFormat="1" ht="14.25"/>
    <row r="643" s="23" customFormat="1" ht="14.25"/>
    <row r="644" s="23" customFormat="1" ht="14.25"/>
    <row r="645" s="23" customFormat="1" ht="14.25"/>
    <row r="646" s="23" customFormat="1" ht="14.25"/>
    <row r="647" s="23" customFormat="1" ht="14.25"/>
    <row r="648" s="23" customFormat="1" ht="14.25"/>
    <row r="649" s="23" customFormat="1" ht="14.25"/>
    <row r="650" s="23" customFormat="1" ht="14.25"/>
    <row r="651" s="23" customFormat="1" ht="14.25"/>
    <row r="652" s="23" customFormat="1" ht="14.25"/>
    <row r="653" s="23" customFormat="1" ht="14.25"/>
    <row r="654" s="23" customFormat="1" ht="14.25"/>
    <row r="655" s="23" customFormat="1" ht="14.25"/>
    <row r="656" s="23" customFormat="1" ht="14.25"/>
    <row r="657" s="23" customFormat="1" ht="14.25"/>
    <row r="658" s="23" customFormat="1" ht="14.25"/>
    <row r="659" s="23" customFormat="1" ht="14.25"/>
    <row r="660" s="23" customFormat="1" ht="14.25"/>
    <row r="661" s="23" customFormat="1" ht="14.25"/>
    <row r="662" s="23" customFormat="1" ht="14.25"/>
    <row r="663" s="23" customFormat="1" ht="14.25"/>
    <row r="664" s="23" customFormat="1" ht="14.25"/>
    <row r="665" s="23" customFormat="1" ht="14.25"/>
    <row r="666" s="23" customFormat="1" ht="14.25"/>
    <row r="667" s="23" customFormat="1" ht="14.25"/>
    <row r="668" s="23" customFormat="1" ht="14.25"/>
    <row r="669" s="23" customFormat="1" ht="14.25"/>
    <row r="670" s="23" customFormat="1" ht="14.25"/>
    <row r="671" s="23" customFormat="1" ht="14.25"/>
    <row r="672" s="23" customFormat="1" ht="14.25"/>
    <row r="673" s="23" customFormat="1" ht="14.25"/>
    <row r="674" s="23" customFormat="1" ht="14.25"/>
    <row r="675" s="23" customFormat="1" ht="14.25"/>
    <row r="676" s="23" customFormat="1" ht="14.25"/>
    <row r="677" s="23" customFormat="1" ht="14.25"/>
    <row r="678" s="23" customFormat="1" ht="14.25"/>
    <row r="679" s="23" customFormat="1" ht="14.25"/>
    <row r="680" s="23" customFormat="1" ht="14.25"/>
    <row r="681" s="23" customFormat="1" ht="14.25"/>
    <row r="682" s="23" customFormat="1" ht="14.25"/>
    <row r="683" s="23" customFormat="1" ht="14.25"/>
    <row r="684" s="23" customFormat="1" ht="14.25"/>
    <row r="685" s="23" customFormat="1" ht="14.25"/>
    <row r="686" s="23" customFormat="1" ht="14.25"/>
    <row r="687" s="23" customFormat="1" ht="14.25"/>
    <row r="688" s="23" customFormat="1" ht="14.25"/>
    <row r="689" s="23" customFormat="1" ht="14.25"/>
    <row r="690" s="23" customFormat="1" ht="14.25"/>
    <row r="691" s="23" customFormat="1" ht="14.25"/>
    <row r="692" s="23" customFormat="1" ht="14.25"/>
    <row r="693" s="23" customFormat="1" ht="14.25"/>
    <row r="694" s="23" customFormat="1" ht="14.25"/>
    <row r="695" s="23" customFormat="1" ht="14.25"/>
    <row r="696" s="23" customFormat="1" ht="14.25"/>
    <row r="697" s="23" customFormat="1" ht="14.25"/>
    <row r="698" s="23" customFormat="1" ht="14.25"/>
    <row r="699" s="23" customFormat="1" ht="14.25"/>
    <row r="700" s="23" customFormat="1" ht="14.25"/>
    <row r="701" s="23" customFormat="1" ht="14.25"/>
    <row r="702" s="23" customFormat="1" ht="14.25"/>
    <row r="703" s="23" customFormat="1" ht="14.25"/>
    <row r="704" s="23" customFormat="1" ht="14.25"/>
    <row r="705" s="23" customFormat="1" ht="14.25"/>
    <row r="706" s="23" customFormat="1" ht="14.25"/>
    <row r="707" s="23" customFormat="1" ht="14.25"/>
    <row r="708" s="23" customFormat="1" ht="14.25"/>
    <row r="709" s="23" customFormat="1" ht="14.25"/>
    <row r="710" s="23" customFormat="1" ht="14.25"/>
    <row r="711" s="23" customFormat="1" ht="14.25"/>
    <row r="712" s="23" customFormat="1" ht="14.25"/>
    <row r="713" s="23" customFormat="1" ht="14.25"/>
    <row r="714" s="23" customFormat="1" ht="14.25"/>
    <row r="715" s="23" customFormat="1" ht="14.25"/>
    <row r="716" s="23" customFormat="1" ht="14.25"/>
    <row r="717" s="23" customFormat="1" ht="14.25"/>
    <row r="718" s="23" customFormat="1" ht="14.25"/>
    <row r="719" s="23" customFormat="1" ht="14.25"/>
    <row r="720" s="23" customFormat="1" ht="14.25"/>
    <row r="721" s="23" customFormat="1" ht="14.25"/>
    <row r="722" s="23" customFormat="1" ht="14.25"/>
    <row r="723" s="23" customFormat="1" ht="14.25"/>
    <row r="724" s="23" customFormat="1" ht="14.25"/>
    <row r="725" s="23" customFormat="1" ht="14.25"/>
    <row r="726" s="23" customFormat="1" ht="14.25"/>
    <row r="727" s="23" customFormat="1" ht="14.25"/>
    <row r="728" s="23" customFormat="1" ht="14.25"/>
    <row r="729" s="23" customFormat="1" ht="14.25"/>
    <row r="730" s="23" customFormat="1" ht="14.25"/>
    <row r="731" s="23" customFormat="1" ht="14.25"/>
    <row r="732" s="23" customFormat="1" ht="14.25"/>
    <row r="733" s="23" customFormat="1" ht="14.25"/>
    <row r="734" s="23" customFormat="1" ht="14.25"/>
    <row r="735" s="23" customFormat="1" ht="14.25"/>
    <row r="736" s="23" customFormat="1" ht="14.25"/>
    <row r="737" s="23" customFormat="1" ht="14.25"/>
    <row r="738" s="23" customFormat="1" ht="14.25"/>
    <row r="739" s="23" customFormat="1" ht="14.25"/>
    <row r="740" s="23" customFormat="1" ht="14.25"/>
    <row r="741" s="23" customFormat="1" ht="14.25"/>
    <row r="742" s="23" customFormat="1" ht="14.25"/>
    <row r="743" s="23" customFormat="1" ht="14.25"/>
    <row r="744" s="23" customFormat="1" ht="14.25"/>
    <row r="745" s="23" customFormat="1" ht="14.25"/>
    <row r="746" s="23" customFormat="1" ht="14.25"/>
    <row r="747" s="23" customFormat="1" ht="14.25"/>
    <row r="748" s="23" customFormat="1" ht="14.25"/>
    <row r="749" s="23" customFormat="1" ht="14.25"/>
    <row r="750" s="23" customFormat="1" ht="14.25"/>
    <row r="751" s="23" customFormat="1" ht="14.25"/>
    <row r="752" s="23" customFormat="1" ht="14.25"/>
    <row r="753" s="23" customFormat="1" ht="14.25"/>
    <row r="754" s="23" customFormat="1" ht="14.25"/>
    <row r="755" s="23" customFormat="1" ht="14.25"/>
    <row r="756" s="23" customFormat="1" ht="14.25"/>
    <row r="757" s="23" customFormat="1" ht="14.25"/>
    <row r="758" s="23" customFormat="1" ht="14.25"/>
    <row r="759" s="23" customFormat="1" ht="14.25"/>
    <row r="760" s="23" customFormat="1" ht="14.25"/>
    <row r="761" s="23" customFormat="1" ht="14.25"/>
    <row r="762" s="23" customFormat="1" ht="14.25"/>
    <row r="763" s="23" customFormat="1" ht="14.25"/>
    <row r="764" s="23" customFormat="1" ht="14.25"/>
    <row r="765" s="23" customFormat="1" ht="14.25"/>
    <row r="766" s="23" customFormat="1" ht="14.25"/>
    <row r="767" s="23" customFormat="1" ht="14.25"/>
    <row r="768" s="23" customFormat="1" ht="14.25"/>
    <row r="769" s="23" customFormat="1" ht="14.25"/>
    <row r="770" s="23" customFormat="1" ht="14.25"/>
    <row r="771" s="23" customFormat="1" ht="14.25"/>
    <row r="772" s="23" customFormat="1" ht="14.25"/>
    <row r="773" s="23" customFormat="1" ht="14.25"/>
    <row r="774" s="23" customFormat="1" ht="14.25"/>
    <row r="775" s="23" customFormat="1" ht="14.25"/>
    <row r="776" s="23" customFormat="1" ht="14.25"/>
    <row r="777" s="23" customFormat="1" ht="14.25"/>
    <row r="778" s="23" customFormat="1" ht="14.25"/>
    <row r="779" s="23" customFormat="1" ht="14.25"/>
    <row r="780" s="23" customFormat="1" ht="14.25"/>
    <row r="781" s="23" customFormat="1" ht="14.25"/>
    <row r="782" s="23" customFormat="1" ht="14.25"/>
    <row r="783" s="23" customFormat="1" ht="14.25"/>
    <row r="784" s="23" customFormat="1" ht="14.25"/>
    <row r="785" s="23" customFormat="1" ht="14.25"/>
    <row r="786" s="23" customFormat="1" ht="14.25"/>
    <row r="787" s="23" customFormat="1" ht="14.25"/>
    <row r="788" s="23" customFormat="1" ht="14.25"/>
    <row r="789" s="23" customFormat="1" ht="14.25"/>
    <row r="790" s="23" customFormat="1" ht="14.25"/>
    <row r="791" s="23" customFormat="1" ht="14.25"/>
    <row r="792" s="23" customFormat="1" ht="14.25"/>
    <row r="793" s="23" customFormat="1" ht="14.25"/>
    <row r="794" s="23" customFormat="1" ht="14.25"/>
    <row r="795" s="23" customFormat="1" ht="14.25"/>
    <row r="796" s="23" customFormat="1" ht="14.25"/>
    <row r="797" s="23" customFormat="1" ht="14.25"/>
    <row r="798" s="23" customFormat="1" ht="14.25"/>
    <row r="799" s="23" customFormat="1" ht="14.25"/>
    <row r="800" s="23" customFormat="1" ht="14.25"/>
    <row r="801" s="23" customFormat="1" ht="14.25"/>
    <row r="802" s="23" customFormat="1" ht="14.25"/>
    <row r="803" s="23" customFormat="1" ht="14.25"/>
    <row r="804" s="23" customFormat="1" ht="14.25"/>
    <row r="805" s="23" customFormat="1" ht="14.25"/>
    <row r="806" s="23" customFormat="1" ht="14.25"/>
    <row r="807" s="23" customFormat="1" ht="14.25"/>
    <row r="808" s="23" customFormat="1" ht="14.25"/>
    <row r="809" s="23" customFormat="1" ht="14.25"/>
    <row r="810" s="23" customFormat="1" ht="14.25"/>
    <row r="811" s="23" customFormat="1" ht="14.25"/>
    <row r="812" s="23" customFormat="1" ht="14.25"/>
    <row r="813" s="23" customFormat="1" ht="14.25"/>
    <row r="814" s="23" customFormat="1" ht="14.25"/>
    <row r="815" s="23" customFormat="1" ht="14.25"/>
    <row r="816" s="23" customFormat="1" ht="14.25"/>
    <row r="817" s="23" customFormat="1" ht="14.25"/>
    <row r="818" s="23" customFormat="1" ht="14.25"/>
    <row r="819" s="23" customFormat="1" ht="14.25"/>
    <row r="820" s="23" customFormat="1" ht="14.25"/>
    <row r="821" s="23" customFormat="1" ht="14.25"/>
    <row r="822" s="23" customFormat="1" ht="14.25"/>
    <row r="823" s="23" customFormat="1" ht="14.25"/>
    <row r="824" s="23" customFormat="1" ht="14.25"/>
    <row r="825" s="23" customFormat="1" ht="14.25"/>
    <row r="826" s="23" customFormat="1" ht="14.25"/>
    <row r="827" s="23" customFormat="1" ht="14.25"/>
    <row r="828" s="23" customFormat="1" ht="14.25"/>
    <row r="829" s="23" customFormat="1" ht="14.25"/>
    <row r="830" s="23" customFormat="1" ht="14.25"/>
    <row r="831" s="23" customFormat="1" ht="14.25"/>
    <row r="832" s="23" customFormat="1" ht="14.25"/>
    <row r="833" s="23" customFormat="1" ht="14.25"/>
    <row r="834" s="23" customFormat="1" ht="14.25"/>
    <row r="835" s="23" customFormat="1" ht="14.25"/>
    <row r="836" s="23" customFormat="1" ht="14.25"/>
    <row r="837" s="23" customFormat="1" ht="14.25"/>
    <row r="838" s="23" customFormat="1" ht="14.25"/>
    <row r="839" s="23" customFormat="1" ht="14.25"/>
    <row r="840" s="23" customFormat="1" ht="14.25"/>
    <row r="841" s="23" customFormat="1" ht="14.25"/>
    <row r="842" s="23" customFormat="1" ht="14.25"/>
    <row r="843" s="23" customFormat="1" ht="14.25"/>
    <row r="844" s="23" customFormat="1" ht="14.25"/>
    <row r="845" s="23" customFormat="1" ht="14.25"/>
    <row r="846" s="23" customFormat="1" ht="14.25"/>
    <row r="847" s="23" customFormat="1" ht="14.25"/>
    <row r="848" s="23" customFormat="1" ht="14.25"/>
    <row r="849" s="23" customFormat="1" ht="14.25"/>
    <row r="850" s="23" customFormat="1" ht="14.25"/>
    <row r="851" s="23" customFormat="1" ht="14.25"/>
    <row r="852" s="23" customFormat="1" ht="14.25"/>
    <row r="853" s="23" customFormat="1" ht="14.25"/>
    <row r="854" s="23" customFormat="1" ht="14.25"/>
    <row r="855" s="23" customFormat="1" ht="14.25"/>
    <row r="856" s="23" customFormat="1" ht="14.25"/>
    <row r="857" s="23" customFormat="1" ht="14.25"/>
    <row r="858" s="23" customFormat="1" ht="14.25"/>
    <row r="859" s="23" customFormat="1" ht="14.25"/>
    <row r="860" s="23" customFormat="1" ht="14.25"/>
    <row r="861" s="23" customFormat="1" ht="14.25"/>
    <row r="862" s="23" customFormat="1" ht="14.25"/>
    <row r="863" s="23" customFormat="1" ht="14.25"/>
    <row r="864" s="23" customFormat="1" ht="14.25"/>
    <row r="865" s="23" customFormat="1" ht="14.25"/>
    <row r="866" s="23" customFormat="1" ht="14.25"/>
    <row r="867" s="23" customFormat="1" ht="14.25"/>
    <row r="868" s="23" customFormat="1" ht="14.25"/>
    <row r="869" s="23" customFormat="1" ht="14.25"/>
    <row r="870" s="23" customFormat="1" ht="14.25"/>
    <row r="871" s="23" customFormat="1" ht="14.25"/>
    <row r="872" s="23" customFormat="1" ht="14.25"/>
    <row r="873" s="23" customFormat="1" ht="14.25"/>
    <row r="874" s="23" customFormat="1" ht="14.25"/>
    <row r="875" s="23" customFormat="1" ht="14.25"/>
    <row r="876" s="23" customFormat="1" ht="14.25"/>
    <row r="877" s="23" customFormat="1" ht="14.25"/>
    <row r="878" s="23" customFormat="1" ht="14.25"/>
    <row r="879" s="23" customFormat="1" ht="14.25"/>
    <row r="880" s="23" customFormat="1" ht="14.25"/>
    <row r="881" s="23" customFormat="1" ht="14.25"/>
    <row r="882" s="23" customFormat="1" ht="14.25"/>
    <row r="883" s="23" customFormat="1" ht="14.25"/>
    <row r="884" s="23" customFormat="1" ht="14.25"/>
    <row r="885" s="23" customFormat="1" ht="14.25"/>
    <row r="886" s="23" customFormat="1" ht="14.25"/>
    <row r="887" s="23" customFormat="1" ht="14.25"/>
    <row r="888" s="23" customFormat="1" ht="14.25"/>
    <row r="889" s="23" customFormat="1" ht="14.25"/>
    <row r="890" s="23" customFormat="1" ht="14.25"/>
    <row r="891" s="23" customFormat="1" ht="14.25"/>
    <row r="892" s="23" customFormat="1" ht="14.25"/>
    <row r="893" s="23" customFormat="1" ht="14.25"/>
    <row r="894" s="23" customFormat="1" ht="14.25"/>
    <row r="895" s="23" customFormat="1" ht="14.25"/>
    <row r="896" s="23" customFormat="1" ht="14.25"/>
    <row r="897" s="23" customFormat="1" ht="14.25"/>
    <row r="898" s="23" customFormat="1" ht="14.25"/>
    <row r="899" s="23" customFormat="1" ht="14.25"/>
    <row r="900" s="23" customFormat="1" ht="14.25"/>
    <row r="901" s="23" customFormat="1" ht="14.25"/>
    <row r="902" s="23" customFormat="1" ht="14.25"/>
    <row r="903" s="23" customFormat="1" ht="14.25"/>
    <row r="904" s="23" customFormat="1" ht="14.25"/>
    <row r="905" s="23" customFormat="1" ht="14.25"/>
    <row r="906" s="23" customFormat="1" ht="14.25"/>
    <row r="907" s="23" customFormat="1" ht="14.25"/>
    <row r="908" s="23" customFormat="1" ht="14.25"/>
    <row r="909" s="23" customFormat="1" ht="14.25"/>
    <row r="910" s="23" customFormat="1" ht="14.25"/>
    <row r="911" s="23" customFormat="1" ht="14.25"/>
    <row r="912" s="23" customFormat="1" ht="14.25"/>
    <row r="913" s="23" customFormat="1" ht="14.25"/>
    <row r="914" s="23" customFormat="1" ht="14.25"/>
    <row r="915" s="23" customFormat="1" ht="14.25"/>
    <row r="916" s="23" customFormat="1" ht="14.25"/>
    <row r="917" s="23" customFormat="1" ht="14.25"/>
    <row r="918" s="23" customFormat="1" ht="14.25"/>
    <row r="919" s="23" customFormat="1" ht="14.25"/>
    <row r="920" s="23" customFormat="1" ht="14.25"/>
    <row r="921" s="23" customFormat="1" ht="14.25"/>
    <row r="922" s="23" customFormat="1" ht="14.25"/>
    <row r="923" s="23" customFormat="1" ht="14.25"/>
    <row r="924" s="23" customFormat="1" ht="14.25"/>
    <row r="925" s="23" customFormat="1" ht="14.25"/>
    <row r="926" s="23" customFormat="1" ht="14.25"/>
    <row r="927" s="23" customFormat="1" ht="14.25"/>
    <row r="928" s="23" customFormat="1" ht="14.25"/>
    <row r="929" s="23" customFormat="1" ht="14.25"/>
    <row r="930" s="23" customFormat="1" ht="14.25"/>
    <row r="931" s="23" customFormat="1" ht="14.25"/>
    <row r="932" s="23" customFormat="1" ht="14.25"/>
    <row r="933" s="23" customFormat="1" ht="14.25"/>
    <row r="934" s="23" customFormat="1" ht="14.25"/>
    <row r="935" s="23" customFormat="1" ht="14.25"/>
    <row r="936" s="23" customFormat="1" ht="14.25"/>
    <row r="937" s="23" customFormat="1" ht="14.25"/>
    <row r="938" s="23" customFormat="1" ht="14.25"/>
    <row r="939" s="23" customFormat="1" ht="14.25"/>
    <row r="940" s="23" customFormat="1" ht="14.25"/>
    <row r="941" s="23" customFormat="1" ht="14.25"/>
    <row r="942" s="23" customFormat="1" ht="14.25"/>
    <row r="943" s="23" customFormat="1" ht="14.25"/>
    <row r="944" s="23" customFormat="1" ht="14.25"/>
    <row r="945" s="23" customFormat="1" ht="14.25"/>
    <row r="946" s="23" customFormat="1" ht="14.25"/>
    <row r="947" s="23" customFormat="1" ht="14.25"/>
    <row r="948" s="23" customFormat="1" ht="14.25"/>
    <row r="949" s="23" customFormat="1" ht="14.25"/>
    <row r="950" s="23" customFormat="1" ht="14.25"/>
    <row r="951" s="23" customFormat="1" ht="14.25"/>
    <row r="952" s="23" customFormat="1" ht="14.25"/>
    <row r="953" s="23" customFormat="1" ht="14.25"/>
    <row r="954" s="23" customFormat="1" ht="14.25"/>
    <row r="955" s="23" customFormat="1" ht="14.25"/>
    <row r="956" s="23" customFormat="1" ht="14.25"/>
    <row r="957" s="23" customFormat="1" ht="14.25"/>
    <row r="958" s="23" customFormat="1" ht="14.25"/>
    <row r="959" s="23" customFormat="1" ht="14.25"/>
    <row r="960" s="23" customFormat="1" ht="14.25"/>
    <row r="961" s="23" customFormat="1" ht="14.25"/>
    <row r="962" s="23" customFormat="1" ht="14.25"/>
    <row r="963" s="23" customFormat="1" ht="14.25"/>
    <row r="964" s="23" customFormat="1" ht="14.25"/>
    <row r="965" s="23" customFormat="1" ht="14.25"/>
    <row r="966" s="23" customFormat="1" ht="14.25"/>
    <row r="967" s="23" customFormat="1" ht="14.25"/>
    <row r="968" s="23" customFormat="1" ht="14.25"/>
    <row r="969" s="23" customFormat="1" ht="14.25"/>
    <row r="970" s="23" customFormat="1" ht="14.25"/>
    <row r="971" s="23" customFormat="1" ht="14.25"/>
    <row r="972" s="23" customFormat="1" ht="14.25"/>
    <row r="973" s="23" customFormat="1" ht="14.25"/>
    <row r="974" s="23" customFormat="1" ht="14.25"/>
    <row r="975" s="23" customFormat="1" ht="14.25"/>
    <row r="976" s="23" customFormat="1" ht="14.25"/>
    <row r="977" s="23" customFormat="1" ht="14.25"/>
    <row r="978" s="23" customFormat="1" ht="14.25"/>
    <row r="979" s="23" customFormat="1" ht="14.25"/>
    <row r="980" s="23" customFormat="1" ht="14.25"/>
    <row r="981" s="23" customFormat="1" ht="14.25"/>
    <row r="982" s="23" customFormat="1" ht="14.25"/>
    <row r="983" s="23" customFormat="1" ht="14.25"/>
    <row r="984" s="23" customFormat="1" ht="14.25"/>
    <row r="985" s="23" customFormat="1" ht="14.25"/>
    <row r="986" s="23" customFormat="1" ht="14.25"/>
    <row r="987" s="23" customFormat="1" ht="14.25"/>
    <row r="988" s="23" customFormat="1" ht="14.25"/>
    <row r="989" s="23" customFormat="1" ht="14.25"/>
    <row r="990" s="23" customFormat="1" ht="14.25"/>
    <row r="991" s="23" customFormat="1" ht="14.25"/>
    <row r="992" s="23" customFormat="1" ht="14.25"/>
    <row r="993" s="23" customFormat="1" ht="14.25"/>
    <row r="994" s="23" customFormat="1" ht="14.25"/>
    <row r="995" s="23" customFormat="1" ht="14.25"/>
    <row r="996" s="23" customFormat="1" ht="14.25"/>
    <row r="997" s="23" customFormat="1" ht="14.25"/>
    <row r="998" s="23" customFormat="1" ht="14.25"/>
    <row r="999" s="23" customFormat="1" ht="14.25"/>
    <row r="1000" s="23" customFormat="1" ht="14.25"/>
    <row r="1001" s="23" customFormat="1" ht="14.25"/>
    <row r="1002" s="23" customFormat="1" ht="14.25"/>
    <row r="1003" s="23" customFormat="1" ht="14.25"/>
    <row r="1004" s="23" customFormat="1" ht="14.25"/>
    <row r="1005" s="23" customFormat="1" ht="14.25"/>
    <row r="1006" s="23" customFormat="1" ht="14.25"/>
    <row r="1007" s="23" customFormat="1" ht="14.25"/>
    <row r="1008" s="23" customFormat="1" ht="14.25"/>
    <row r="1009" s="23" customFormat="1" ht="14.25"/>
    <row r="1010" s="23" customFormat="1" ht="14.25"/>
    <row r="1011" s="23" customFormat="1" ht="14.25"/>
    <row r="1012" s="23" customFormat="1" ht="14.25"/>
    <row r="1013" s="23" customFormat="1" ht="14.25"/>
    <row r="1014" s="23" customFormat="1" ht="14.25"/>
    <row r="1015" s="23" customFormat="1" ht="14.25"/>
    <row r="1016" s="23" customFormat="1" ht="14.25"/>
    <row r="1017" s="23" customFormat="1" ht="14.25"/>
    <row r="1018" s="23" customFormat="1" ht="14.25"/>
    <row r="1019" s="23" customFormat="1" ht="14.25"/>
    <row r="1020" s="23" customFormat="1" ht="14.25"/>
    <row r="1021" s="23" customFormat="1" ht="14.25"/>
    <row r="1022" s="23" customFormat="1" ht="14.25"/>
    <row r="1023" s="23" customFormat="1" ht="14.25"/>
    <row r="1024" s="23" customFormat="1" ht="14.25"/>
    <row r="1025" s="23" customFormat="1" ht="14.25"/>
    <row r="1026" s="23" customFormat="1" ht="14.25"/>
    <row r="1027" s="23" customFormat="1" ht="14.25"/>
    <row r="1028" s="23" customFormat="1" ht="14.25"/>
    <row r="1029" s="23" customFormat="1" ht="14.25"/>
    <row r="1030" s="23" customFormat="1" ht="14.25"/>
    <row r="1031" s="23" customFormat="1" ht="14.25"/>
    <row r="1032" s="23" customFormat="1" ht="14.25"/>
    <row r="1033" s="23" customFormat="1" ht="14.25"/>
    <row r="1034" s="23" customFormat="1" ht="14.25"/>
    <row r="1035" s="23" customFormat="1" ht="14.25"/>
    <row r="1036" s="23" customFormat="1" ht="14.25"/>
    <row r="1037" s="23" customFormat="1" ht="14.25"/>
    <row r="1038" s="23" customFormat="1" ht="14.25"/>
    <row r="1039" s="23" customFormat="1" ht="14.25"/>
    <row r="1040" s="23" customFormat="1" ht="14.25"/>
    <row r="1041" s="23" customFormat="1" ht="14.25"/>
    <row r="1042" s="23" customFormat="1" ht="14.25"/>
    <row r="1043" s="23" customFormat="1" ht="14.25"/>
    <row r="1044" s="23" customFormat="1" ht="14.25"/>
    <row r="1045" s="23" customFormat="1" ht="14.25"/>
    <row r="1046" s="23" customFormat="1" ht="14.25"/>
    <row r="1047" s="23" customFormat="1" ht="14.25"/>
    <row r="1048" s="23" customFormat="1" ht="14.25"/>
    <row r="1049" s="23" customFormat="1" ht="14.25"/>
    <row r="1050" s="23" customFormat="1" ht="14.25"/>
    <row r="1051" s="23" customFormat="1" ht="14.25"/>
    <row r="1052" s="23" customFormat="1" ht="14.25"/>
    <row r="1053" s="23" customFormat="1" ht="14.25"/>
    <row r="1054" s="23" customFormat="1" ht="14.25"/>
    <row r="1055" s="23" customFormat="1" ht="14.25"/>
    <row r="1056" s="23" customFormat="1" ht="14.25"/>
    <row r="1057" s="23" customFormat="1" ht="14.25"/>
    <row r="1058" s="23" customFormat="1" ht="14.25"/>
    <row r="1059" s="23" customFormat="1" ht="14.25"/>
    <row r="1060" s="23" customFormat="1" ht="14.25"/>
    <row r="1061" s="23" customFormat="1" ht="14.25"/>
    <row r="1062" s="23" customFormat="1" ht="14.25"/>
    <row r="1063" s="23" customFormat="1" ht="14.25"/>
    <row r="1064" s="23" customFormat="1" ht="14.25"/>
    <row r="1065" s="23" customFormat="1" ht="14.25"/>
    <row r="1066" s="23" customFormat="1" ht="14.25"/>
    <row r="1067" s="23" customFormat="1" ht="14.25"/>
    <row r="1068" s="23" customFormat="1" ht="14.25"/>
    <row r="1069" s="23" customFormat="1" ht="14.25"/>
    <row r="1070" s="23" customFormat="1" ht="14.25"/>
    <row r="1071" s="23" customFormat="1" ht="14.25"/>
    <row r="1072" s="23" customFormat="1" ht="14.25"/>
    <row r="1073" s="23" customFormat="1" ht="14.25"/>
    <row r="1074" s="23" customFormat="1" ht="14.25"/>
    <row r="1075" s="23" customFormat="1" ht="14.25"/>
    <row r="1076" s="23" customFormat="1" ht="14.25"/>
    <row r="1077" s="23" customFormat="1" ht="14.25"/>
    <row r="1078" s="23" customFormat="1" ht="14.25"/>
    <row r="1079" s="23" customFormat="1" ht="14.25"/>
    <row r="1080" s="23" customFormat="1" ht="14.25"/>
    <row r="1081" s="23" customFormat="1" ht="14.25"/>
    <row r="1082" s="23" customFormat="1" ht="14.25"/>
    <row r="1083" s="23" customFormat="1" ht="14.25"/>
    <row r="1084" s="23" customFormat="1" ht="14.25"/>
    <row r="1085" s="23" customFormat="1" ht="14.25"/>
    <row r="1086" s="23" customFormat="1" ht="14.25"/>
    <row r="1087" s="23" customFormat="1" ht="14.25"/>
    <row r="1088" s="23" customFormat="1" ht="14.25"/>
    <row r="1089" s="23" customFormat="1" ht="14.25"/>
    <row r="1090" s="23" customFormat="1" ht="14.25"/>
    <row r="1091" s="23" customFormat="1" ht="14.25"/>
    <row r="1092" s="23" customFormat="1" ht="14.25"/>
    <row r="1093" s="23" customFormat="1" ht="14.25"/>
    <row r="1094" s="23" customFormat="1" ht="14.25"/>
    <row r="1095" s="23" customFormat="1" ht="14.25"/>
    <row r="1096" s="23" customFormat="1" ht="14.25"/>
    <row r="1097" s="23" customFormat="1" ht="14.25"/>
    <row r="1098" s="23" customFormat="1" ht="14.25"/>
    <row r="1099" s="23" customFormat="1" ht="14.25"/>
    <row r="1100" s="23" customFormat="1" ht="14.25"/>
    <row r="1101" s="23" customFormat="1" ht="14.25"/>
    <row r="1102" s="23" customFormat="1" ht="14.25"/>
    <row r="1103" s="23" customFormat="1" ht="14.25"/>
    <row r="1104" s="23" customFormat="1" ht="14.25"/>
    <row r="1105" s="23" customFormat="1" ht="14.25"/>
    <row r="1106" s="23" customFormat="1" ht="14.25"/>
    <row r="1107" s="23" customFormat="1" ht="14.25"/>
    <row r="1108" s="23" customFormat="1" ht="14.25"/>
    <row r="1109" s="23" customFormat="1" ht="14.25"/>
    <row r="1110" s="23" customFormat="1" ht="14.25"/>
    <row r="1111" s="23" customFormat="1" ht="14.25"/>
    <row r="1112" s="23" customFormat="1" ht="14.25"/>
    <row r="1113" s="23" customFormat="1" ht="14.25"/>
    <row r="1114" s="23" customFormat="1" ht="14.25"/>
    <row r="1115" s="23" customFormat="1" ht="14.25"/>
    <row r="1116" s="23" customFormat="1" ht="14.25"/>
    <row r="1117" s="23" customFormat="1" ht="14.25"/>
    <row r="1118" s="23" customFormat="1" ht="14.25"/>
    <row r="1119" s="23" customFormat="1" ht="14.25"/>
    <row r="1120" s="23" customFormat="1" ht="14.25"/>
    <row r="1121" s="23" customFormat="1" ht="14.25"/>
    <row r="1122" s="23" customFormat="1" ht="14.25"/>
    <row r="1123" s="23" customFormat="1" ht="14.25"/>
    <row r="1124" s="23" customFormat="1" ht="14.25"/>
    <row r="1125" s="23" customFormat="1" ht="14.25"/>
    <row r="1126" s="23" customFormat="1" ht="14.25"/>
    <row r="1127" s="23" customFormat="1" ht="14.25"/>
    <row r="1128" s="23" customFormat="1" ht="14.25"/>
    <row r="1129" s="23" customFormat="1" ht="14.25"/>
    <row r="1130" s="23" customFormat="1" ht="14.25"/>
    <row r="1131" s="23" customFormat="1" ht="14.25"/>
    <row r="1132" s="23" customFormat="1" ht="14.25"/>
    <row r="1133" s="23" customFormat="1" ht="14.25"/>
    <row r="1134" s="23" customFormat="1" ht="14.25"/>
    <row r="1135" s="23" customFormat="1" ht="14.25"/>
    <row r="1136" s="23" customFormat="1" ht="14.25"/>
    <row r="1137" s="23" customFormat="1" ht="14.25"/>
    <row r="1138" s="23" customFormat="1" ht="14.25"/>
    <row r="1139" s="23" customFormat="1" ht="14.25"/>
    <row r="1140" s="23" customFormat="1" ht="14.25"/>
    <row r="1141" s="23" customFormat="1" ht="14.25"/>
    <row r="1142" s="23" customFormat="1" ht="14.25"/>
    <row r="1143" s="23" customFormat="1" ht="14.25"/>
    <row r="1144" s="23" customFormat="1" ht="14.25"/>
    <row r="1145" s="23" customFormat="1" ht="14.25"/>
    <row r="1146" s="23" customFormat="1" ht="14.25"/>
    <row r="1147" s="23" customFormat="1" ht="14.25"/>
    <row r="1148" s="23" customFormat="1" ht="14.25"/>
    <row r="1149" s="23" customFormat="1" ht="14.25"/>
    <row r="1150" s="23" customFormat="1" ht="14.25"/>
    <row r="1151" s="23" customFormat="1" ht="14.25"/>
    <row r="1152" s="23" customFormat="1" ht="14.25"/>
    <row r="1153" s="23" customFormat="1" ht="14.25"/>
    <row r="1154" s="23" customFormat="1" ht="14.25"/>
    <row r="1155" s="23" customFormat="1" ht="14.25"/>
    <row r="1156" s="23" customFormat="1" ht="14.25"/>
    <row r="1157" s="23" customFormat="1" ht="14.25"/>
    <row r="1158" s="23" customFormat="1" ht="14.25"/>
    <row r="1159" s="23" customFormat="1" ht="14.25"/>
    <row r="1160" s="23" customFormat="1" ht="14.25"/>
    <row r="1161" s="23" customFormat="1" ht="14.25"/>
    <row r="1162" s="23" customFormat="1" ht="14.25"/>
    <row r="1163" s="23" customFormat="1" ht="14.25"/>
    <row r="1164" s="23" customFormat="1" ht="14.25"/>
    <row r="1165" s="23" customFormat="1" ht="14.25"/>
    <row r="1166" s="23" customFormat="1" ht="14.25"/>
    <row r="1167" s="23" customFormat="1" ht="14.25"/>
    <row r="1168" s="23" customFormat="1" ht="14.25"/>
    <row r="1169" s="23" customFormat="1" ht="14.25"/>
    <row r="1170" s="23" customFormat="1" ht="14.25"/>
    <row r="1171" s="23" customFormat="1" ht="14.25"/>
    <row r="1172" s="23" customFormat="1" ht="14.25"/>
    <row r="1173" s="23" customFormat="1" ht="14.25"/>
    <row r="1174" s="23" customFormat="1" ht="14.25"/>
    <row r="1175" s="23" customFormat="1" ht="14.25"/>
    <row r="1176" s="23" customFormat="1" ht="14.25"/>
    <row r="1177" s="23" customFormat="1" ht="14.25"/>
    <row r="1178" s="23" customFormat="1" ht="14.25"/>
    <row r="1179" s="23" customFormat="1" ht="14.25"/>
    <row r="1180" s="23" customFormat="1" ht="14.25"/>
    <row r="1181" s="23" customFormat="1" ht="14.25"/>
    <row r="1182" s="23" customFormat="1" ht="14.25"/>
    <row r="1183" s="23" customFormat="1" ht="14.25"/>
    <row r="1184" s="23" customFormat="1" ht="14.25"/>
    <row r="1185" s="23" customFormat="1" ht="14.25"/>
    <row r="1186" s="23" customFormat="1" ht="14.25"/>
    <row r="1187" s="23" customFormat="1" ht="14.25"/>
    <row r="1188" s="23" customFormat="1" ht="14.25"/>
    <row r="1189" s="23" customFormat="1" ht="14.25"/>
    <row r="1190" s="23" customFormat="1" ht="14.25"/>
    <row r="1191" s="23" customFormat="1" ht="14.25"/>
    <row r="1192" s="23" customFormat="1" ht="14.25"/>
    <row r="1193" s="23" customFormat="1" ht="14.25"/>
    <row r="1194" s="23" customFormat="1" ht="14.25"/>
    <row r="1195" s="23" customFormat="1" ht="14.25"/>
    <row r="1196" s="23" customFormat="1" ht="14.25"/>
    <row r="1197" s="23" customFormat="1" ht="14.25"/>
    <row r="1198" s="23" customFormat="1" ht="14.25"/>
    <row r="1199" s="23" customFormat="1" ht="14.25"/>
    <row r="1200" s="23" customFormat="1" ht="14.25"/>
    <row r="1201" s="23" customFormat="1" ht="14.25"/>
    <row r="1202" s="23" customFormat="1" ht="14.25"/>
    <row r="1203" s="23" customFormat="1" ht="14.25"/>
    <row r="1204" s="23" customFormat="1" ht="14.25"/>
    <row r="1205" s="23" customFormat="1" ht="14.25"/>
    <row r="1206" s="23" customFormat="1" ht="14.25"/>
    <row r="1207" s="23" customFormat="1" ht="14.25"/>
    <row r="1208" s="23" customFormat="1" ht="14.25"/>
    <row r="1209" s="23" customFormat="1" ht="14.25"/>
    <row r="1210" s="23" customFormat="1" ht="14.25"/>
    <row r="1211" s="23" customFormat="1" ht="14.25"/>
    <row r="1212" s="23" customFormat="1" ht="14.25"/>
    <row r="1213" s="23" customFormat="1" ht="14.25"/>
    <row r="1214" s="23" customFormat="1" ht="14.25"/>
    <row r="1215" s="23" customFormat="1" ht="14.25"/>
    <row r="1216" s="23" customFormat="1" ht="14.25"/>
    <row r="1217" s="23" customFormat="1" ht="14.25"/>
    <row r="1218" s="23" customFormat="1" ht="14.25"/>
    <row r="1219" s="23" customFormat="1" ht="14.25"/>
    <row r="1220" s="23" customFormat="1" ht="14.25"/>
    <row r="1221" s="23" customFormat="1" ht="14.25"/>
    <row r="1222" s="23" customFormat="1" ht="14.25"/>
    <row r="1223" s="23" customFormat="1" ht="14.25"/>
    <row r="1224" s="23" customFormat="1" ht="14.25"/>
    <row r="1225" s="23" customFormat="1" ht="14.25"/>
    <row r="1226" s="23" customFormat="1" ht="14.25"/>
    <row r="1227" s="23" customFormat="1" ht="14.25"/>
    <row r="1228" s="23" customFormat="1" ht="14.25"/>
    <row r="1229" s="23" customFormat="1" ht="14.25"/>
    <row r="1230" s="23" customFormat="1" ht="14.25"/>
    <row r="1231" s="23" customFormat="1" ht="14.25"/>
    <row r="1232" s="23" customFormat="1" ht="14.25"/>
    <row r="1233" s="23" customFormat="1" ht="14.25"/>
    <row r="1234" s="23" customFormat="1" ht="14.25"/>
    <row r="1235" s="23" customFormat="1" ht="14.25"/>
    <row r="1236" s="23" customFormat="1" ht="14.25"/>
    <row r="1237" s="23" customFormat="1" ht="14.25"/>
    <row r="1238" s="23" customFormat="1" ht="14.25"/>
    <row r="1239" s="23" customFormat="1" ht="14.25"/>
    <row r="1240" s="23" customFormat="1" ht="14.25"/>
    <row r="1241" s="23" customFormat="1" ht="14.25"/>
    <row r="1242" s="23" customFormat="1" ht="14.25"/>
    <row r="1243" s="23" customFormat="1" ht="14.25"/>
    <row r="1244" s="23" customFormat="1" ht="14.25"/>
    <row r="1245" s="23" customFormat="1" ht="14.25"/>
    <row r="1246" s="23" customFormat="1" ht="14.25"/>
    <row r="1247" s="23" customFormat="1" ht="14.25"/>
    <row r="1248" s="23" customFormat="1" ht="14.25"/>
    <row r="1249" s="23" customFormat="1" ht="14.25"/>
    <row r="1250" s="23" customFormat="1" ht="14.25"/>
    <row r="1251" s="23" customFormat="1" ht="14.25"/>
    <row r="1252" s="23" customFormat="1" ht="14.25"/>
    <row r="1253" s="23" customFormat="1" ht="14.25"/>
    <row r="1254" s="23" customFormat="1" ht="14.25"/>
    <row r="1255" s="23" customFormat="1" ht="14.25"/>
    <row r="1256" s="23" customFormat="1" ht="14.25"/>
    <row r="1257" s="23" customFormat="1" ht="14.25"/>
    <row r="1258" s="23" customFormat="1" ht="14.25"/>
    <row r="1259" s="23" customFormat="1" ht="14.25"/>
    <row r="1260" s="23" customFormat="1" ht="14.25"/>
    <row r="1261" s="23" customFormat="1" ht="14.25"/>
    <row r="1262" s="23" customFormat="1" ht="14.25"/>
    <row r="1263" s="23" customFormat="1" ht="14.25"/>
    <row r="1264" s="23" customFormat="1" ht="14.25"/>
    <row r="1265" s="23" customFormat="1" ht="14.25"/>
    <row r="1266" s="23" customFormat="1" ht="14.25"/>
    <row r="1267" s="23" customFormat="1" ht="14.25"/>
    <row r="1268" s="23" customFormat="1" ht="14.25"/>
    <row r="1269" s="23" customFormat="1" ht="14.25"/>
    <row r="1270" s="23" customFormat="1" ht="14.25"/>
    <row r="1271" s="23" customFormat="1" ht="14.25"/>
    <row r="1272" s="23" customFormat="1" ht="14.25"/>
    <row r="1273" s="23" customFormat="1" ht="14.25"/>
    <row r="1274" s="23" customFormat="1" ht="14.25"/>
    <row r="1275" s="23" customFormat="1" ht="14.25"/>
    <row r="1276" s="23" customFormat="1" ht="14.25"/>
    <row r="1277" s="23" customFormat="1" ht="14.25"/>
    <row r="1278" s="23" customFormat="1" ht="14.25"/>
    <row r="1279" s="23" customFormat="1" ht="14.25"/>
    <row r="1280" s="23" customFormat="1" ht="14.25"/>
    <row r="1281" s="23" customFormat="1" ht="14.25"/>
    <row r="1282" s="23" customFormat="1" ht="14.25"/>
    <row r="1283" s="23" customFormat="1" ht="14.25"/>
    <row r="1284" s="23" customFormat="1" ht="14.25"/>
    <row r="1285" s="23" customFormat="1" ht="14.25"/>
    <row r="1286" s="23" customFormat="1" ht="14.25"/>
    <row r="1287" s="23" customFormat="1" ht="14.25"/>
    <row r="1288" s="23" customFormat="1" ht="14.25"/>
    <row r="1289" s="23" customFormat="1" ht="14.25"/>
    <row r="1290" s="23" customFormat="1" ht="14.25"/>
    <row r="1291" s="23" customFormat="1" ht="14.25"/>
    <row r="1292" s="23" customFormat="1" ht="14.25"/>
    <row r="1293" s="23" customFormat="1" ht="14.25"/>
    <row r="1294" s="23" customFormat="1" ht="14.25"/>
    <row r="1295" s="23" customFormat="1" ht="14.25"/>
    <row r="1296" s="23" customFormat="1" ht="14.25"/>
    <row r="1297" s="23" customFormat="1" ht="14.25"/>
    <row r="1298" s="23" customFormat="1" ht="14.25"/>
    <row r="1299" s="23" customFormat="1" ht="14.25"/>
    <row r="1300" s="23" customFormat="1" ht="14.25"/>
    <row r="1301" s="23" customFormat="1" ht="14.25"/>
    <row r="1302" s="23" customFormat="1" ht="14.25"/>
    <row r="1303" s="23" customFormat="1" ht="14.25"/>
    <row r="1304" s="23" customFormat="1" ht="14.25"/>
    <row r="1305" s="23" customFormat="1" ht="14.25"/>
    <row r="1306" s="23" customFormat="1" ht="14.25"/>
    <row r="1307" s="23" customFormat="1" ht="14.25"/>
    <row r="1308" s="23" customFormat="1" ht="14.25"/>
    <row r="1309" s="23" customFormat="1" ht="14.25"/>
    <row r="1310" s="23" customFormat="1" ht="14.25"/>
    <row r="1311" s="23" customFormat="1" ht="14.25"/>
    <row r="1312" s="23" customFormat="1" ht="14.25"/>
    <row r="1313" s="23" customFormat="1" ht="14.25"/>
    <row r="1314" s="23" customFormat="1" ht="14.25"/>
    <row r="1315" s="23" customFormat="1" ht="14.25"/>
    <row r="1316" s="23" customFormat="1" ht="14.25"/>
    <row r="1317" s="23" customFormat="1" ht="14.25"/>
    <row r="1318" s="23" customFormat="1" ht="14.25"/>
    <row r="1319" s="23" customFormat="1" ht="14.25"/>
    <row r="1320" s="23" customFormat="1" ht="14.25"/>
    <row r="1321" s="23" customFormat="1" ht="14.25"/>
    <row r="1322" s="23" customFormat="1" ht="14.25"/>
    <row r="1323" s="23" customFormat="1" ht="14.25"/>
    <row r="1324" s="23" customFormat="1" ht="14.25"/>
    <row r="1325" s="23" customFormat="1" ht="14.25"/>
    <row r="1326" s="23" customFormat="1" ht="14.25"/>
    <row r="1327" s="23" customFormat="1" ht="14.25"/>
    <row r="1328" s="23" customFormat="1" ht="14.25"/>
    <row r="1329" s="23" customFormat="1" ht="14.25"/>
    <row r="1330" s="23" customFormat="1" ht="14.25"/>
    <row r="1331" s="23" customFormat="1" ht="14.25"/>
    <row r="1332" s="23" customFormat="1" ht="14.25"/>
    <row r="1333" s="23" customFormat="1" ht="14.25"/>
    <row r="1334" s="23" customFormat="1" ht="14.25"/>
    <row r="1335" s="23" customFormat="1" ht="14.25"/>
    <row r="1336" s="23" customFormat="1" ht="14.25"/>
    <row r="1337" s="23" customFormat="1" ht="14.25"/>
    <row r="1338" s="23" customFormat="1" ht="14.25"/>
    <row r="1339" s="23" customFormat="1" ht="14.25"/>
    <row r="1340" s="23" customFormat="1" ht="14.25"/>
    <row r="1341" s="23" customFormat="1" ht="14.25"/>
    <row r="1342" s="23" customFormat="1" ht="14.25"/>
    <row r="1343" s="23" customFormat="1" ht="14.25"/>
    <row r="1344" s="23" customFormat="1" ht="14.25"/>
    <row r="1345" s="23" customFormat="1" ht="14.25"/>
    <row r="1346" s="23" customFormat="1" ht="14.25"/>
    <row r="1347" s="23" customFormat="1" ht="14.25"/>
    <row r="1348" s="23" customFormat="1" ht="14.25"/>
    <row r="1349" s="23" customFormat="1" ht="14.25"/>
    <row r="1350" s="23" customFormat="1" ht="14.25"/>
    <row r="1351" s="23" customFormat="1" ht="14.25"/>
    <row r="1352" s="23" customFormat="1" ht="14.25"/>
    <row r="1353" s="23" customFormat="1" ht="14.25"/>
    <row r="1354" s="23" customFormat="1" ht="14.25"/>
    <row r="1355" s="23" customFormat="1" ht="14.25"/>
    <row r="1356" s="23" customFormat="1" ht="14.25"/>
    <row r="1357" s="23" customFormat="1" ht="14.25"/>
    <row r="1358" s="23" customFormat="1" ht="14.25"/>
    <row r="1359" s="23" customFormat="1" ht="14.25"/>
    <row r="1360" s="23" customFormat="1" ht="14.25"/>
    <row r="1361" s="23" customFormat="1" ht="14.25"/>
    <row r="1362" s="23" customFormat="1" ht="14.25"/>
    <row r="1363" s="23" customFormat="1" ht="14.25"/>
    <row r="1364" s="23" customFormat="1" ht="14.25"/>
    <row r="1365" s="23" customFormat="1" ht="14.25"/>
    <row r="1366" s="23" customFormat="1" ht="14.25"/>
    <row r="1367" s="23" customFormat="1" ht="14.25"/>
    <row r="1368" s="23" customFormat="1" ht="14.25"/>
    <row r="1369" s="23" customFormat="1" ht="14.25"/>
    <row r="1370" s="23" customFormat="1" ht="14.25"/>
    <row r="1371" s="23" customFormat="1" ht="14.25"/>
    <row r="1372" s="23" customFormat="1" ht="14.25"/>
    <row r="1373" s="23" customFormat="1" ht="14.25"/>
    <row r="1374" s="23" customFormat="1" ht="14.25"/>
    <row r="1375" s="23" customFormat="1" ht="14.25"/>
    <row r="1376" s="23" customFormat="1" ht="14.25"/>
    <row r="1377" s="23" customFormat="1" ht="14.25"/>
    <row r="1378" s="23" customFormat="1" ht="14.25"/>
    <row r="1379" s="23" customFormat="1" ht="14.25"/>
    <row r="1380" s="23" customFormat="1" ht="14.25"/>
    <row r="1381" s="23" customFormat="1" ht="14.25"/>
    <row r="1382" s="23" customFormat="1" ht="14.25"/>
    <row r="1383" s="23" customFormat="1" ht="14.25"/>
    <row r="1384" s="23" customFormat="1" ht="14.25"/>
    <row r="1385" s="23" customFormat="1" ht="14.25"/>
    <row r="1386" s="23" customFormat="1" ht="14.25"/>
    <row r="1387" s="23" customFormat="1" ht="14.25"/>
    <row r="1388" s="23" customFormat="1" ht="14.25"/>
    <row r="1389" s="23" customFormat="1" ht="14.25"/>
    <row r="1390" s="23" customFormat="1" ht="14.25"/>
    <row r="1391" s="23" customFormat="1" ht="14.25"/>
    <row r="1392" s="23" customFormat="1" ht="14.25"/>
    <row r="1393" s="23" customFormat="1" ht="14.25"/>
    <row r="1394" s="23" customFormat="1" ht="14.25"/>
    <row r="1395" s="23" customFormat="1" ht="14.25"/>
    <row r="1396" s="23" customFormat="1" ht="14.25"/>
    <row r="1397" s="23" customFormat="1" ht="14.25"/>
    <row r="1398" s="23" customFormat="1" ht="14.25"/>
    <row r="1399" s="23" customFormat="1" ht="14.25"/>
    <row r="1400" s="23" customFormat="1" ht="14.25"/>
    <row r="1401" s="23" customFormat="1" ht="14.25"/>
    <row r="1402" s="23" customFormat="1" ht="14.25"/>
    <row r="1403" s="23" customFormat="1" ht="14.25"/>
    <row r="1404" s="23" customFormat="1" ht="14.25"/>
    <row r="1405" s="23" customFormat="1" ht="14.25"/>
    <row r="1406" s="23" customFormat="1" ht="14.25"/>
    <row r="1407" s="23" customFormat="1" ht="14.25"/>
    <row r="1408" s="23" customFormat="1" ht="14.25"/>
    <row r="1409" s="23" customFormat="1" ht="14.25"/>
    <row r="1410" s="23" customFormat="1" ht="14.25"/>
    <row r="1411" s="23" customFormat="1" ht="14.25"/>
    <row r="1412" s="23" customFormat="1" ht="14.25"/>
    <row r="1413" s="23" customFormat="1" ht="14.25"/>
    <row r="1414" s="23" customFormat="1" ht="14.25"/>
    <row r="1415" s="23" customFormat="1" ht="14.25"/>
    <row r="1416" s="23" customFormat="1" ht="14.25"/>
    <row r="1417" s="23" customFormat="1" ht="14.25"/>
    <row r="1418" s="23" customFormat="1" ht="14.25"/>
    <row r="1419" s="23" customFormat="1" ht="14.25"/>
    <row r="1420" s="23" customFormat="1" ht="14.25"/>
    <row r="1421" s="23" customFormat="1" ht="14.25"/>
    <row r="1422" s="23" customFormat="1" ht="14.25"/>
    <row r="1423" s="23" customFormat="1" ht="14.25"/>
    <row r="1424" s="23" customFormat="1" ht="14.25"/>
    <row r="1425" s="23" customFormat="1" ht="14.25"/>
    <row r="1426" s="23" customFormat="1" ht="14.25"/>
    <row r="1427" s="23" customFormat="1" ht="14.25"/>
    <row r="1428" s="23" customFormat="1" ht="14.25"/>
    <row r="1429" s="23" customFormat="1" ht="14.25"/>
    <row r="1430" s="23" customFormat="1" ht="14.25"/>
    <row r="1431" s="23" customFormat="1" ht="14.25"/>
    <row r="1432" s="23" customFormat="1" ht="14.25"/>
    <row r="1433" s="23" customFormat="1" ht="14.25"/>
    <row r="1434" s="23" customFormat="1" ht="14.25"/>
    <row r="1435" s="23" customFormat="1" ht="14.25"/>
    <row r="1436" s="23" customFormat="1" ht="14.25"/>
    <row r="1437" s="23" customFormat="1" ht="14.25"/>
    <row r="1438" s="23" customFormat="1" ht="14.25"/>
    <row r="1439" s="23" customFormat="1" ht="14.25"/>
    <row r="1440" s="23" customFormat="1" ht="14.25"/>
    <row r="1441" s="23" customFormat="1" ht="14.25"/>
    <row r="1442" s="23" customFormat="1" ht="14.25"/>
    <row r="1443" s="23" customFormat="1" ht="14.25"/>
    <row r="1444" s="23" customFormat="1" ht="14.25"/>
    <row r="1445" s="23" customFormat="1" ht="14.25"/>
    <row r="1446" s="23" customFormat="1" ht="14.25"/>
    <row r="1447" s="23" customFormat="1" ht="14.25"/>
    <row r="1448" s="23" customFormat="1" ht="14.25"/>
    <row r="1449" s="23" customFormat="1" ht="14.25"/>
    <row r="1450" s="23" customFormat="1" ht="14.25"/>
    <row r="1451" s="23" customFormat="1" ht="14.25"/>
    <row r="1452" s="23" customFormat="1" ht="14.25"/>
    <row r="1453" s="23" customFormat="1" ht="14.25"/>
    <row r="1454" s="23" customFormat="1" ht="14.25"/>
    <row r="1455" s="23" customFormat="1" ht="14.25"/>
    <row r="1456" s="23" customFormat="1" ht="14.25"/>
    <row r="1457" s="23" customFormat="1" ht="14.25"/>
    <row r="1458" s="23" customFormat="1" ht="14.25"/>
    <row r="1459" s="23" customFormat="1" ht="14.25"/>
    <row r="1460" s="23" customFormat="1" ht="14.25"/>
    <row r="1461" s="23" customFormat="1" ht="14.25"/>
    <row r="1462" s="23" customFormat="1" ht="14.25"/>
    <row r="1463" s="23" customFormat="1" ht="14.25"/>
    <row r="1464" s="23" customFormat="1" ht="14.25"/>
    <row r="1465" s="23" customFormat="1" ht="14.25"/>
    <row r="1466" s="23" customFormat="1" ht="14.25"/>
    <row r="1467" s="23" customFormat="1" ht="14.25"/>
    <row r="1468" s="23" customFormat="1" ht="14.25"/>
    <row r="1469" s="23" customFormat="1" ht="14.25"/>
    <row r="1470" s="23" customFormat="1" ht="14.25"/>
    <row r="1471" s="23" customFormat="1" ht="14.25"/>
    <row r="1472" s="23" customFormat="1" ht="14.25"/>
    <row r="1473" s="23" customFormat="1" ht="14.25"/>
    <row r="1474" s="23" customFormat="1" ht="14.25"/>
    <row r="1475" s="23" customFormat="1" ht="14.25"/>
    <row r="1476" s="23" customFormat="1" ht="14.25"/>
    <row r="1477" s="23" customFormat="1" ht="14.25"/>
    <row r="1478" s="23" customFormat="1" ht="14.25"/>
    <row r="1479" s="23" customFormat="1" ht="14.25"/>
    <row r="1480" s="23" customFormat="1" ht="14.25"/>
    <row r="1481" s="23" customFormat="1" ht="14.25"/>
    <row r="1482" s="23" customFormat="1" ht="14.25"/>
    <row r="1483" s="23" customFormat="1" ht="14.25"/>
    <row r="1484" s="23" customFormat="1" ht="14.25"/>
    <row r="1485" s="23" customFormat="1" ht="14.25"/>
    <row r="1486" s="23" customFormat="1" ht="14.25"/>
    <row r="1487" s="23" customFormat="1" ht="14.25"/>
    <row r="1488" s="23" customFormat="1" ht="14.25"/>
    <row r="1489" s="23" customFormat="1" ht="14.25"/>
    <row r="1490" s="23" customFormat="1" ht="14.25"/>
    <row r="1491" s="23" customFormat="1" ht="14.25"/>
    <row r="1492" s="23" customFormat="1" ht="14.25"/>
    <row r="1493" s="23" customFormat="1" ht="14.25"/>
    <row r="1494" s="23" customFormat="1" ht="14.25"/>
    <row r="1495" s="23" customFormat="1" ht="14.25"/>
    <row r="1496" s="23" customFormat="1" ht="14.25"/>
    <row r="1497" s="23" customFormat="1" ht="14.25"/>
    <row r="1498" s="23" customFormat="1" ht="14.25"/>
    <row r="1499" s="23" customFormat="1" ht="14.25"/>
    <row r="1500" s="23" customFormat="1" ht="14.25"/>
    <row r="1501" s="23" customFormat="1" ht="14.25"/>
    <row r="1502" s="23" customFormat="1" ht="14.25"/>
    <row r="1503" s="23" customFormat="1" ht="14.25"/>
    <row r="1504" s="23" customFormat="1" ht="14.25"/>
    <row r="1505" s="23" customFormat="1" ht="14.25"/>
    <row r="1506" s="23" customFormat="1" ht="14.25"/>
    <row r="1507" s="23" customFormat="1" ht="14.25"/>
    <row r="1508" s="23" customFormat="1" ht="14.25"/>
    <row r="1509" s="23" customFormat="1" ht="14.25"/>
    <row r="1510" s="23" customFormat="1" ht="14.25"/>
    <row r="1511" s="23" customFormat="1" ht="14.25"/>
    <row r="1512" s="23" customFormat="1" ht="14.25"/>
    <row r="1513" s="23" customFormat="1" ht="14.25"/>
    <row r="1514" s="23" customFormat="1" ht="14.25"/>
    <row r="1515" s="23" customFormat="1" ht="14.25"/>
    <row r="1516" s="23" customFormat="1" ht="14.25"/>
    <row r="1517" s="23" customFormat="1" ht="14.25"/>
    <row r="1518" s="23" customFormat="1" ht="14.25"/>
    <row r="1519" s="23" customFormat="1" ht="14.25"/>
    <row r="1520" s="23" customFormat="1" ht="14.25"/>
    <row r="1521" s="23" customFormat="1" ht="14.25"/>
    <row r="1522" s="23" customFormat="1" ht="14.25"/>
    <row r="1523" s="23" customFormat="1" ht="14.25"/>
    <row r="1524" s="23" customFormat="1" ht="14.25"/>
    <row r="1525" s="23" customFormat="1" ht="14.25"/>
    <row r="1526" s="23" customFormat="1" ht="14.25"/>
    <row r="1527" s="23" customFormat="1" ht="14.25"/>
    <row r="1528" s="23" customFormat="1" ht="14.25"/>
    <row r="1529" s="23" customFormat="1" ht="14.25"/>
    <row r="1530" s="23" customFormat="1" ht="14.25"/>
    <row r="1531" s="23" customFormat="1" ht="14.25"/>
    <row r="1532" s="23" customFormat="1" ht="14.25"/>
    <row r="1533" s="23" customFormat="1" ht="14.25"/>
    <row r="1534" s="23" customFormat="1" ht="14.25"/>
    <row r="1535" s="23" customFormat="1" ht="14.25"/>
    <row r="1536" s="23" customFormat="1" ht="14.25"/>
    <row r="1537" s="23" customFormat="1" ht="14.25"/>
    <row r="1538" s="23" customFormat="1" ht="14.25"/>
    <row r="1539" s="23" customFormat="1" ht="14.25"/>
    <row r="1540" s="23" customFormat="1" ht="14.25"/>
    <row r="1541" s="23" customFormat="1" ht="14.25"/>
    <row r="1542" s="23" customFormat="1" ht="14.25"/>
    <row r="1543" s="23" customFormat="1" ht="14.25"/>
    <row r="1544" s="23" customFormat="1" ht="14.25"/>
    <row r="1545" s="23" customFormat="1" ht="14.25"/>
    <row r="1546" s="23" customFormat="1" ht="14.25"/>
    <row r="1547" s="23" customFormat="1" ht="14.25"/>
    <row r="1548" s="23" customFormat="1" ht="14.25"/>
    <row r="1549" s="23" customFormat="1" ht="14.25"/>
    <row r="1550" s="23" customFormat="1" ht="14.25"/>
    <row r="1551" s="23" customFormat="1" ht="14.25"/>
    <row r="1552" s="23" customFormat="1" ht="14.25"/>
    <row r="1553" s="23" customFormat="1" ht="14.25"/>
    <row r="1554" s="23" customFormat="1" ht="14.25"/>
    <row r="1555" s="23" customFormat="1" ht="14.25"/>
    <row r="1556" s="23" customFormat="1" ht="14.25"/>
    <row r="1557" s="23" customFormat="1" ht="14.25"/>
    <row r="1558" s="23" customFormat="1" ht="14.25"/>
    <row r="1559" s="23" customFormat="1" ht="14.25"/>
    <row r="1560" s="23" customFormat="1" ht="14.25"/>
    <row r="1561" s="23" customFormat="1" ht="14.25"/>
    <row r="1562" s="23" customFormat="1" ht="14.25"/>
    <row r="1563" s="23" customFormat="1" ht="14.25"/>
    <row r="1564" s="23" customFormat="1" ht="14.25"/>
    <row r="1565" s="23" customFormat="1" ht="14.25"/>
    <row r="1566" s="23" customFormat="1" ht="14.25"/>
    <row r="1567" s="23" customFormat="1" ht="14.25"/>
    <row r="1568" s="23" customFormat="1" ht="14.25"/>
    <row r="1569" s="23" customFormat="1" ht="14.25"/>
    <row r="1570" s="23" customFormat="1" ht="14.25"/>
    <row r="1571" s="23" customFormat="1" ht="14.25"/>
    <row r="1572" s="23" customFormat="1" ht="14.25"/>
    <row r="1573" s="23" customFormat="1" ht="14.25"/>
    <row r="1574" s="23" customFormat="1" ht="14.25"/>
    <row r="1575" s="23" customFormat="1" ht="14.25"/>
    <row r="1576" s="23" customFormat="1" ht="14.25"/>
    <row r="1577" s="23" customFormat="1" ht="14.25"/>
    <row r="1578" s="23" customFormat="1" ht="14.25"/>
    <row r="1579" s="23" customFormat="1" ht="14.25"/>
    <row r="1580" s="23" customFormat="1" ht="14.25"/>
    <row r="1581" s="23" customFormat="1" ht="14.25"/>
    <row r="1582" s="23" customFormat="1" ht="14.25"/>
    <row r="1583" s="23" customFormat="1" ht="14.25"/>
    <row r="1584" s="23" customFormat="1" ht="14.25"/>
    <row r="1585" s="23" customFormat="1" ht="14.25"/>
    <row r="1586" s="23" customFormat="1" ht="14.25"/>
    <row r="1587" s="23" customFormat="1" ht="14.25"/>
    <row r="1588" s="23" customFormat="1" ht="14.25"/>
    <row r="1589" s="23" customFormat="1" ht="14.25"/>
    <row r="1590" s="23" customFormat="1" ht="14.25"/>
    <row r="1591" s="23" customFormat="1" ht="14.25"/>
    <row r="1592" s="23" customFormat="1" ht="14.25"/>
    <row r="1593" s="23" customFormat="1" ht="14.25"/>
    <row r="1594" s="23" customFormat="1" ht="14.25"/>
    <row r="1595" s="23" customFormat="1" ht="14.25"/>
    <row r="1596" s="23" customFormat="1" ht="14.25"/>
    <row r="1597" s="23" customFormat="1" ht="14.25"/>
    <row r="1598" s="23" customFormat="1" ht="14.25"/>
    <row r="1599" s="23" customFormat="1" ht="14.25"/>
    <row r="1600" s="23" customFormat="1" ht="14.25"/>
    <row r="1601" s="23" customFormat="1" ht="14.25"/>
    <row r="1602" s="23" customFormat="1" ht="14.25"/>
    <row r="1603" s="23" customFormat="1" ht="14.25"/>
    <row r="1604" s="23" customFormat="1" ht="14.25"/>
    <row r="1605" s="23" customFormat="1" ht="14.25"/>
    <row r="1606" s="23" customFormat="1" ht="14.25"/>
    <row r="1607" s="23" customFormat="1" ht="14.25"/>
    <row r="1608" s="23" customFormat="1" ht="14.25"/>
    <row r="1609" s="23" customFormat="1" ht="14.25"/>
    <row r="1610" s="23" customFormat="1" ht="14.25"/>
    <row r="1611" s="23" customFormat="1" ht="14.25"/>
    <row r="1612" s="23" customFormat="1" ht="14.25"/>
    <row r="1613" s="23" customFormat="1" ht="14.25"/>
    <row r="1614" s="23" customFormat="1" ht="14.25"/>
    <row r="1615" s="23" customFormat="1" ht="14.25"/>
    <row r="1616" s="23" customFormat="1" ht="14.25"/>
    <row r="1617" s="23" customFormat="1" ht="14.25"/>
    <row r="1618" s="23" customFormat="1" ht="14.25"/>
    <row r="1619" s="23" customFormat="1" ht="14.25"/>
    <row r="1620" s="23" customFormat="1" ht="14.25"/>
    <row r="1621" s="23" customFormat="1" ht="14.25"/>
    <row r="1622" s="23" customFormat="1" ht="14.25"/>
    <row r="1623" s="23" customFormat="1" ht="14.25"/>
    <row r="1624" s="23" customFormat="1" ht="14.25"/>
    <row r="1625" s="23" customFormat="1" ht="14.25"/>
    <row r="1626" s="23" customFormat="1" ht="14.25"/>
    <row r="1627" s="23" customFormat="1" ht="14.25"/>
    <row r="1628" s="23" customFormat="1" ht="14.25"/>
    <row r="1629" s="23" customFormat="1" ht="14.25"/>
    <row r="1630" s="23" customFormat="1" ht="14.25"/>
    <row r="1631" s="23" customFormat="1" ht="14.25"/>
    <row r="1632" s="23" customFormat="1" ht="14.25"/>
    <row r="1633" s="23" customFormat="1" ht="14.25"/>
    <row r="1634" s="23" customFormat="1" ht="14.25"/>
    <row r="1635" s="23" customFormat="1" ht="14.25"/>
    <row r="1636" s="23" customFormat="1" ht="14.25"/>
    <row r="1637" s="23" customFormat="1" ht="14.25"/>
    <row r="1638" s="23" customFormat="1" ht="14.25"/>
    <row r="1639" s="23" customFormat="1" ht="14.25"/>
    <row r="1640" s="23" customFormat="1" ht="14.25"/>
    <row r="1641" s="23" customFormat="1" ht="14.25"/>
    <row r="1642" s="23" customFormat="1" ht="14.25"/>
    <row r="1643" s="23" customFormat="1" ht="14.25"/>
    <row r="1644" s="23" customFormat="1" ht="14.25"/>
    <row r="1645" s="23" customFormat="1" ht="14.25"/>
    <row r="1646" s="23" customFormat="1" ht="14.25"/>
    <row r="1647" s="23" customFormat="1" ht="14.25"/>
    <row r="1648" s="23" customFormat="1" ht="14.25"/>
    <row r="1649" s="23" customFormat="1" ht="14.25"/>
    <row r="1650" s="23" customFormat="1" ht="14.25"/>
    <row r="1651" s="23" customFormat="1" ht="14.25"/>
    <row r="1652" s="23" customFormat="1" ht="14.25"/>
    <row r="1653" s="23" customFormat="1" ht="14.25"/>
    <row r="1654" s="23" customFormat="1" ht="14.25"/>
    <row r="1655" s="23" customFormat="1" ht="14.25"/>
    <row r="1656" s="23" customFormat="1" ht="14.25"/>
    <row r="1657" s="23" customFormat="1" ht="14.25"/>
    <row r="1658" s="23" customFormat="1" ht="14.25"/>
    <row r="1659" s="23" customFormat="1" ht="14.25"/>
    <row r="1660" s="23" customFormat="1" ht="14.25"/>
    <row r="1661" s="23" customFormat="1" ht="14.25"/>
    <row r="1662" s="23" customFormat="1" ht="14.25"/>
    <row r="1663" s="23" customFormat="1" ht="14.25"/>
    <row r="1664" s="23" customFormat="1" ht="14.25"/>
    <row r="1665" s="23" customFormat="1" ht="14.25"/>
    <row r="1666" s="23" customFormat="1" ht="14.25"/>
    <row r="1667" s="23" customFormat="1" ht="14.25"/>
    <row r="1668" s="23" customFormat="1" ht="14.25"/>
    <row r="1669" s="23" customFormat="1" ht="14.25"/>
    <row r="1670" s="23" customFormat="1" ht="14.25"/>
    <row r="1671" s="23" customFormat="1" ht="14.25"/>
    <row r="1672" s="23" customFormat="1" ht="14.25"/>
    <row r="1673" s="23" customFormat="1" ht="14.25"/>
    <row r="1674" s="23" customFormat="1" ht="14.25"/>
    <row r="1675" s="23" customFormat="1" ht="14.25"/>
    <row r="1676" s="23" customFormat="1" ht="14.25"/>
    <row r="1677" s="23" customFormat="1" ht="14.25"/>
    <row r="1678" s="23" customFormat="1" ht="14.25"/>
    <row r="1679" s="23" customFormat="1" ht="14.25"/>
    <row r="1680" s="23" customFormat="1" ht="14.25"/>
    <row r="1681" s="23" customFormat="1" ht="14.25"/>
    <row r="1682" s="23" customFormat="1" ht="14.25"/>
    <row r="1683" s="23" customFormat="1" ht="14.25"/>
    <row r="1684" s="23" customFormat="1" ht="14.25"/>
    <row r="1685" s="23" customFormat="1" ht="14.25"/>
    <row r="1686" s="23" customFormat="1" ht="14.25"/>
    <row r="1687" s="23" customFormat="1" ht="14.25"/>
    <row r="1688" s="23" customFormat="1" ht="14.25"/>
    <row r="1689" s="23" customFormat="1" ht="14.25"/>
    <row r="1690" s="23" customFormat="1" ht="14.25"/>
    <row r="1691" s="23" customFormat="1" ht="14.25"/>
    <row r="1692" s="23" customFormat="1" ht="14.25"/>
    <row r="1693" s="23" customFormat="1" ht="14.25"/>
    <row r="1694" s="23" customFormat="1" ht="14.25"/>
    <row r="1695" s="23" customFormat="1" ht="14.25"/>
    <row r="1696" s="23" customFormat="1" ht="14.25"/>
    <row r="1697" s="23" customFormat="1" ht="14.25"/>
    <row r="1698" s="23" customFormat="1" ht="14.25"/>
    <row r="1699" s="23" customFormat="1" ht="14.25"/>
    <row r="1700" s="23" customFormat="1" ht="14.25"/>
    <row r="1701" s="23" customFormat="1" ht="14.25"/>
    <row r="1702" s="23" customFormat="1" ht="14.25"/>
    <row r="1703" s="23" customFormat="1" ht="14.25"/>
    <row r="1704" s="23" customFormat="1" ht="14.25"/>
    <row r="1705" s="23" customFormat="1" ht="14.25"/>
    <row r="1706" s="23" customFormat="1" ht="14.25"/>
    <row r="1707" s="23" customFormat="1" ht="14.25"/>
    <row r="1708" s="23" customFormat="1" ht="14.25"/>
    <row r="1709" s="23" customFormat="1" ht="14.25"/>
    <row r="1710" s="23" customFormat="1" ht="14.25"/>
    <row r="1711" s="23" customFormat="1" ht="14.25"/>
    <row r="1712" s="23" customFormat="1" ht="14.25"/>
    <row r="1713" s="23" customFormat="1" ht="14.25"/>
    <row r="1714" s="23" customFormat="1" ht="14.25"/>
    <row r="1715" s="23" customFormat="1" ht="14.25"/>
    <row r="1716" s="23" customFormat="1" ht="14.25"/>
    <row r="1717" s="23" customFormat="1" ht="14.25"/>
    <row r="1718" s="23" customFormat="1" ht="14.25"/>
    <row r="1719" s="23" customFormat="1" ht="14.25"/>
    <row r="1720" s="23" customFormat="1" ht="14.25"/>
    <row r="1721" s="23" customFormat="1" ht="14.25"/>
    <row r="1722" s="23" customFormat="1" ht="14.25"/>
    <row r="1723" s="23" customFormat="1" ht="14.25"/>
    <row r="1724" s="23" customFormat="1" ht="14.25"/>
    <row r="1725" s="23" customFormat="1" ht="14.25"/>
    <row r="1726" s="23" customFormat="1" ht="14.25"/>
    <row r="1727" s="23" customFormat="1" ht="14.25"/>
    <row r="1728" s="23" customFormat="1" ht="14.25"/>
    <row r="1729" s="23" customFormat="1" ht="14.25"/>
    <row r="1730" s="23" customFormat="1" ht="14.25"/>
    <row r="1731" s="23" customFormat="1" ht="14.25"/>
    <row r="1732" s="23" customFormat="1" ht="14.25"/>
    <row r="1733" s="23" customFormat="1" ht="14.25"/>
    <row r="1734" s="23" customFormat="1" ht="14.25"/>
    <row r="1735" s="23" customFormat="1" ht="14.25"/>
    <row r="1736" s="23" customFormat="1" ht="14.25"/>
    <row r="1737" s="23" customFormat="1" ht="14.25"/>
    <row r="1738" s="23" customFormat="1" ht="14.25"/>
    <row r="1739" s="23" customFormat="1" ht="14.25"/>
    <row r="1740" s="23" customFormat="1" ht="14.25"/>
    <row r="1741" s="23" customFormat="1" ht="14.25"/>
    <row r="1742" s="23" customFormat="1" ht="14.25"/>
    <row r="1743" s="23" customFormat="1" ht="14.25"/>
    <row r="1744" s="23" customFormat="1" ht="14.25"/>
    <row r="1745" s="23" customFormat="1" ht="14.25"/>
    <row r="1746" s="23" customFormat="1" ht="14.25"/>
    <row r="1747" s="23" customFormat="1" ht="14.25"/>
    <row r="1748" s="23" customFormat="1" ht="14.25"/>
    <row r="1749" s="23" customFormat="1" ht="14.25"/>
    <row r="1750" s="23" customFormat="1" ht="14.25"/>
    <row r="1751" s="23" customFormat="1" ht="14.25"/>
    <row r="1752" s="23" customFormat="1" ht="14.25"/>
    <row r="1753" s="23" customFormat="1" ht="14.25"/>
    <row r="1754" s="23" customFormat="1" ht="14.25"/>
    <row r="1755" s="23" customFormat="1" ht="14.25"/>
    <row r="1756" s="23" customFormat="1" ht="14.25"/>
    <row r="1757" s="23" customFormat="1" ht="14.25"/>
    <row r="1758" s="23" customFormat="1" ht="14.25"/>
    <row r="1759" s="23" customFormat="1" ht="14.25"/>
    <row r="1760" s="23" customFormat="1" ht="14.25"/>
    <row r="1761" s="23" customFormat="1" ht="14.25"/>
    <row r="1762" s="23" customFormat="1" ht="14.25"/>
    <row r="1763" s="23" customFormat="1" ht="14.25"/>
    <row r="1764" s="23" customFormat="1" ht="14.25"/>
    <row r="1765" s="23" customFormat="1" ht="14.25"/>
    <row r="1766" s="23" customFormat="1" ht="14.25"/>
    <row r="1767" s="23" customFormat="1" ht="14.25"/>
    <row r="1768" s="23" customFormat="1" ht="14.25"/>
    <row r="1769" s="23" customFormat="1" ht="14.25"/>
    <row r="1770" s="23" customFormat="1" ht="14.25"/>
    <row r="1771" s="23" customFormat="1" ht="14.25"/>
    <row r="1772" s="23" customFormat="1" ht="14.25"/>
    <row r="1773" s="23" customFormat="1" ht="14.25"/>
    <row r="1774" s="23" customFormat="1" ht="14.25"/>
    <row r="1775" s="23" customFormat="1" ht="14.25"/>
    <row r="1776" s="23" customFormat="1" ht="14.25"/>
    <row r="1777" s="23" customFormat="1" ht="14.25"/>
    <row r="1778" s="23" customFormat="1" ht="14.25"/>
    <row r="1779" s="23" customFormat="1" ht="14.25"/>
    <row r="1780" s="23" customFormat="1" ht="14.25"/>
    <row r="1781" s="23" customFormat="1" ht="14.25"/>
    <row r="1782" s="23" customFormat="1" ht="14.25"/>
    <row r="1783" s="23" customFormat="1" ht="14.25"/>
    <row r="1784" s="23" customFormat="1" ht="14.25"/>
    <row r="1785" s="23" customFormat="1" ht="14.25"/>
    <row r="1786" s="23" customFormat="1" ht="14.25"/>
    <row r="1787" s="23" customFormat="1" ht="14.25"/>
    <row r="1788" s="23" customFormat="1" ht="14.25"/>
    <row r="1789" s="23" customFormat="1" ht="14.25"/>
    <row r="1790" s="23" customFormat="1" ht="14.25"/>
    <row r="1791" s="23" customFormat="1" ht="14.25"/>
    <row r="1792" s="23" customFormat="1" ht="14.25"/>
    <row r="1793" s="23" customFormat="1" ht="14.25"/>
    <row r="1794" s="23" customFormat="1" ht="14.25"/>
    <row r="1795" s="23" customFormat="1" ht="14.25"/>
    <row r="1796" s="23" customFormat="1" ht="14.25"/>
    <row r="1797" s="23" customFormat="1" ht="14.25"/>
    <row r="1798" s="23" customFormat="1" ht="14.25"/>
    <row r="1799" s="23" customFormat="1" ht="14.25"/>
    <row r="1800" s="23" customFormat="1" ht="14.25"/>
    <row r="1801" s="23" customFormat="1" ht="14.25"/>
    <row r="1802" s="23" customFormat="1" ht="14.25"/>
    <row r="1803" s="23" customFormat="1" ht="14.25"/>
    <row r="1804" s="23" customFormat="1" ht="14.25"/>
    <row r="1805" s="23" customFormat="1" ht="14.25"/>
    <row r="1806" s="23" customFormat="1" ht="14.25"/>
    <row r="1807" s="23" customFormat="1" ht="14.25"/>
    <row r="1808" s="23" customFormat="1" ht="14.25"/>
    <row r="1809" s="23" customFormat="1" ht="14.25"/>
    <row r="1810" s="23" customFormat="1" ht="14.25"/>
    <row r="1811" s="23" customFormat="1" ht="14.25"/>
    <row r="1812" s="23" customFormat="1" ht="14.25"/>
    <row r="1813" s="23" customFormat="1" ht="14.25"/>
    <row r="1814" s="23" customFormat="1" ht="14.25"/>
    <row r="1815" s="23" customFormat="1" ht="14.25"/>
    <row r="1816" s="23" customFormat="1" ht="14.25"/>
    <row r="1817" s="23" customFormat="1" ht="14.25"/>
    <row r="1818" s="23" customFormat="1" ht="14.25"/>
    <row r="1819" s="23" customFormat="1" ht="14.25"/>
    <row r="1820" s="23" customFormat="1" ht="14.25"/>
    <row r="1821" s="23" customFormat="1" ht="14.25"/>
    <row r="1822" s="23" customFormat="1" ht="14.25"/>
    <row r="1823" s="23" customFormat="1" ht="14.25"/>
    <row r="1824" s="23" customFormat="1" ht="14.25"/>
    <row r="1825" s="23" customFormat="1" ht="14.25"/>
    <row r="1826" s="23" customFormat="1" ht="14.25"/>
    <row r="1827" s="23" customFormat="1" ht="14.25"/>
    <row r="1828" s="23" customFormat="1" ht="14.25"/>
    <row r="1829" s="23" customFormat="1" ht="14.25"/>
    <row r="1830" s="23" customFormat="1" ht="14.25"/>
    <row r="1831" s="23" customFormat="1" ht="14.25"/>
    <row r="1832" s="23" customFormat="1" ht="14.25"/>
    <row r="1833" s="23" customFormat="1" ht="14.25"/>
    <row r="1834" s="23" customFormat="1" ht="14.25"/>
    <row r="1835" s="23" customFormat="1" ht="14.25"/>
    <row r="1836" s="23" customFormat="1" ht="14.25"/>
    <row r="1837" s="23" customFormat="1" ht="14.25"/>
    <row r="1838" s="23" customFormat="1" ht="14.25"/>
    <row r="1839" s="23" customFormat="1" ht="14.25"/>
    <row r="1840" s="23" customFormat="1" ht="14.25"/>
    <row r="1841" s="23" customFormat="1" ht="14.25"/>
    <row r="1842" s="23" customFormat="1" ht="14.25"/>
    <row r="1843" s="23" customFormat="1" ht="14.25"/>
    <row r="1844" s="23" customFormat="1" ht="14.25"/>
    <row r="1845" s="23" customFormat="1" ht="14.25"/>
    <row r="1846" s="23" customFormat="1" ht="14.25"/>
    <row r="1847" s="23" customFormat="1" ht="14.25"/>
    <row r="1848" s="23" customFormat="1" ht="14.25"/>
    <row r="1849" s="23" customFormat="1" ht="14.25"/>
    <row r="1850" s="23" customFormat="1" ht="14.25"/>
    <row r="1851" s="23" customFormat="1" ht="14.25"/>
    <row r="1852" s="23" customFormat="1" ht="14.25"/>
    <row r="1853" s="23" customFormat="1" ht="14.25"/>
    <row r="1854" s="23" customFormat="1" ht="14.25"/>
    <row r="1855" s="23" customFormat="1" ht="14.25"/>
    <row r="1856" s="23" customFormat="1" ht="14.25"/>
    <row r="1857" s="23" customFormat="1" ht="14.25"/>
    <row r="1858" s="23" customFormat="1" ht="14.25"/>
    <row r="1859" s="23" customFormat="1" ht="14.25"/>
    <row r="1860" s="23" customFormat="1" ht="14.25"/>
    <row r="1861" s="23" customFormat="1" ht="14.25"/>
    <row r="1862" s="23" customFormat="1" ht="14.25"/>
    <row r="1863" s="23" customFormat="1" ht="14.25"/>
    <row r="1864" s="23" customFormat="1" ht="14.25"/>
    <row r="1865" s="23" customFormat="1" ht="14.25"/>
    <row r="1866" s="23" customFormat="1" ht="14.25"/>
    <row r="1867" s="23" customFormat="1" ht="14.25"/>
    <row r="1868" s="23" customFormat="1" ht="14.25"/>
    <row r="1869" s="23" customFormat="1" ht="14.25"/>
    <row r="1870" s="23" customFormat="1" ht="14.25"/>
    <row r="1871" s="23" customFormat="1" ht="14.25"/>
    <row r="1872" s="23" customFormat="1" ht="14.25"/>
    <row r="1873" s="23" customFormat="1" ht="14.25"/>
    <row r="1874" spans="3:6" s="23" customFormat="1" ht="14.25">
      <c r="C1874" s="22"/>
      <c r="D1874" s="22"/>
      <c r="E1874" s="22"/>
      <c r="F1874" s="22"/>
    </row>
  </sheetData>
  <sheetProtection/>
  <mergeCells count="4">
    <mergeCell ref="D59:F59"/>
    <mergeCell ref="B9:G9"/>
    <mergeCell ref="B10:G10"/>
    <mergeCell ref="B11:G11"/>
  </mergeCells>
  <printOptions horizontalCentered="1"/>
  <pageMargins left="0.3937007874015748" right="0.3937007874015748" top="1.6535433070866143" bottom="0.18" header="0" footer="0"/>
  <pageSetup horizontalDpi="600" verticalDpi="600" orientation="portrait" scale="75" r:id="rId2"/>
  <headerFooter alignWithMargins="0"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T176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0.71875" style="17" customWidth="1"/>
    <col min="2" max="2" width="69.7109375" style="17" customWidth="1"/>
    <col min="3" max="3" width="13.140625" style="18" hidden="1" customWidth="1"/>
    <col min="4" max="4" width="12.28125" style="19" hidden="1" customWidth="1"/>
    <col min="5" max="5" width="17.7109375" style="19" customWidth="1"/>
    <col min="6" max="6" width="18.28125" style="13" customWidth="1"/>
    <col min="7" max="7" width="3.140625" style="18" customWidth="1"/>
    <col min="8" max="8" width="18.00390625" style="60" bestFit="1" customWidth="1"/>
    <col min="9" max="9" width="17.28125" style="237" bestFit="1" customWidth="1"/>
    <col min="10" max="10" width="16.57421875" style="18" bestFit="1" customWidth="1"/>
    <col min="11" max="11" width="17.57421875" style="17" bestFit="1" customWidth="1"/>
    <col min="12" max="12" width="17.28125" style="17" bestFit="1" customWidth="1"/>
    <col min="13" max="13" width="12.8515625" style="17" bestFit="1" customWidth="1"/>
    <col min="14" max="16384" width="11.421875" style="17" customWidth="1"/>
  </cols>
  <sheetData>
    <row r="3" ht="15" thickBot="1"/>
    <row r="4" spans="2:6" ht="15" thickTop="1">
      <c r="B4" s="404"/>
      <c r="C4" s="405"/>
      <c r="D4" s="406"/>
      <c r="E4" s="406"/>
      <c r="F4" s="407"/>
    </row>
    <row r="5" spans="2:6" ht="14.25">
      <c r="B5" s="408"/>
      <c r="C5" s="56"/>
      <c r="D5" s="57"/>
      <c r="E5" s="57"/>
      <c r="F5" s="409"/>
    </row>
    <row r="6" spans="2:6" ht="14.25">
      <c r="B6" s="408"/>
      <c r="C6" s="56"/>
      <c r="D6" s="57"/>
      <c r="E6" s="57"/>
      <c r="F6" s="409"/>
    </row>
    <row r="7" spans="2:6" ht="14.25">
      <c r="B7" s="408"/>
      <c r="C7" s="56"/>
      <c r="D7" s="57"/>
      <c r="E7" s="57"/>
      <c r="F7" s="410"/>
    </row>
    <row r="8" spans="2:6" ht="14.25">
      <c r="B8" s="411"/>
      <c r="C8" s="26"/>
      <c r="D8" s="26"/>
      <c r="E8" s="26"/>
      <c r="F8" s="412"/>
    </row>
    <row r="9" spans="2:6" ht="18.75" customHeight="1">
      <c r="B9" s="535" t="s">
        <v>186</v>
      </c>
      <c r="C9" s="536"/>
      <c r="D9" s="536"/>
      <c r="E9" s="536"/>
      <c r="F9" s="537"/>
    </row>
    <row r="10" spans="2:6" ht="14.25">
      <c r="B10" s="535" t="s">
        <v>469</v>
      </c>
      <c r="C10" s="536"/>
      <c r="D10" s="536"/>
      <c r="E10" s="536"/>
      <c r="F10" s="537"/>
    </row>
    <row r="11" spans="2:6" ht="14.25">
      <c r="B11" s="535" t="s">
        <v>140</v>
      </c>
      <c r="C11" s="536"/>
      <c r="D11" s="536"/>
      <c r="E11" s="536"/>
      <c r="F11" s="537"/>
    </row>
    <row r="12" spans="2:6" ht="15" thickBot="1">
      <c r="B12" s="413"/>
      <c r="C12" s="58"/>
      <c r="D12" s="59"/>
      <c r="E12" s="59"/>
      <c r="F12" s="414"/>
    </row>
    <row r="13" spans="2:11" ht="14.25">
      <c r="B13" s="415"/>
      <c r="C13" s="147"/>
      <c r="D13" s="148"/>
      <c r="E13" s="148"/>
      <c r="F13" s="416"/>
      <c r="J13" s="11"/>
      <c r="K13" s="61"/>
    </row>
    <row r="14" spans="2:16" ht="14.25">
      <c r="B14" s="417" t="s">
        <v>173</v>
      </c>
      <c r="C14" s="104"/>
      <c r="D14" s="149"/>
      <c r="E14" s="150"/>
      <c r="F14" s="418"/>
      <c r="J14" s="11"/>
      <c r="K14" s="11"/>
      <c r="L14" s="18"/>
      <c r="M14" s="18"/>
      <c r="N14" s="18"/>
      <c r="O14" s="18"/>
      <c r="P14" s="18"/>
    </row>
    <row r="15" spans="2:16" ht="14.25">
      <c r="B15" s="417"/>
      <c r="C15" s="104"/>
      <c r="D15" s="149"/>
      <c r="E15" s="150"/>
      <c r="F15" s="418"/>
      <c r="J15" s="232"/>
      <c r="K15" s="11"/>
      <c r="L15" s="18"/>
      <c r="M15" s="18"/>
      <c r="N15" s="18"/>
      <c r="O15" s="18"/>
      <c r="P15" s="18"/>
    </row>
    <row r="16" spans="2:16" ht="14.25">
      <c r="B16" s="444" t="s">
        <v>178</v>
      </c>
      <c r="C16" s="104"/>
      <c r="D16" s="149"/>
      <c r="E16" s="150"/>
      <c r="F16" s="418"/>
      <c r="J16" s="232"/>
      <c r="K16" s="11"/>
      <c r="L16" s="18"/>
      <c r="M16" s="18"/>
      <c r="N16" s="18"/>
      <c r="O16" s="18"/>
      <c r="P16" s="18"/>
    </row>
    <row r="17" spans="2:16" ht="16.5">
      <c r="B17" s="419" t="s">
        <v>179</v>
      </c>
      <c r="C17" s="104"/>
      <c r="D17" s="149"/>
      <c r="E17" s="199" t="s">
        <v>467</v>
      </c>
      <c r="F17" s="420" t="s">
        <v>18</v>
      </c>
      <c r="J17" s="240"/>
      <c r="K17" s="11"/>
      <c r="L17" s="18"/>
      <c r="M17" s="18"/>
      <c r="N17" s="18"/>
      <c r="O17" s="18"/>
      <c r="P17" s="18"/>
    </row>
    <row r="18" spans="2:16" ht="14.25">
      <c r="B18" s="419"/>
      <c r="C18" s="104"/>
      <c r="D18" s="149"/>
      <c r="E18" s="149"/>
      <c r="F18" s="418"/>
      <c r="J18" s="240"/>
      <c r="K18" s="11"/>
      <c r="L18" s="18"/>
      <c r="M18" s="18"/>
      <c r="N18" s="18"/>
      <c r="O18" s="18"/>
      <c r="P18" s="18"/>
    </row>
    <row r="19" spans="2:16" ht="12.75" customHeight="1">
      <c r="B19" s="421" t="s">
        <v>34</v>
      </c>
      <c r="C19" s="104"/>
      <c r="D19" s="149"/>
      <c r="E19" s="75">
        <v>161567.17000000924</v>
      </c>
      <c r="F19" s="418">
        <v>59495453.2700001</v>
      </c>
      <c r="G19" s="11"/>
      <c r="H19" s="448">
        <v>6532951.47000002</v>
      </c>
      <c r="I19" s="232"/>
      <c r="J19" s="241"/>
      <c r="K19" s="237"/>
      <c r="L19" s="18"/>
      <c r="M19" s="18"/>
      <c r="N19" s="18"/>
      <c r="O19" s="18"/>
      <c r="P19" s="18"/>
    </row>
    <row r="20" spans="2:16" ht="12" customHeight="1">
      <c r="B20" s="421"/>
      <c r="C20" s="104"/>
      <c r="D20" s="149"/>
      <c r="E20" s="75"/>
      <c r="F20" s="418"/>
      <c r="G20" s="11"/>
      <c r="H20" s="237"/>
      <c r="J20" s="240"/>
      <c r="K20" s="11"/>
      <c r="L20" s="18"/>
      <c r="M20" s="18"/>
      <c r="N20" s="18"/>
      <c r="O20" s="18"/>
      <c r="P20" s="18"/>
    </row>
    <row r="21" spans="2:16" ht="14.25" customHeight="1">
      <c r="B21" s="397" t="s">
        <v>124</v>
      </c>
      <c r="C21" s="85"/>
      <c r="D21" s="150"/>
      <c r="E21" s="141">
        <v>125733.84</v>
      </c>
      <c r="F21" s="422">
        <v>72610.48</v>
      </c>
      <c r="G21" s="11"/>
      <c r="H21" s="232"/>
      <c r="J21" s="240"/>
      <c r="K21" s="234"/>
      <c r="L21" s="18"/>
      <c r="M21" s="18"/>
      <c r="N21" s="18"/>
      <c r="O21" s="18"/>
      <c r="P21" s="18"/>
    </row>
    <row r="22" spans="2:16" ht="14.25" customHeight="1">
      <c r="B22" s="397" t="s">
        <v>62</v>
      </c>
      <c r="C22" s="85"/>
      <c r="D22" s="150"/>
      <c r="E22" s="141">
        <v>-2780451.35</v>
      </c>
      <c r="F22" s="422">
        <v>-2907158.84</v>
      </c>
      <c r="G22" s="11"/>
      <c r="H22" s="232"/>
      <c r="J22" s="240"/>
      <c r="K22" s="234"/>
      <c r="L22" s="18"/>
      <c r="M22" s="18"/>
      <c r="N22" s="18"/>
      <c r="O22" s="18"/>
      <c r="P22" s="18"/>
    </row>
    <row r="23" spans="2:16" ht="14.25" customHeight="1" hidden="1">
      <c r="B23" s="397" t="s">
        <v>192</v>
      </c>
      <c r="C23" s="85"/>
      <c r="D23" s="150"/>
      <c r="E23" s="141">
        <v>0</v>
      </c>
      <c r="F23" s="422">
        <v>0</v>
      </c>
      <c r="G23" s="11"/>
      <c r="H23" s="232"/>
      <c r="J23" s="232"/>
      <c r="K23" s="234"/>
      <c r="L23" s="18"/>
      <c r="M23" s="18"/>
      <c r="N23" s="18"/>
      <c r="O23" s="18"/>
      <c r="P23" s="18"/>
    </row>
    <row r="24" spans="2:16" s="61" customFormat="1" ht="14.25">
      <c r="B24" s="397" t="s">
        <v>128</v>
      </c>
      <c r="C24" s="104"/>
      <c r="D24" s="149"/>
      <c r="E24" s="141">
        <v>0</v>
      </c>
      <c r="F24" s="422">
        <v>-254801.74</v>
      </c>
      <c r="G24" s="11"/>
      <c r="H24" s="232"/>
      <c r="I24" s="237"/>
      <c r="J24" s="232"/>
      <c r="K24" s="234"/>
      <c r="L24" s="11"/>
      <c r="M24" s="11"/>
      <c r="N24" s="11"/>
      <c r="O24" s="11"/>
      <c r="P24" s="11"/>
    </row>
    <row r="25" spans="2:16" s="61" customFormat="1" ht="13.5" customHeight="1">
      <c r="B25" s="397" t="s">
        <v>32</v>
      </c>
      <c r="C25" s="104"/>
      <c r="D25" s="149"/>
      <c r="E25" s="141">
        <v>244834.58</v>
      </c>
      <c r="F25" s="422">
        <v>-654520.03</v>
      </c>
      <c r="G25" s="11"/>
      <c r="H25" s="232"/>
      <c r="I25" s="237"/>
      <c r="J25" s="232"/>
      <c r="K25" s="234"/>
      <c r="L25" s="11"/>
      <c r="M25" s="11"/>
      <c r="N25" s="11"/>
      <c r="O25" s="11"/>
      <c r="P25" s="11"/>
    </row>
    <row r="26" spans="2:16" s="61" customFormat="1" ht="13.5" customHeight="1">
      <c r="B26" s="397" t="s">
        <v>76</v>
      </c>
      <c r="C26" s="104"/>
      <c r="D26" s="149"/>
      <c r="E26" s="141">
        <v>-1991244.89</v>
      </c>
      <c r="F26" s="422">
        <v>-476867.78</v>
      </c>
      <c r="G26" s="11"/>
      <c r="H26" s="232"/>
      <c r="I26" s="237"/>
      <c r="J26" s="234"/>
      <c r="K26" s="234"/>
      <c r="L26" s="11"/>
      <c r="M26" s="11"/>
      <c r="N26" s="11"/>
      <c r="O26" s="11"/>
      <c r="P26" s="11"/>
    </row>
    <row r="27" spans="2:16" s="61" customFormat="1" ht="14.25">
      <c r="B27" s="397" t="s">
        <v>23</v>
      </c>
      <c r="C27" s="104"/>
      <c r="D27" s="149"/>
      <c r="E27" s="141">
        <v>428798.38</v>
      </c>
      <c r="F27" s="422">
        <v>-7267208.75</v>
      </c>
      <c r="G27" s="11"/>
      <c r="H27" s="232"/>
      <c r="I27" s="237"/>
      <c r="J27" s="234"/>
      <c r="K27" s="234"/>
      <c r="L27" s="11"/>
      <c r="M27" s="11"/>
      <c r="N27" s="11"/>
      <c r="O27" s="11"/>
      <c r="P27" s="11"/>
    </row>
    <row r="28" spans="2:16" s="61" customFormat="1" ht="14.25">
      <c r="B28" s="397" t="s">
        <v>61</v>
      </c>
      <c r="C28" s="104"/>
      <c r="D28" s="149"/>
      <c r="E28" s="141">
        <v>82749.3</v>
      </c>
      <c r="F28" s="422">
        <v>22597.4</v>
      </c>
      <c r="G28" s="11"/>
      <c r="H28" s="232"/>
      <c r="I28" s="237"/>
      <c r="J28" s="234"/>
      <c r="K28" s="234"/>
      <c r="L28" s="11"/>
      <c r="M28" s="11"/>
      <c r="N28" s="11"/>
      <c r="O28" s="11"/>
      <c r="P28" s="11"/>
    </row>
    <row r="29" spans="2:16" s="61" customFormat="1" ht="14.25">
      <c r="B29" s="397" t="s">
        <v>33</v>
      </c>
      <c r="C29" s="104"/>
      <c r="D29" s="149"/>
      <c r="E29" s="141">
        <v>-16207855.16</v>
      </c>
      <c r="F29" s="422">
        <v>-3175405.9</v>
      </c>
      <c r="G29" s="11"/>
      <c r="H29" s="269"/>
      <c r="I29" s="237"/>
      <c r="J29" s="234"/>
      <c r="K29" s="234"/>
      <c r="L29" s="11"/>
      <c r="M29" s="11"/>
      <c r="N29" s="11"/>
      <c r="O29" s="11"/>
      <c r="P29" s="11"/>
    </row>
    <row r="30" spans="2:16" s="61" customFormat="1" ht="14.25">
      <c r="B30" s="397" t="s">
        <v>134</v>
      </c>
      <c r="C30" s="104"/>
      <c r="D30" s="149"/>
      <c r="E30" s="141">
        <v>27400000</v>
      </c>
      <c r="F30" s="422">
        <v>204720000</v>
      </c>
      <c r="G30" s="11"/>
      <c r="H30" s="232"/>
      <c r="I30" s="237"/>
      <c r="J30" s="234"/>
      <c r="K30" s="234"/>
      <c r="L30" s="11"/>
      <c r="M30" s="11"/>
      <c r="N30" s="11"/>
      <c r="O30" s="11"/>
      <c r="P30" s="11"/>
    </row>
    <row r="31" spans="2:16" s="61" customFormat="1" ht="14.25">
      <c r="B31" s="397" t="s">
        <v>55</v>
      </c>
      <c r="C31" s="104"/>
      <c r="D31" s="149"/>
      <c r="E31" s="141">
        <v>-12131081.68</v>
      </c>
      <c r="F31" s="422">
        <v>-49037674.03</v>
      </c>
      <c r="G31" s="11"/>
      <c r="H31" s="232"/>
      <c r="I31" s="237"/>
      <c r="J31" s="234"/>
      <c r="K31" s="234"/>
      <c r="L31" s="11"/>
      <c r="M31" s="11"/>
      <c r="N31" s="11"/>
      <c r="O31" s="11"/>
      <c r="P31" s="11"/>
    </row>
    <row r="32" spans="2:16" s="61" customFormat="1" ht="14.25">
      <c r="B32" s="397" t="s">
        <v>94</v>
      </c>
      <c r="C32" s="104"/>
      <c r="D32" s="149"/>
      <c r="E32" s="141">
        <v>-28613363.5</v>
      </c>
      <c r="F32" s="422">
        <v>-35360121.32</v>
      </c>
      <c r="G32" s="11"/>
      <c r="H32" s="232"/>
      <c r="I32" s="237"/>
      <c r="J32" s="234"/>
      <c r="K32" s="234"/>
      <c r="L32" s="11"/>
      <c r="M32" s="11"/>
      <c r="N32" s="11"/>
      <c r="O32" s="11"/>
      <c r="P32" s="11"/>
    </row>
    <row r="33" spans="2:16" s="61" customFormat="1" ht="14.25">
      <c r="B33" s="397" t="s">
        <v>60</v>
      </c>
      <c r="C33" s="104"/>
      <c r="D33" s="149"/>
      <c r="E33" s="239">
        <v>2489517.03</v>
      </c>
      <c r="F33" s="423">
        <v>2489517.03</v>
      </c>
      <c r="G33" s="11"/>
      <c r="H33" s="237"/>
      <c r="I33" s="232"/>
      <c r="J33" s="234"/>
      <c r="K33" s="234"/>
      <c r="L33" s="11"/>
      <c r="M33" s="11"/>
      <c r="N33" s="11"/>
      <c r="O33" s="11"/>
      <c r="P33" s="11"/>
    </row>
    <row r="34" spans="2:16" s="61" customFormat="1" ht="15" thickBot="1">
      <c r="B34" s="424"/>
      <c r="C34" s="151"/>
      <c r="D34" s="152"/>
      <c r="E34" s="152"/>
      <c r="F34" s="425"/>
      <c r="G34" s="47"/>
      <c r="H34" s="237">
        <v>2229</v>
      </c>
      <c r="I34" s="237"/>
      <c r="J34" s="235"/>
      <c r="K34" s="11"/>
      <c r="L34" s="11"/>
      <c r="M34" s="11"/>
      <c r="N34" s="11"/>
      <c r="O34" s="11"/>
      <c r="P34" s="11"/>
    </row>
    <row r="35" spans="2:16" ht="16.5" customHeight="1" thickBot="1">
      <c r="B35" s="432" t="s">
        <v>174</v>
      </c>
      <c r="C35" s="153"/>
      <c r="D35" s="154" t="e">
        <v>#REF!</v>
      </c>
      <c r="E35" s="226">
        <v>-30790796.27999999</v>
      </c>
      <c r="F35" s="426">
        <v>167666419.79000008</v>
      </c>
      <c r="G35" s="11"/>
      <c r="H35" s="237">
        <v>6687</v>
      </c>
      <c r="J35" s="234"/>
      <c r="K35" s="236"/>
      <c r="L35" s="18"/>
      <c r="M35" s="18"/>
      <c r="N35" s="18"/>
      <c r="O35" s="18"/>
      <c r="P35" s="18"/>
    </row>
    <row r="36" spans="2:16" ht="14.25" customHeight="1">
      <c r="B36" s="427"/>
      <c r="C36" s="147"/>
      <c r="D36" s="148"/>
      <c r="E36" s="148"/>
      <c r="F36" s="416"/>
      <c r="G36" s="11"/>
      <c r="H36" s="237"/>
      <c r="J36" s="11"/>
      <c r="K36" s="11"/>
      <c r="L36" s="18"/>
      <c r="M36" s="18"/>
      <c r="N36" s="18"/>
      <c r="O36" s="18"/>
      <c r="P36" s="18"/>
    </row>
    <row r="37" spans="2:16" ht="14.25">
      <c r="B37" s="417" t="s">
        <v>175</v>
      </c>
      <c r="C37" s="104"/>
      <c r="D37" s="149"/>
      <c r="E37" s="150"/>
      <c r="F37" s="418"/>
      <c r="G37" s="11"/>
      <c r="H37" s="237"/>
      <c r="J37" s="237"/>
      <c r="K37" s="11"/>
      <c r="L37" s="18"/>
      <c r="M37" s="18"/>
      <c r="N37" s="18"/>
      <c r="O37" s="18"/>
      <c r="P37" s="18"/>
    </row>
    <row r="38" spans="2:16" ht="14.25">
      <c r="B38" s="428"/>
      <c r="C38" s="104"/>
      <c r="D38" s="149"/>
      <c r="E38" s="149"/>
      <c r="F38" s="429"/>
      <c r="G38" s="11"/>
      <c r="H38" s="237">
        <v>14391137.82</v>
      </c>
      <c r="J38" s="238"/>
      <c r="K38" s="11"/>
      <c r="L38" s="18"/>
      <c r="M38" s="18"/>
      <c r="N38" s="18"/>
      <c r="O38" s="18"/>
      <c r="P38" s="18"/>
    </row>
    <row r="39" spans="2:16" ht="14.25">
      <c r="B39" s="430" t="s">
        <v>8</v>
      </c>
      <c r="C39" s="104"/>
      <c r="D39" s="149"/>
      <c r="E39" s="101">
        <v>-12400000</v>
      </c>
      <c r="F39" s="423">
        <v>-171830000</v>
      </c>
      <c r="G39" s="11"/>
      <c r="H39" s="237">
        <v>-16399658.45999999</v>
      </c>
      <c r="J39" s="232"/>
      <c r="K39" s="232"/>
      <c r="L39" s="18"/>
      <c r="M39" s="18"/>
      <c r="N39" s="18"/>
      <c r="O39" s="18"/>
      <c r="P39" s="18"/>
    </row>
    <row r="40" spans="2:16" ht="12.75" customHeight="1">
      <c r="B40" s="430" t="s">
        <v>35</v>
      </c>
      <c r="C40" s="85"/>
      <c r="D40" s="150"/>
      <c r="E40" s="101">
        <v>-1463344.08</v>
      </c>
      <c r="F40" s="423">
        <v>183748.73</v>
      </c>
      <c r="G40" s="11"/>
      <c r="H40" s="237"/>
      <c r="J40" s="232"/>
      <c r="K40" s="232"/>
      <c r="L40" s="18"/>
      <c r="M40" s="18"/>
      <c r="N40" s="18"/>
      <c r="O40" s="18"/>
      <c r="P40" s="18"/>
    </row>
    <row r="41" spans="2:16" ht="14.25">
      <c r="B41" s="430" t="s">
        <v>36</v>
      </c>
      <c r="C41" s="85"/>
      <c r="D41" s="150"/>
      <c r="E41" s="101">
        <v>308618.48</v>
      </c>
      <c r="F41" s="423">
        <v>-1444367.48</v>
      </c>
      <c r="G41" s="11"/>
      <c r="H41" s="237"/>
      <c r="J41" s="232"/>
      <c r="K41" s="232"/>
      <c r="L41" s="18"/>
      <c r="M41" s="18"/>
      <c r="N41" s="18"/>
      <c r="O41" s="18"/>
      <c r="P41" s="18"/>
    </row>
    <row r="42" spans="2:16" ht="14.25">
      <c r="B42" s="430" t="s">
        <v>37</v>
      </c>
      <c r="C42" s="85"/>
      <c r="D42" s="150"/>
      <c r="E42" s="101">
        <v>249120.79</v>
      </c>
      <c r="F42" s="423">
        <v>-5618930.37</v>
      </c>
      <c r="G42" s="11"/>
      <c r="H42" s="237"/>
      <c r="J42" s="237"/>
      <c r="K42" s="232"/>
      <c r="L42" s="11"/>
      <c r="M42" s="18"/>
      <c r="N42" s="18"/>
      <c r="O42" s="18"/>
      <c r="P42" s="18"/>
    </row>
    <row r="43" spans="2:16" ht="12.75" customHeight="1">
      <c r="B43" s="430" t="s">
        <v>46</v>
      </c>
      <c r="C43" s="85"/>
      <c r="D43" s="150"/>
      <c r="E43" s="101">
        <v>-4669935.13</v>
      </c>
      <c r="F43" s="423">
        <v>-2705641.37</v>
      </c>
      <c r="G43" s="11"/>
      <c r="H43" s="237"/>
      <c r="J43" s="237"/>
      <c r="K43" s="232"/>
      <c r="L43" s="11"/>
      <c r="M43" s="18"/>
      <c r="N43" s="18"/>
      <c r="O43" s="18"/>
      <c r="P43" s="18"/>
    </row>
    <row r="44" spans="2:16" ht="12.75" customHeight="1">
      <c r="B44" s="430" t="s">
        <v>136</v>
      </c>
      <c r="C44" s="85"/>
      <c r="D44" s="150"/>
      <c r="E44" s="243">
        <v>17014.77</v>
      </c>
      <c r="F44" s="423">
        <v>204177.24</v>
      </c>
      <c r="G44" s="11"/>
      <c r="H44" s="237"/>
      <c r="J44" s="237"/>
      <c r="K44" s="232"/>
      <c r="L44" s="11"/>
      <c r="M44" s="18"/>
      <c r="N44" s="18"/>
      <c r="O44" s="18"/>
      <c r="P44" s="18"/>
    </row>
    <row r="45" spans="2:16" ht="15" thickBot="1">
      <c r="B45" s="424"/>
      <c r="C45" s="151"/>
      <c r="D45" s="152"/>
      <c r="E45" s="152"/>
      <c r="F45" s="431"/>
      <c r="G45" s="11"/>
      <c r="H45" s="232"/>
      <c r="J45" s="237"/>
      <c r="K45" s="237"/>
      <c r="L45" s="11"/>
      <c r="M45" s="18"/>
      <c r="N45" s="18"/>
      <c r="O45" s="18"/>
      <c r="P45" s="18"/>
    </row>
    <row r="46" spans="2:16" ht="15.75" customHeight="1" thickBot="1">
      <c r="B46" s="432" t="s">
        <v>176</v>
      </c>
      <c r="C46" s="153"/>
      <c r="D46" s="154" t="e">
        <v>#REF!</v>
      </c>
      <c r="E46" s="195">
        <v>-17958525.17</v>
      </c>
      <c r="F46" s="426">
        <v>-181211013.25</v>
      </c>
      <c r="G46" s="11"/>
      <c r="H46" s="232"/>
      <c r="I46" s="232"/>
      <c r="J46" s="60"/>
      <c r="K46" s="60"/>
      <c r="L46" s="11"/>
      <c r="M46" s="18"/>
      <c r="N46" s="18"/>
      <c r="O46" s="18"/>
      <c r="P46" s="18"/>
    </row>
    <row r="47" spans="2:16" ht="14.25">
      <c r="B47" s="427"/>
      <c r="C47" s="147"/>
      <c r="D47" s="148"/>
      <c r="E47" s="148"/>
      <c r="F47" s="416"/>
      <c r="G47" s="11"/>
      <c r="H47" s="245"/>
      <c r="I47" s="232"/>
      <c r="J47" s="60"/>
      <c r="K47" s="60"/>
      <c r="L47" s="11"/>
      <c r="M47" s="18"/>
      <c r="N47" s="18"/>
      <c r="O47" s="18"/>
      <c r="P47" s="18"/>
    </row>
    <row r="48" spans="2:16" ht="14.25">
      <c r="B48" s="417" t="s">
        <v>187</v>
      </c>
      <c r="C48" s="104"/>
      <c r="D48" s="149"/>
      <c r="E48" s="149"/>
      <c r="F48" s="418"/>
      <c r="G48" s="11"/>
      <c r="H48" s="245"/>
      <c r="I48" s="242"/>
      <c r="J48" s="60"/>
      <c r="K48" s="60"/>
      <c r="L48" s="11"/>
      <c r="M48" s="18"/>
      <c r="N48" s="18"/>
      <c r="O48" s="18"/>
      <c r="P48" s="18"/>
    </row>
    <row r="49" spans="2:16" ht="14.25">
      <c r="B49" s="428"/>
      <c r="C49" s="104"/>
      <c r="D49" s="149"/>
      <c r="E49" s="149"/>
      <c r="F49" s="418"/>
      <c r="G49" s="11"/>
      <c r="H49" s="240"/>
      <c r="I49" s="232"/>
      <c r="J49" s="237"/>
      <c r="K49" s="237"/>
      <c r="L49" s="11"/>
      <c r="M49" s="18"/>
      <c r="N49" s="18"/>
      <c r="O49" s="18"/>
      <c r="P49" s="18"/>
    </row>
    <row r="50" spans="2:20" ht="12.75" customHeight="1" hidden="1">
      <c r="B50" s="397" t="s">
        <v>47</v>
      </c>
      <c r="C50" s="104"/>
      <c r="D50" s="149"/>
      <c r="E50" s="196">
        <v>0</v>
      </c>
      <c r="F50" s="429">
        <v>0</v>
      </c>
      <c r="G50" s="11"/>
      <c r="H50" s="246"/>
      <c r="I50" s="232"/>
      <c r="J50" s="62"/>
      <c r="K50" s="60"/>
      <c r="L50" s="11"/>
      <c r="M50" s="18"/>
      <c r="N50" s="18"/>
      <c r="O50" s="18"/>
      <c r="P50" s="18"/>
      <c r="Q50" s="18"/>
      <c r="R50" s="18"/>
      <c r="S50" s="18"/>
      <c r="T50" s="18"/>
    </row>
    <row r="51" spans="2:20" ht="12.75" customHeight="1" hidden="1">
      <c r="B51" s="397" t="s">
        <v>56</v>
      </c>
      <c r="C51" s="104"/>
      <c r="D51" s="149"/>
      <c r="E51" s="101">
        <v>0</v>
      </c>
      <c r="F51" s="429">
        <v>0</v>
      </c>
      <c r="G51" s="11"/>
      <c r="H51" s="246"/>
      <c r="J51" s="62"/>
      <c r="K51" s="60"/>
      <c r="L51" s="11"/>
      <c r="M51" s="18"/>
      <c r="N51" s="18"/>
      <c r="O51" s="18"/>
      <c r="P51" s="18"/>
      <c r="Q51" s="18"/>
      <c r="R51" s="18"/>
      <c r="S51" s="18"/>
      <c r="T51" s="18"/>
    </row>
    <row r="52" spans="2:20" ht="14.25" hidden="1">
      <c r="B52" s="397" t="s">
        <v>85</v>
      </c>
      <c r="C52" s="104"/>
      <c r="D52" s="149"/>
      <c r="E52" s="101">
        <v>0</v>
      </c>
      <c r="F52" s="429">
        <v>0</v>
      </c>
      <c r="G52" s="11"/>
      <c r="H52" s="246"/>
      <c r="J52" s="60"/>
      <c r="K52" s="60"/>
      <c r="L52" s="11"/>
      <c r="M52" s="18"/>
      <c r="N52" s="18"/>
      <c r="O52" s="18"/>
      <c r="P52" s="18"/>
      <c r="Q52" s="18"/>
      <c r="R52" s="18"/>
      <c r="S52" s="18"/>
      <c r="T52" s="18"/>
    </row>
    <row r="53" spans="2:20" ht="14.25" hidden="1">
      <c r="B53" s="397" t="s">
        <v>77</v>
      </c>
      <c r="C53" s="104"/>
      <c r="D53" s="149"/>
      <c r="E53" s="101">
        <v>0</v>
      </c>
      <c r="F53" s="429">
        <v>0</v>
      </c>
      <c r="G53" s="11"/>
      <c r="H53" s="246"/>
      <c r="J53" s="60"/>
      <c r="K53" s="60"/>
      <c r="L53" s="11"/>
      <c r="M53" s="18"/>
      <c r="N53" s="18"/>
      <c r="O53" s="18"/>
      <c r="P53" s="18"/>
      <c r="Q53" s="18"/>
      <c r="R53" s="18"/>
      <c r="S53" s="18"/>
      <c r="T53" s="18"/>
    </row>
    <row r="54" spans="2:20" ht="14.25">
      <c r="B54" s="397" t="s">
        <v>50</v>
      </c>
      <c r="C54" s="104"/>
      <c r="D54" s="149"/>
      <c r="E54" s="101">
        <v>0</v>
      </c>
      <c r="F54" s="429">
        <v>-27436.52</v>
      </c>
      <c r="G54" s="11"/>
      <c r="H54" s="246"/>
      <c r="J54" s="60"/>
      <c r="K54" s="60"/>
      <c r="L54" s="11"/>
      <c r="M54" s="18"/>
      <c r="N54" s="18"/>
      <c r="O54" s="18"/>
      <c r="P54" s="18"/>
      <c r="Q54" s="18"/>
      <c r="R54" s="18"/>
      <c r="S54" s="18"/>
      <c r="T54" s="18"/>
    </row>
    <row r="55" spans="2:20" ht="15" thickBot="1">
      <c r="B55" s="424"/>
      <c r="C55" s="151"/>
      <c r="D55" s="152"/>
      <c r="E55" s="152"/>
      <c r="F55" s="431"/>
      <c r="G55" s="11"/>
      <c r="H55" s="240"/>
      <c r="I55" s="232"/>
      <c r="J55" s="60"/>
      <c r="K55" s="15"/>
      <c r="L55" s="11"/>
      <c r="N55" s="18"/>
      <c r="O55" s="18"/>
      <c r="P55" s="18"/>
      <c r="Q55" s="18"/>
      <c r="R55" s="18"/>
      <c r="S55" s="18"/>
      <c r="T55" s="18"/>
    </row>
    <row r="56" spans="2:20" ht="15.75" customHeight="1" thickBot="1">
      <c r="B56" s="432" t="s">
        <v>188</v>
      </c>
      <c r="C56" s="155"/>
      <c r="D56" s="156" t="e">
        <v>#REF!</v>
      </c>
      <c r="E56" s="195">
        <v>0</v>
      </c>
      <c r="F56" s="426">
        <v>-27436.52</v>
      </c>
      <c r="G56" s="11"/>
      <c r="H56" s="233"/>
      <c r="I56" s="233"/>
      <c r="J56" s="63"/>
      <c r="K56" s="15"/>
      <c r="L56" s="11"/>
      <c r="N56" s="18"/>
      <c r="O56" s="18"/>
      <c r="P56" s="18"/>
      <c r="Q56" s="18"/>
      <c r="R56" s="18"/>
      <c r="S56" s="18"/>
      <c r="T56" s="18"/>
    </row>
    <row r="57" spans="2:20" ht="14.25">
      <c r="B57" s="427"/>
      <c r="C57" s="147"/>
      <c r="D57" s="148"/>
      <c r="E57" s="148"/>
      <c r="F57" s="416"/>
      <c r="G57" s="11"/>
      <c r="H57" s="247"/>
      <c r="I57" s="233"/>
      <c r="J57" s="64"/>
      <c r="K57" s="15"/>
      <c r="L57" s="11"/>
      <c r="N57" s="18"/>
      <c r="O57" s="18"/>
      <c r="P57" s="18"/>
      <c r="Q57" s="18"/>
      <c r="R57" s="18"/>
      <c r="S57" s="18"/>
      <c r="T57" s="18"/>
    </row>
    <row r="58" spans="2:20" ht="14.25">
      <c r="B58" s="430" t="s">
        <v>482</v>
      </c>
      <c r="C58" s="85"/>
      <c r="D58" s="150"/>
      <c r="E58" s="144">
        <v>-49095396.15</v>
      </c>
      <c r="F58" s="433">
        <v>-14163918.350000001</v>
      </c>
      <c r="H58" s="249"/>
      <c r="J58" s="64"/>
      <c r="K58" s="15"/>
      <c r="L58" s="11"/>
      <c r="N58" s="18"/>
      <c r="O58" s="18"/>
      <c r="P58" s="18"/>
      <c r="Q58" s="18"/>
      <c r="R58" s="18"/>
      <c r="S58" s="18"/>
      <c r="T58" s="18"/>
    </row>
    <row r="59" spans="2:20" ht="14.25">
      <c r="B59" s="430" t="s">
        <v>48</v>
      </c>
      <c r="C59" s="85"/>
      <c r="D59" s="150"/>
      <c r="E59" s="78">
        <v>212483063.64</v>
      </c>
      <c r="F59" s="429">
        <v>177551585.84</v>
      </c>
      <c r="H59" s="246"/>
      <c r="I59" s="232"/>
      <c r="J59" s="64"/>
      <c r="K59" s="15"/>
      <c r="L59" s="11"/>
      <c r="N59" s="18"/>
      <c r="O59" s="18"/>
      <c r="P59" s="18"/>
      <c r="Q59" s="18"/>
      <c r="R59" s="18"/>
      <c r="S59" s="18"/>
      <c r="T59" s="18"/>
    </row>
    <row r="60" spans="2:20" ht="15" thickBot="1">
      <c r="B60" s="424"/>
      <c r="C60" s="151"/>
      <c r="D60" s="152"/>
      <c r="E60" s="152" t="s">
        <v>22</v>
      </c>
      <c r="F60" s="431"/>
      <c r="H60" s="240"/>
      <c r="I60" s="233"/>
      <c r="J60" s="64"/>
      <c r="K60" s="15"/>
      <c r="L60" s="11"/>
      <c r="N60" s="18"/>
      <c r="O60" s="18"/>
      <c r="P60" s="18"/>
      <c r="Q60" s="18"/>
      <c r="R60" s="18"/>
      <c r="S60" s="18"/>
      <c r="T60" s="18"/>
    </row>
    <row r="61" spans="2:20" ht="18" customHeight="1" thickBot="1">
      <c r="B61" s="442" t="s">
        <v>177</v>
      </c>
      <c r="C61" s="434"/>
      <c r="D61" s="435" t="e">
        <v>#REF!</v>
      </c>
      <c r="E61" s="436">
        <v>163387667.48999998</v>
      </c>
      <c r="F61" s="437">
        <v>163387667.49</v>
      </c>
      <c r="H61" s="251">
        <v>212483063.64</v>
      </c>
      <c r="I61" s="233"/>
      <c r="J61" s="64"/>
      <c r="K61" s="15"/>
      <c r="L61" s="11"/>
      <c r="N61" s="18"/>
      <c r="O61" s="18"/>
      <c r="P61" s="18"/>
      <c r="Q61" s="18"/>
      <c r="R61" s="18"/>
      <c r="S61" s="18"/>
      <c r="T61" s="18"/>
    </row>
    <row r="62" spans="2:20" ht="15" thickTop="1">
      <c r="B62" s="70"/>
      <c r="C62" s="84"/>
      <c r="D62" s="184"/>
      <c r="E62" s="184"/>
      <c r="F62" s="185"/>
      <c r="H62" s="248"/>
      <c r="I62" s="246"/>
      <c r="J62" s="64"/>
      <c r="K62" s="15"/>
      <c r="L62" s="11"/>
      <c r="N62" s="18"/>
      <c r="O62" s="18"/>
      <c r="P62" s="18"/>
      <c r="Q62" s="18"/>
      <c r="R62" s="18"/>
      <c r="S62" s="18"/>
      <c r="T62" s="18"/>
    </row>
    <row r="63" spans="2:20" ht="14.25">
      <c r="B63" s="70"/>
      <c r="C63" s="84"/>
      <c r="D63" s="184"/>
      <c r="E63" s="184"/>
      <c r="F63" s="185"/>
      <c r="H63" s="248"/>
      <c r="I63" s="246"/>
      <c r="J63" s="64"/>
      <c r="K63" s="15"/>
      <c r="L63" s="11"/>
      <c r="N63" s="18"/>
      <c r="O63" s="18"/>
      <c r="P63" s="18"/>
      <c r="Q63" s="18"/>
      <c r="R63" s="18"/>
      <c r="S63" s="18"/>
      <c r="T63" s="18"/>
    </row>
    <row r="64" spans="2:20" ht="14.25">
      <c r="B64" s="70"/>
      <c r="C64" s="84"/>
      <c r="D64" s="184"/>
      <c r="E64" s="184"/>
      <c r="F64" s="185"/>
      <c r="H64" s="248"/>
      <c r="I64" s="246"/>
      <c r="J64" s="64"/>
      <c r="K64" s="15"/>
      <c r="L64" s="11"/>
      <c r="N64" s="18"/>
      <c r="O64" s="18"/>
      <c r="P64" s="18"/>
      <c r="Q64" s="18"/>
      <c r="R64" s="18"/>
      <c r="S64" s="18"/>
      <c r="T64" s="18"/>
    </row>
    <row r="65" spans="2:20" ht="14.25">
      <c r="B65" s="70"/>
      <c r="C65" s="84"/>
      <c r="D65" s="184"/>
      <c r="E65" s="184"/>
      <c r="F65" s="185"/>
      <c r="H65" s="248"/>
      <c r="I65" s="246"/>
      <c r="J65" s="64"/>
      <c r="K65" s="15"/>
      <c r="L65" s="11"/>
      <c r="N65" s="18"/>
      <c r="O65" s="18"/>
      <c r="P65" s="18"/>
      <c r="Q65" s="18"/>
      <c r="R65" s="18"/>
      <c r="S65" s="18"/>
      <c r="T65" s="18"/>
    </row>
    <row r="66" spans="2:20" ht="14.25">
      <c r="B66" s="70"/>
      <c r="C66" s="84"/>
      <c r="D66" s="184"/>
      <c r="E66" s="184"/>
      <c r="F66" s="185"/>
      <c r="H66" s="248"/>
      <c r="I66" s="246"/>
      <c r="J66" s="64"/>
      <c r="K66" s="15"/>
      <c r="L66" s="11"/>
      <c r="N66" s="18"/>
      <c r="O66" s="18"/>
      <c r="P66" s="18"/>
      <c r="Q66" s="18"/>
      <c r="R66" s="18"/>
      <c r="S66" s="18"/>
      <c r="T66" s="18"/>
    </row>
    <row r="67" spans="2:20" ht="14.25">
      <c r="B67" s="70"/>
      <c r="C67" s="84"/>
      <c r="D67" s="184"/>
      <c r="E67" s="184"/>
      <c r="F67" s="185"/>
      <c r="H67" s="248"/>
      <c r="I67" s="246"/>
      <c r="J67" s="64"/>
      <c r="K67" s="15"/>
      <c r="L67" s="11"/>
      <c r="N67" s="18"/>
      <c r="O67" s="18"/>
      <c r="P67" s="18"/>
      <c r="Q67" s="18"/>
      <c r="R67" s="18"/>
      <c r="S67" s="18"/>
      <c r="T67" s="18"/>
    </row>
    <row r="68" spans="2:20" ht="14.25">
      <c r="B68" s="70"/>
      <c r="C68" s="84"/>
      <c r="D68" s="184"/>
      <c r="E68" s="184"/>
      <c r="F68" s="186"/>
      <c r="H68" s="233"/>
      <c r="I68" s="246"/>
      <c r="J68" s="63"/>
      <c r="K68" s="15"/>
      <c r="L68" s="11"/>
      <c r="M68" s="18"/>
      <c r="N68" s="18"/>
      <c r="O68" s="18"/>
      <c r="P68" s="18"/>
      <c r="Q68" s="18"/>
      <c r="R68" s="18"/>
      <c r="S68" s="18"/>
      <c r="T68" s="18"/>
    </row>
    <row r="69" spans="2:20" ht="14.25">
      <c r="B69" s="70" t="s">
        <v>105</v>
      </c>
      <c r="C69" s="84"/>
      <c r="D69" s="184"/>
      <c r="E69" s="184"/>
      <c r="F69" s="187"/>
      <c r="H69" s="233"/>
      <c r="I69" s="233"/>
      <c r="J69" s="55"/>
      <c r="K69" s="15"/>
      <c r="L69" s="11"/>
      <c r="M69" s="18"/>
      <c r="N69" s="18"/>
      <c r="O69" s="18"/>
      <c r="P69" s="18"/>
      <c r="Q69" s="18"/>
      <c r="R69" s="18"/>
      <c r="S69" s="18"/>
      <c r="T69" s="18"/>
    </row>
    <row r="70" spans="2:20" ht="14.25">
      <c r="B70" s="188" t="s">
        <v>118</v>
      </c>
      <c r="C70" s="84"/>
      <c r="D70" s="184"/>
      <c r="E70" s="184"/>
      <c r="F70" s="189" t="s">
        <v>185</v>
      </c>
      <c r="G70" s="24"/>
      <c r="I70" s="232"/>
      <c r="J70" s="64"/>
      <c r="K70" s="15"/>
      <c r="L70" s="11"/>
      <c r="M70" s="18"/>
      <c r="N70" s="18"/>
      <c r="O70" s="18"/>
      <c r="P70" s="18"/>
      <c r="Q70" s="18"/>
      <c r="R70" s="18"/>
      <c r="S70" s="18"/>
      <c r="T70" s="18"/>
    </row>
    <row r="71" spans="3:20" ht="14.25">
      <c r="C71" s="84"/>
      <c r="D71" s="184"/>
      <c r="E71" s="184"/>
      <c r="G71" s="24"/>
      <c r="H71" s="232"/>
      <c r="I71" s="232"/>
      <c r="J71" s="64"/>
      <c r="K71" s="15"/>
      <c r="L71" s="11"/>
      <c r="M71" s="18"/>
      <c r="N71" s="18"/>
      <c r="O71" s="18"/>
      <c r="P71" s="18"/>
      <c r="Q71" s="18"/>
      <c r="R71" s="18"/>
      <c r="S71" s="18"/>
      <c r="T71" s="18"/>
    </row>
    <row r="72" spans="2:20" ht="14.25">
      <c r="B72" s="70"/>
      <c r="C72" s="84"/>
      <c r="D72" s="184"/>
      <c r="E72" s="184"/>
      <c r="F72" s="186"/>
      <c r="H72" s="55"/>
      <c r="I72" s="232"/>
      <c r="J72" s="64"/>
      <c r="K72" s="15"/>
      <c r="L72" s="11"/>
      <c r="M72" s="18"/>
      <c r="N72" s="18"/>
      <c r="O72" s="18"/>
      <c r="P72" s="18"/>
      <c r="Q72" s="18"/>
      <c r="R72" s="18"/>
      <c r="S72" s="18"/>
      <c r="T72" s="18"/>
    </row>
    <row r="73" spans="2:20" ht="14.25">
      <c r="B73" s="70" t="s">
        <v>506</v>
      </c>
      <c r="C73" s="84"/>
      <c r="D73" s="184"/>
      <c r="E73" s="184"/>
      <c r="F73" s="186"/>
      <c r="H73" s="55"/>
      <c r="I73" s="250"/>
      <c r="J73" s="64"/>
      <c r="K73" s="15"/>
      <c r="L73" s="11"/>
      <c r="M73" s="18"/>
      <c r="N73" s="18"/>
      <c r="O73" s="18"/>
      <c r="P73" s="18"/>
      <c r="Q73" s="18"/>
      <c r="R73" s="18"/>
      <c r="S73" s="18"/>
      <c r="T73" s="18"/>
    </row>
    <row r="74" spans="2:20" ht="14.25">
      <c r="B74" s="550" t="s">
        <v>119</v>
      </c>
      <c r="C74" s="550"/>
      <c r="D74" s="550"/>
      <c r="E74" s="550"/>
      <c r="F74" s="550"/>
      <c r="H74" s="229"/>
      <c r="I74" s="232"/>
      <c r="J74" s="64"/>
      <c r="K74" s="15"/>
      <c r="L74" s="11"/>
      <c r="M74" s="18"/>
      <c r="N74" s="18"/>
      <c r="O74" s="18"/>
      <c r="P74" s="18"/>
      <c r="Q74" s="18"/>
      <c r="R74" s="18"/>
      <c r="S74" s="18"/>
      <c r="T74" s="18"/>
    </row>
    <row r="75" spans="8:20" ht="14.25">
      <c r="H75" s="230"/>
      <c r="I75" s="232"/>
      <c r="J75" s="64"/>
      <c r="K75" s="15"/>
      <c r="L75" s="11"/>
      <c r="M75" s="18"/>
      <c r="N75" s="18"/>
      <c r="O75" s="18"/>
      <c r="P75" s="18"/>
      <c r="Q75" s="18"/>
      <c r="R75" s="18"/>
      <c r="S75" s="18"/>
      <c r="T75" s="18"/>
    </row>
    <row r="76" spans="8:20" ht="14.25">
      <c r="H76" s="230"/>
      <c r="I76" s="250"/>
      <c r="J76" s="64"/>
      <c r="K76" s="15"/>
      <c r="L76" s="11"/>
      <c r="M76" s="18"/>
      <c r="N76" s="18"/>
      <c r="O76" s="18"/>
      <c r="P76" s="18"/>
      <c r="Q76" s="18"/>
      <c r="R76" s="18"/>
      <c r="S76" s="18"/>
      <c r="T76" s="18"/>
    </row>
    <row r="77" spans="8:20" ht="14.25">
      <c r="H77" s="55"/>
      <c r="I77" s="232"/>
      <c r="J77" s="60"/>
      <c r="K77" s="60"/>
      <c r="L77" s="11"/>
      <c r="M77" s="18"/>
      <c r="N77" s="18"/>
      <c r="O77" s="18"/>
      <c r="P77" s="18"/>
      <c r="Q77" s="18"/>
      <c r="R77" s="18"/>
      <c r="S77" s="18"/>
      <c r="T77" s="18"/>
    </row>
    <row r="78" spans="8:20" ht="14.25">
      <c r="H78" s="12"/>
      <c r="I78" s="245"/>
      <c r="J78" s="60"/>
      <c r="K78" s="60"/>
      <c r="L78" s="11"/>
      <c r="M78" s="18"/>
      <c r="N78" s="18"/>
      <c r="O78" s="18"/>
      <c r="P78" s="18"/>
      <c r="Q78" s="18"/>
      <c r="R78" s="18"/>
      <c r="S78" s="18"/>
      <c r="T78" s="18"/>
    </row>
    <row r="79" spans="8:20" ht="13.5" customHeight="1">
      <c r="H79" s="14"/>
      <c r="I79" s="232"/>
      <c r="J79" s="60"/>
      <c r="K79" s="60"/>
      <c r="L79" s="11"/>
      <c r="M79" s="18"/>
      <c r="N79" s="18"/>
      <c r="O79" s="18"/>
      <c r="P79" s="18"/>
      <c r="Q79" s="18"/>
      <c r="R79" s="18"/>
      <c r="S79" s="18"/>
      <c r="T79" s="18"/>
    </row>
    <row r="80" spans="8:20" ht="14.25" customHeight="1">
      <c r="H80" s="14"/>
      <c r="I80" s="232"/>
      <c r="J80" s="60"/>
      <c r="K80" s="60"/>
      <c r="L80" s="11"/>
      <c r="M80" s="18"/>
      <c r="N80" s="18"/>
      <c r="O80" s="18"/>
      <c r="P80" s="18"/>
      <c r="Q80" s="18"/>
      <c r="R80" s="18"/>
      <c r="S80" s="18"/>
      <c r="T80" s="18"/>
    </row>
    <row r="81" spans="8:20" ht="13.5" customHeight="1">
      <c r="H81" s="67"/>
      <c r="I81" s="232"/>
      <c r="J81" s="60"/>
      <c r="K81" s="60"/>
      <c r="L81" s="11"/>
      <c r="M81" s="18"/>
      <c r="N81" s="18"/>
      <c r="O81" s="18"/>
      <c r="P81" s="18"/>
      <c r="Q81" s="18"/>
      <c r="R81" s="18"/>
      <c r="S81" s="18"/>
      <c r="T81" s="18"/>
    </row>
    <row r="82" spans="8:20" ht="14.25">
      <c r="H82" s="11"/>
      <c r="I82" s="232"/>
      <c r="J82" s="60"/>
      <c r="K82" s="60"/>
      <c r="L82" s="11"/>
      <c r="M82" s="18"/>
      <c r="N82" s="18"/>
      <c r="O82" s="18"/>
      <c r="P82" s="18"/>
      <c r="Q82" s="18"/>
      <c r="R82" s="18"/>
      <c r="S82" s="18"/>
      <c r="T82" s="18"/>
    </row>
    <row r="83" spans="8:20" ht="14.25">
      <c r="H83" s="11"/>
      <c r="I83" s="250"/>
      <c r="J83" s="60"/>
      <c r="K83" s="15"/>
      <c r="L83" s="11"/>
      <c r="M83" s="18"/>
      <c r="N83" s="18"/>
      <c r="O83" s="18"/>
      <c r="P83" s="18"/>
      <c r="Q83" s="18"/>
      <c r="R83" s="18"/>
      <c r="S83" s="18"/>
      <c r="T83" s="18"/>
    </row>
    <row r="84" spans="4:20" ht="14.25">
      <c r="D84" s="21"/>
      <c r="E84" s="21"/>
      <c r="H84" s="11"/>
      <c r="I84" s="232"/>
      <c r="J84" s="64"/>
      <c r="K84" s="15"/>
      <c r="L84" s="11"/>
      <c r="M84" s="18"/>
      <c r="N84" s="18"/>
      <c r="O84" s="18"/>
      <c r="P84" s="18"/>
      <c r="Q84" s="18"/>
      <c r="R84" s="18"/>
      <c r="S84" s="18"/>
      <c r="T84" s="18"/>
    </row>
    <row r="85" spans="8:20" ht="14.25">
      <c r="H85" s="25"/>
      <c r="I85" s="232"/>
      <c r="J85" s="60"/>
      <c r="K85" s="15"/>
      <c r="L85" s="11"/>
      <c r="M85" s="18"/>
      <c r="N85" s="18"/>
      <c r="O85" s="18"/>
      <c r="P85" s="18"/>
      <c r="Q85" s="18"/>
      <c r="R85" s="18"/>
      <c r="S85" s="18"/>
      <c r="T85" s="18"/>
    </row>
    <row r="86" spans="8:20" ht="14.25">
      <c r="H86" s="25"/>
      <c r="I86" s="250"/>
      <c r="J86" s="60"/>
      <c r="K86" s="15"/>
      <c r="L86" s="11"/>
      <c r="M86" s="18"/>
      <c r="N86" s="18"/>
      <c r="O86" s="18"/>
      <c r="P86" s="18"/>
      <c r="Q86" s="18"/>
      <c r="R86" s="18"/>
      <c r="S86" s="18"/>
      <c r="T86" s="18"/>
    </row>
    <row r="87" spans="8:20" ht="14.25">
      <c r="H87" s="11"/>
      <c r="I87" s="232"/>
      <c r="J87" s="15"/>
      <c r="K87" s="15"/>
      <c r="L87" s="11"/>
      <c r="M87" s="18"/>
      <c r="N87" s="18"/>
      <c r="O87" s="18"/>
      <c r="P87" s="18"/>
      <c r="Q87" s="18"/>
      <c r="R87" s="18"/>
      <c r="S87" s="18"/>
      <c r="T87" s="18"/>
    </row>
    <row r="88" spans="8:20" ht="14.25">
      <c r="H88" s="11"/>
      <c r="I88" s="232"/>
      <c r="J88" s="60"/>
      <c r="K88" s="15"/>
      <c r="L88" s="11"/>
      <c r="M88" s="18"/>
      <c r="N88" s="18"/>
      <c r="O88" s="18"/>
      <c r="P88" s="18"/>
      <c r="Q88" s="18"/>
      <c r="R88" s="18"/>
      <c r="S88" s="18"/>
      <c r="T88" s="18"/>
    </row>
    <row r="89" spans="11:20" ht="14.25"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11:20" ht="14.25"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1:13" ht="14.25">
      <c r="K91" s="18"/>
      <c r="L91" s="18"/>
      <c r="M91" s="18"/>
    </row>
    <row r="92" spans="11:13" ht="14.25">
      <c r="K92" s="18"/>
      <c r="L92" s="18"/>
      <c r="M92" s="18"/>
    </row>
    <row r="93" spans="11:13" ht="14.25">
      <c r="K93" s="18"/>
      <c r="L93" s="18"/>
      <c r="M93" s="18"/>
    </row>
    <row r="94" spans="11:13" ht="14.25">
      <c r="K94" s="18"/>
      <c r="L94" s="18"/>
      <c r="M94" s="18"/>
    </row>
    <row r="95" spans="11:13" ht="14.25">
      <c r="K95" s="18"/>
      <c r="L95" s="18"/>
      <c r="M95" s="18"/>
    </row>
    <row r="96" spans="11:13" ht="14.25">
      <c r="K96" s="18"/>
      <c r="L96" s="18"/>
      <c r="M96" s="18"/>
    </row>
    <row r="97" spans="11:13" ht="14.25">
      <c r="K97" s="18"/>
      <c r="L97" s="18"/>
      <c r="M97" s="18"/>
    </row>
    <row r="98" spans="11:13" ht="14.25">
      <c r="K98" s="18"/>
      <c r="L98" s="18"/>
      <c r="M98" s="18"/>
    </row>
    <row r="99" ht="14.25">
      <c r="K99" s="18"/>
    </row>
    <row r="100" ht="14.25">
      <c r="K100" s="18"/>
    </row>
    <row r="101" ht="14.25">
      <c r="K101" s="18"/>
    </row>
    <row r="102" ht="14.25">
      <c r="K102" s="18"/>
    </row>
    <row r="103" ht="14.25">
      <c r="K103" s="18"/>
    </row>
    <row r="104" ht="14.25">
      <c r="K104" s="18"/>
    </row>
    <row r="105" ht="14.25">
      <c r="K105" s="18"/>
    </row>
    <row r="106" ht="14.25">
      <c r="K106" s="18"/>
    </row>
    <row r="107" ht="14.25">
      <c r="K107" s="18"/>
    </row>
    <row r="108" ht="14.25">
      <c r="K108" s="18"/>
    </row>
    <row r="109" ht="14.25">
      <c r="K109" s="18"/>
    </row>
    <row r="110" ht="14.25">
      <c r="K110" s="18"/>
    </row>
    <row r="111" ht="14.25">
      <c r="K111" s="18"/>
    </row>
    <row r="112" ht="14.25">
      <c r="K112" s="18"/>
    </row>
    <row r="113" ht="14.25">
      <c r="K113" s="18"/>
    </row>
    <row r="114" ht="14.25">
      <c r="K114" s="18"/>
    </row>
    <row r="115" ht="14.25">
      <c r="K115" s="18"/>
    </row>
    <row r="116" ht="14.25">
      <c r="K116" s="18"/>
    </row>
    <row r="117" ht="14.25">
      <c r="K117" s="18"/>
    </row>
    <row r="118" ht="14.25">
      <c r="K118" s="18"/>
    </row>
    <row r="119" ht="14.25">
      <c r="K119" s="18"/>
    </row>
    <row r="120" ht="14.25">
      <c r="K120" s="18"/>
    </row>
    <row r="121" ht="14.25">
      <c r="K121" s="18"/>
    </row>
    <row r="122" ht="14.25">
      <c r="K122" s="18"/>
    </row>
    <row r="123" ht="14.25">
      <c r="K123" s="18"/>
    </row>
    <row r="124" ht="14.25">
      <c r="K124" s="18"/>
    </row>
    <row r="125" ht="14.25">
      <c r="K125" s="18"/>
    </row>
    <row r="126" ht="14.25">
      <c r="K126" s="18"/>
    </row>
    <row r="127" ht="14.25">
      <c r="K127" s="18"/>
    </row>
    <row r="128" ht="14.25">
      <c r="K128" s="18"/>
    </row>
    <row r="129" ht="14.25">
      <c r="K129" s="18"/>
    </row>
    <row r="130" ht="14.25">
      <c r="K130" s="18"/>
    </row>
    <row r="131" ht="14.25">
      <c r="K131" s="18"/>
    </row>
    <row r="132" ht="14.25">
      <c r="K132" s="18"/>
    </row>
    <row r="133" ht="14.25">
      <c r="K133" s="18"/>
    </row>
    <row r="134" ht="14.25">
      <c r="K134" s="18"/>
    </row>
    <row r="135" ht="14.25">
      <c r="K135" s="18"/>
    </row>
    <row r="136" ht="14.25">
      <c r="K136" s="18"/>
    </row>
    <row r="137" ht="14.25">
      <c r="K137" s="18"/>
    </row>
    <row r="138" ht="14.25">
      <c r="K138" s="18"/>
    </row>
    <row r="139" ht="14.25">
      <c r="K139" s="18"/>
    </row>
    <row r="140" ht="14.25">
      <c r="K140" s="18"/>
    </row>
    <row r="141" ht="14.25">
      <c r="K141" s="18"/>
    </row>
    <row r="142" ht="14.25">
      <c r="K142" s="18"/>
    </row>
    <row r="143" ht="14.25">
      <c r="K143" s="18"/>
    </row>
    <row r="144" ht="14.25">
      <c r="K144" s="18"/>
    </row>
    <row r="145" ht="14.25">
      <c r="K145" s="18"/>
    </row>
    <row r="146" ht="14.25">
      <c r="K146" s="18"/>
    </row>
    <row r="147" ht="14.25">
      <c r="K147" s="18"/>
    </row>
    <row r="148" ht="14.25">
      <c r="K148" s="18"/>
    </row>
    <row r="149" ht="14.25">
      <c r="K149" s="18"/>
    </row>
    <row r="150" ht="14.25">
      <c r="K150" s="18"/>
    </row>
    <row r="151" ht="14.25">
      <c r="K151" s="18"/>
    </row>
    <row r="152" ht="14.25">
      <c r="K152" s="18"/>
    </row>
    <row r="153" ht="14.25">
      <c r="K153" s="18"/>
    </row>
    <row r="154" ht="14.25">
      <c r="K154" s="18"/>
    </row>
    <row r="155" ht="14.25">
      <c r="K155" s="18"/>
    </row>
    <row r="156" ht="14.25">
      <c r="K156" s="18"/>
    </row>
    <row r="157" ht="14.25">
      <c r="K157" s="18"/>
    </row>
    <row r="158" ht="14.25">
      <c r="K158" s="18"/>
    </row>
    <row r="159" ht="14.25">
      <c r="K159" s="18"/>
    </row>
    <row r="160" ht="14.25">
      <c r="K160" s="18"/>
    </row>
    <row r="161" ht="14.25">
      <c r="K161" s="18"/>
    </row>
    <row r="162" ht="14.25">
      <c r="K162" s="18"/>
    </row>
    <row r="163" ht="14.25">
      <c r="K163" s="18"/>
    </row>
    <row r="164" ht="14.25">
      <c r="K164" s="18"/>
    </row>
    <row r="165" ht="14.25">
      <c r="K165" s="18"/>
    </row>
    <row r="166" ht="14.25">
      <c r="K166" s="18"/>
    </row>
    <row r="167" ht="14.25">
      <c r="K167" s="18"/>
    </row>
    <row r="168" ht="14.25">
      <c r="K168" s="18"/>
    </row>
    <row r="169" ht="14.25">
      <c r="K169" s="18"/>
    </row>
    <row r="170" spans="11:13" ht="14.25">
      <c r="K170" s="18"/>
      <c r="L170" s="65"/>
      <c r="M170" s="18"/>
    </row>
    <row r="171" spans="11:13" ht="14.25">
      <c r="K171" s="18"/>
      <c r="L171" s="65"/>
      <c r="M171" s="18"/>
    </row>
    <row r="172" spans="11:13" ht="14.25">
      <c r="K172" s="18"/>
      <c r="L172" s="18"/>
      <c r="M172" s="18"/>
    </row>
    <row r="173" spans="11:13" ht="14.25">
      <c r="K173" s="18"/>
      <c r="L173" s="18"/>
      <c r="M173" s="18"/>
    </row>
    <row r="174" spans="11:13" ht="14.25">
      <c r="K174" s="18"/>
      <c r="L174" s="18"/>
      <c r="M174" s="18"/>
    </row>
    <row r="175" spans="11:13" ht="14.25">
      <c r="K175" s="65"/>
      <c r="L175" s="18"/>
      <c r="M175" s="65"/>
    </row>
    <row r="176" ht="14.25">
      <c r="L176" s="18"/>
    </row>
  </sheetData>
  <sheetProtection/>
  <mergeCells count="4">
    <mergeCell ref="B74:F74"/>
    <mergeCell ref="B9:F9"/>
    <mergeCell ref="B10:F10"/>
    <mergeCell ref="B11:F11"/>
  </mergeCells>
  <printOptions horizontalCentered="1"/>
  <pageMargins left="0.7874015748031497" right="0.7874015748031497" top="1.299212598425197" bottom="0.5905511811023623" header="0" footer="0"/>
  <pageSetup horizontalDpi="600" verticalDpi="600" orientation="portrait" paperSize="9" scale="74" r:id="rId2"/>
  <headerFooter alignWithMargins="0">
    <oddFooter>&amp;CPágina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L18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57421875" style="457" customWidth="1"/>
    <col min="2" max="2" width="8.8515625" style="457" customWidth="1"/>
    <col min="3" max="3" width="57.57421875" style="457" customWidth="1"/>
    <col min="4" max="4" width="15.28125" style="504" customWidth="1"/>
    <col min="5" max="5" width="16.140625" style="504" customWidth="1"/>
    <col min="6" max="6" width="14.28125" style="504" customWidth="1"/>
    <col min="7" max="7" width="12.57421875" style="457" customWidth="1"/>
    <col min="8" max="8" width="9.140625" style="457" customWidth="1"/>
    <col min="9" max="9" width="13.00390625" style="457" bestFit="1" customWidth="1"/>
    <col min="10" max="10" width="11.7109375" style="458" bestFit="1" customWidth="1"/>
    <col min="11" max="11" width="10.7109375" style="457" bestFit="1" customWidth="1"/>
    <col min="12" max="12" width="11.7109375" style="457" bestFit="1" customWidth="1"/>
    <col min="13" max="16384" width="9.140625" style="457" customWidth="1"/>
  </cols>
  <sheetData>
    <row r="5" spans="2:7" ht="15">
      <c r="B5" s="551" t="s">
        <v>234</v>
      </c>
      <c r="C5" s="551"/>
      <c r="D5" s="551"/>
      <c r="E5" s="551"/>
      <c r="F5" s="551"/>
      <c r="G5" s="551"/>
    </row>
    <row r="6" spans="2:7" ht="15">
      <c r="B6" s="551" t="s">
        <v>235</v>
      </c>
      <c r="C6" s="551"/>
      <c r="D6" s="551"/>
      <c r="E6" s="551"/>
      <c r="F6" s="551"/>
      <c r="G6" s="551"/>
    </row>
    <row r="7" spans="2:7" ht="12.75">
      <c r="B7" s="343"/>
      <c r="C7" s="343"/>
      <c r="D7" s="459"/>
      <c r="E7" s="460"/>
      <c r="F7" s="460"/>
      <c r="G7" s="461"/>
    </row>
    <row r="8" spans="2:7" ht="13.5" thickBot="1">
      <c r="B8" s="343"/>
      <c r="C8" s="343"/>
      <c r="D8" s="459"/>
      <c r="E8" s="460"/>
      <c r="F8" s="460"/>
      <c r="G8" s="461"/>
    </row>
    <row r="9" spans="2:7" ht="12.75" customHeight="1" thickTop="1">
      <c r="B9" s="462"/>
      <c r="C9" s="463"/>
      <c r="D9" s="553" t="s">
        <v>236</v>
      </c>
      <c r="E9" s="464"/>
      <c r="F9" s="464"/>
      <c r="G9" s="465"/>
    </row>
    <row r="10" spans="2:7" ht="46.5" customHeight="1">
      <c r="B10" s="466" t="s">
        <v>237</v>
      </c>
      <c r="C10" s="467" t="s">
        <v>238</v>
      </c>
      <c r="D10" s="554"/>
      <c r="E10" s="468" t="s">
        <v>239</v>
      </c>
      <c r="F10" s="468" t="s">
        <v>240</v>
      </c>
      <c r="G10" s="469" t="s">
        <v>241</v>
      </c>
    </row>
    <row r="11" spans="2:7" ht="6" customHeight="1">
      <c r="B11" s="470"/>
      <c r="D11" s="471"/>
      <c r="E11" s="471"/>
      <c r="F11" s="471"/>
      <c r="G11" s="472"/>
    </row>
    <row r="12" spans="2:7" ht="12" customHeight="1">
      <c r="B12" s="473"/>
      <c r="C12" s="474" t="s">
        <v>171</v>
      </c>
      <c r="D12" s="471"/>
      <c r="E12" s="471"/>
      <c r="F12" s="471"/>
      <c r="G12" s="475"/>
    </row>
    <row r="13" spans="2:7" ht="12" customHeight="1" hidden="1">
      <c r="B13" s="476" t="s">
        <v>242</v>
      </c>
      <c r="C13" s="477" t="s">
        <v>243</v>
      </c>
      <c r="D13" s="459">
        <v>0</v>
      </c>
      <c r="E13" s="459">
        <v>0</v>
      </c>
      <c r="F13" s="471">
        <f>+E13-D13</f>
        <v>0</v>
      </c>
      <c r="G13" s="478" t="e">
        <f>+F13*100/D13</f>
        <v>#DIV/0!</v>
      </c>
    </row>
    <row r="14" spans="2:7" ht="6" customHeight="1">
      <c r="B14" s="476"/>
      <c r="C14" s="477"/>
      <c r="D14" s="459"/>
      <c r="E14" s="459"/>
      <c r="F14" s="471"/>
      <c r="G14" s="475"/>
    </row>
    <row r="15" spans="2:7" ht="14.25" customHeight="1">
      <c r="B15" s="476"/>
      <c r="C15" s="477" t="s">
        <v>243</v>
      </c>
      <c r="D15" s="479"/>
      <c r="E15" s="479"/>
      <c r="F15" s="471">
        <f>+D15-E15</f>
        <v>0</v>
      </c>
      <c r="G15" s="478"/>
    </row>
    <row r="16" spans="2:7" ht="12.75">
      <c r="B16" s="476" t="s">
        <v>244</v>
      </c>
      <c r="C16" s="477" t="s">
        <v>245</v>
      </c>
      <c r="D16" s="480">
        <v>14306583</v>
      </c>
      <c r="E16" s="480">
        <v>14886310.78</v>
      </c>
      <c r="F16" s="479">
        <f>+E16-D16</f>
        <v>579727.7799999993</v>
      </c>
      <c r="G16" s="478">
        <f>+F16*100/D16</f>
        <v>4.05217500223498</v>
      </c>
    </row>
    <row r="17" spans="2:7" ht="12.75">
      <c r="B17" s="476" t="s">
        <v>246</v>
      </c>
      <c r="C17" s="477" t="s">
        <v>247</v>
      </c>
      <c r="D17" s="480">
        <v>23683341</v>
      </c>
      <c r="E17" s="480">
        <v>24657276.89</v>
      </c>
      <c r="F17" s="479">
        <f>+E17-D17</f>
        <v>973935.8900000006</v>
      </c>
      <c r="G17" s="478">
        <f>+F17*100/D17</f>
        <v>4.112324734926548</v>
      </c>
    </row>
    <row r="18" spans="2:7" ht="12.75">
      <c r="B18" s="476" t="s">
        <v>248</v>
      </c>
      <c r="C18" s="477" t="s">
        <v>249</v>
      </c>
      <c r="D18" s="480">
        <v>250000</v>
      </c>
      <c r="E18" s="480">
        <f>741182.84+1000+110700+69831.25</f>
        <v>922714.09</v>
      </c>
      <c r="F18" s="479">
        <f>+E18-D18</f>
        <v>672714.09</v>
      </c>
      <c r="G18" s="478">
        <f>+F18*100/D18</f>
        <v>269.085636</v>
      </c>
    </row>
    <row r="19" spans="2:7" ht="7.5" customHeight="1">
      <c r="B19" s="476"/>
      <c r="C19" s="477"/>
      <c r="D19" s="480"/>
      <c r="E19" s="480"/>
      <c r="F19" s="479">
        <f>+E19-D19</f>
        <v>0</v>
      </c>
      <c r="G19" s="478"/>
    </row>
    <row r="20" spans="2:7" ht="15" customHeight="1">
      <c r="B20" s="481"/>
      <c r="C20" s="474" t="s">
        <v>250</v>
      </c>
      <c r="D20" s="479">
        <f>SUM(D15:D19)</f>
        <v>38239924</v>
      </c>
      <c r="E20" s="479">
        <f>SUM(E15:E19)</f>
        <v>40466301.760000005</v>
      </c>
      <c r="F20" s="479">
        <f>SUM(F15:F19)</f>
        <v>2226377.76</v>
      </c>
      <c r="G20" s="478">
        <f>+F20*100/D20</f>
        <v>5.822129144398926</v>
      </c>
    </row>
    <row r="21" spans="2:10" s="482" customFormat="1" ht="15" customHeight="1">
      <c r="B21" s="483"/>
      <c r="C21" s="484" t="s">
        <v>251</v>
      </c>
      <c r="D21" s="485">
        <f>+D13+D20</f>
        <v>38239924</v>
      </c>
      <c r="E21" s="485">
        <f>+E13+E20</f>
        <v>40466301.760000005</v>
      </c>
      <c r="F21" s="485">
        <f>+F13+F20</f>
        <v>2226377.76</v>
      </c>
      <c r="G21" s="486">
        <f>+F21*100/D21</f>
        <v>5.822129144398926</v>
      </c>
      <c r="J21" s="487"/>
    </row>
    <row r="22" spans="2:7" ht="9" customHeight="1">
      <c r="B22" s="481"/>
      <c r="C22" s="488"/>
      <c r="D22" s="479"/>
      <c r="E22" s="479"/>
      <c r="F22" s="479"/>
      <c r="G22" s="478"/>
    </row>
    <row r="23" spans="2:7" ht="9" customHeight="1">
      <c r="B23" s="481"/>
      <c r="C23" s="489"/>
      <c r="D23" s="479"/>
      <c r="E23" s="479"/>
      <c r="F23" s="479"/>
      <c r="G23" s="490"/>
    </row>
    <row r="24" spans="2:7" ht="12.75" customHeight="1">
      <c r="B24" s="481"/>
      <c r="C24" s="474" t="s">
        <v>252</v>
      </c>
      <c r="D24" s="479"/>
      <c r="E24" s="479"/>
      <c r="F24" s="479"/>
      <c r="G24" s="490"/>
    </row>
    <row r="25" spans="2:7" ht="12.75" customHeight="1">
      <c r="B25" s="481"/>
      <c r="C25" s="474" t="s">
        <v>25</v>
      </c>
      <c r="D25" s="479"/>
      <c r="E25" s="479"/>
      <c r="F25" s="479"/>
      <c r="G25" s="490"/>
    </row>
    <row r="26" spans="2:7" ht="12.75">
      <c r="B26" s="476" t="s">
        <v>253</v>
      </c>
      <c r="C26" s="477" t="s">
        <v>503</v>
      </c>
      <c r="D26" s="480">
        <v>14195878.4</v>
      </c>
      <c r="E26" s="480">
        <v>12712794.7</v>
      </c>
      <c r="F26" s="479">
        <f aca="true" t="shared" si="0" ref="F26:F42">+D26-E26</f>
        <v>1483083.7000000011</v>
      </c>
      <c r="G26" s="478">
        <f>+F26*100/D26</f>
        <v>10.447283769350976</v>
      </c>
    </row>
    <row r="27" spans="2:7" ht="12.75" customHeight="1" hidden="1">
      <c r="B27" s="476" t="s">
        <v>254</v>
      </c>
      <c r="C27" s="477" t="s">
        <v>255</v>
      </c>
      <c r="D27" s="480">
        <v>0</v>
      </c>
      <c r="E27" s="480">
        <v>0</v>
      </c>
      <c r="F27" s="479">
        <f t="shared" si="0"/>
        <v>0</v>
      </c>
      <c r="G27" s="478" t="e">
        <f>+F27*100/D27</f>
        <v>#DIV/0!</v>
      </c>
    </row>
    <row r="28" spans="2:7" ht="12.75" customHeight="1" hidden="1">
      <c r="B28" s="476" t="s">
        <v>256</v>
      </c>
      <c r="C28" s="477" t="s">
        <v>45</v>
      </c>
      <c r="D28" s="480">
        <v>0</v>
      </c>
      <c r="E28" s="480">
        <v>0</v>
      </c>
      <c r="F28" s="479">
        <f t="shared" si="0"/>
        <v>0</v>
      </c>
      <c r="G28" s="478" t="e">
        <f>+F28*100/D28</f>
        <v>#DIV/0!</v>
      </c>
    </row>
    <row r="29" spans="2:7" ht="12.75" hidden="1">
      <c r="B29" s="476" t="s">
        <v>257</v>
      </c>
      <c r="C29" s="477" t="s">
        <v>258</v>
      </c>
      <c r="D29" s="480"/>
      <c r="E29" s="480"/>
      <c r="F29" s="479">
        <f t="shared" si="0"/>
        <v>0</v>
      </c>
      <c r="G29" s="478" t="e">
        <f>+F29*100/D29</f>
        <v>#DIV/0!</v>
      </c>
    </row>
    <row r="30" spans="2:7" ht="12.75">
      <c r="B30" s="476" t="s">
        <v>259</v>
      </c>
      <c r="C30" s="477" t="s">
        <v>260</v>
      </c>
      <c r="D30" s="480">
        <v>1294722.3</v>
      </c>
      <c r="E30" s="480">
        <v>213913.93</v>
      </c>
      <c r="F30" s="479">
        <f t="shared" si="0"/>
        <v>1080808.37</v>
      </c>
      <c r="G30" s="478">
        <f>+F30*100/D30</f>
        <v>83.47800682818239</v>
      </c>
    </row>
    <row r="31" spans="1:7" ht="13.5" customHeight="1">
      <c r="A31" s="457" t="s">
        <v>22</v>
      </c>
      <c r="B31" s="476" t="s">
        <v>261</v>
      </c>
      <c r="C31" s="477" t="s">
        <v>262</v>
      </c>
      <c r="D31" s="480">
        <v>0</v>
      </c>
      <c r="E31" s="480">
        <v>4327866.7</v>
      </c>
      <c r="F31" s="479">
        <f t="shared" si="0"/>
        <v>-4327866.7</v>
      </c>
      <c r="G31" s="478">
        <v>0</v>
      </c>
    </row>
    <row r="32" spans="2:7" ht="12.75">
      <c r="B32" s="476" t="s">
        <v>263</v>
      </c>
      <c r="C32" s="477" t="s">
        <v>508</v>
      </c>
      <c r="D32" s="480">
        <v>338833</v>
      </c>
      <c r="E32" s="480">
        <v>560067.09</v>
      </c>
      <c r="F32" s="479">
        <f t="shared" si="0"/>
        <v>-221234.08999999997</v>
      </c>
      <c r="G32" s="478">
        <f aca="true" t="shared" si="1" ref="G32:G42">+F32*100/D32</f>
        <v>-65.2929584780703</v>
      </c>
    </row>
    <row r="33" spans="2:7" ht="12.75">
      <c r="B33" s="476" t="s">
        <v>264</v>
      </c>
      <c r="C33" s="477" t="s">
        <v>265</v>
      </c>
      <c r="D33" s="480">
        <v>1228000</v>
      </c>
      <c r="E33" s="480">
        <v>764197.94</v>
      </c>
      <c r="F33" s="479">
        <f t="shared" si="0"/>
        <v>463802.06000000006</v>
      </c>
      <c r="G33" s="478">
        <f t="shared" si="1"/>
        <v>37.768897394136815</v>
      </c>
    </row>
    <row r="34" spans="2:7" ht="12.75">
      <c r="B34" s="476" t="s">
        <v>266</v>
      </c>
      <c r="C34" s="477" t="s">
        <v>504</v>
      </c>
      <c r="D34" s="480">
        <v>1207500</v>
      </c>
      <c r="E34" s="480">
        <v>1012500</v>
      </c>
      <c r="F34" s="479">
        <f t="shared" si="0"/>
        <v>195000</v>
      </c>
      <c r="G34" s="478">
        <f t="shared" si="1"/>
        <v>16.149068322981368</v>
      </c>
    </row>
    <row r="35" spans="2:7" ht="12.75">
      <c r="B35" s="476" t="s">
        <v>267</v>
      </c>
      <c r="C35" s="477" t="s">
        <v>268</v>
      </c>
      <c r="D35" s="480">
        <v>300000</v>
      </c>
      <c r="E35" s="480">
        <v>347722.22</v>
      </c>
      <c r="F35" s="479">
        <f t="shared" si="0"/>
        <v>-47722.21999999997</v>
      </c>
      <c r="G35" s="478">
        <f t="shared" si="1"/>
        <v>-15.907406666666658</v>
      </c>
    </row>
    <row r="36" spans="2:7" ht="12.75" hidden="1">
      <c r="B36" s="476" t="s">
        <v>269</v>
      </c>
      <c r="C36" s="477" t="s">
        <v>270</v>
      </c>
      <c r="D36" s="480">
        <v>0</v>
      </c>
      <c r="E36" s="480">
        <v>0</v>
      </c>
      <c r="F36" s="479">
        <f t="shared" si="0"/>
        <v>0</v>
      </c>
      <c r="G36" s="478" t="e">
        <f t="shared" si="1"/>
        <v>#DIV/0!</v>
      </c>
    </row>
    <row r="37" spans="2:7" ht="12.75">
      <c r="B37" s="476" t="s">
        <v>271</v>
      </c>
      <c r="C37" s="477" t="s">
        <v>501</v>
      </c>
      <c r="D37" s="480">
        <v>160000</v>
      </c>
      <c r="E37" s="480">
        <v>38891</v>
      </c>
      <c r="F37" s="479">
        <f t="shared" si="0"/>
        <v>121109</v>
      </c>
      <c r="G37" s="478">
        <f t="shared" si="1"/>
        <v>75.693125</v>
      </c>
    </row>
    <row r="38" spans="2:7" ht="12.75">
      <c r="B38" s="476" t="s">
        <v>272</v>
      </c>
      <c r="C38" s="477" t="s">
        <v>507</v>
      </c>
      <c r="D38" s="480">
        <v>3829496</v>
      </c>
      <c r="E38" s="480">
        <v>8047715.7</v>
      </c>
      <c r="F38" s="479">
        <f t="shared" si="0"/>
        <v>-4218219.7</v>
      </c>
      <c r="G38" s="478">
        <f t="shared" si="1"/>
        <v>-110.15077963262006</v>
      </c>
    </row>
    <row r="39" spans="2:7" ht="12.75" hidden="1">
      <c r="B39" s="476" t="s">
        <v>273</v>
      </c>
      <c r="C39" s="477" t="s">
        <v>274</v>
      </c>
      <c r="D39" s="480">
        <v>0</v>
      </c>
      <c r="E39" s="480">
        <v>0</v>
      </c>
      <c r="F39" s="479">
        <f t="shared" si="0"/>
        <v>0</v>
      </c>
      <c r="G39" s="478" t="e">
        <f t="shared" si="1"/>
        <v>#DIV/0!</v>
      </c>
    </row>
    <row r="40" spans="2:7" ht="12.75">
      <c r="B40" s="476" t="s">
        <v>275</v>
      </c>
      <c r="C40" s="477" t="s">
        <v>276</v>
      </c>
      <c r="D40" s="480">
        <v>853543</v>
      </c>
      <c r="E40" s="480">
        <v>762341.88</v>
      </c>
      <c r="F40" s="479">
        <f t="shared" si="0"/>
        <v>91201.12</v>
      </c>
      <c r="G40" s="478">
        <f t="shared" si="1"/>
        <v>10.685005910657107</v>
      </c>
    </row>
    <row r="41" spans="2:7" ht="12.75">
      <c r="B41" s="476" t="s">
        <v>277</v>
      </c>
      <c r="C41" s="477" t="s">
        <v>278</v>
      </c>
      <c r="D41" s="480">
        <v>1026933</v>
      </c>
      <c r="E41" s="480">
        <v>904551.87</v>
      </c>
      <c r="F41" s="479">
        <f t="shared" si="0"/>
        <v>122381.13</v>
      </c>
      <c r="G41" s="478">
        <f t="shared" si="1"/>
        <v>11.917148441037536</v>
      </c>
    </row>
    <row r="42" spans="2:7" ht="12.75">
      <c r="B42" s="476" t="s">
        <v>279</v>
      </c>
      <c r="C42" s="477" t="s">
        <v>280</v>
      </c>
      <c r="D42" s="480">
        <v>88289</v>
      </c>
      <c r="E42" s="480">
        <v>79624.73</v>
      </c>
      <c r="F42" s="479">
        <f t="shared" si="0"/>
        <v>8664.270000000004</v>
      </c>
      <c r="G42" s="478">
        <f t="shared" si="1"/>
        <v>9.813532829684338</v>
      </c>
    </row>
    <row r="43" spans="2:7" ht="14.25" customHeight="1">
      <c r="B43" s="491"/>
      <c r="C43" s="492"/>
      <c r="D43" s="479"/>
      <c r="E43" s="479"/>
      <c r="F43" s="479"/>
      <c r="G43" s="478"/>
    </row>
    <row r="44" spans="2:10" s="482" customFormat="1" ht="14.25" customHeight="1">
      <c r="B44" s="493"/>
      <c r="C44" s="484" t="s">
        <v>281</v>
      </c>
      <c r="D44" s="485">
        <f>SUM(D26:D42)</f>
        <v>24523194.700000003</v>
      </c>
      <c r="E44" s="485">
        <f>SUM(E26:E42)</f>
        <v>29772187.759999998</v>
      </c>
      <c r="F44" s="485">
        <f>+D44-E44</f>
        <v>-5248993.059999995</v>
      </c>
      <c r="G44" s="486">
        <f>+F44*100/D44</f>
        <v>-21.404197634984296</v>
      </c>
      <c r="J44" s="487"/>
    </row>
    <row r="45" spans="2:10" s="482" customFormat="1" ht="14.25" customHeight="1">
      <c r="B45" s="493"/>
      <c r="C45" s="484"/>
      <c r="D45" s="485"/>
      <c r="E45" s="485"/>
      <c r="F45" s="485"/>
      <c r="G45" s="486"/>
      <c r="I45" s="494"/>
      <c r="J45" s="487"/>
    </row>
    <row r="46" spans="2:9" ht="14.25" customHeight="1">
      <c r="B46" s="491"/>
      <c r="C46" s="495" t="s">
        <v>26</v>
      </c>
      <c r="D46" s="479"/>
      <c r="E46" s="496"/>
      <c r="F46" s="479"/>
      <c r="G46" s="478"/>
      <c r="I46" s="497"/>
    </row>
    <row r="47" spans="2:7" ht="12.75">
      <c r="B47" s="491"/>
      <c r="C47" s="492"/>
      <c r="D47" s="479"/>
      <c r="E47" s="479"/>
      <c r="F47" s="479">
        <f aca="true" t="shared" si="2" ref="F47:F81">+D47-E47</f>
        <v>0</v>
      </c>
      <c r="G47" s="478">
        <v>0</v>
      </c>
    </row>
    <row r="48" spans="2:7" ht="12.75">
      <c r="B48" s="476" t="s">
        <v>282</v>
      </c>
      <c r="C48" s="477" t="s">
        <v>283</v>
      </c>
      <c r="D48" s="480">
        <v>700000</v>
      </c>
      <c r="E48" s="480">
        <f>940420.1+82723.68</f>
        <v>1023143.78</v>
      </c>
      <c r="F48" s="479">
        <f t="shared" si="2"/>
        <v>-323143.78</v>
      </c>
      <c r="G48" s="478">
        <f aca="true" t="shared" si="3" ref="G48:G56">+F48*100/D48</f>
        <v>-46.16339714285715</v>
      </c>
    </row>
    <row r="49" spans="2:7" ht="12.75" hidden="1">
      <c r="B49" s="476" t="s">
        <v>284</v>
      </c>
      <c r="C49" s="477" t="s">
        <v>285</v>
      </c>
      <c r="D49" s="480">
        <v>0</v>
      </c>
      <c r="E49" s="480">
        <v>0</v>
      </c>
      <c r="F49" s="479">
        <f t="shared" si="2"/>
        <v>0</v>
      </c>
      <c r="G49" s="478" t="e">
        <f t="shared" si="3"/>
        <v>#DIV/0!</v>
      </c>
    </row>
    <row r="50" spans="2:7" ht="12.75">
      <c r="B50" s="476" t="s">
        <v>286</v>
      </c>
      <c r="C50" s="477" t="s">
        <v>521</v>
      </c>
      <c r="D50" s="480">
        <v>650000</v>
      </c>
      <c r="E50" s="480">
        <v>543595.59</v>
      </c>
      <c r="F50" s="479">
        <f t="shared" si="2"/>
        <v>106404.41000000003</v>
      </c>
      <c r="G50" s="478">
        <f t="shared" si="3"/>
        <v>16.369909230769238</v>
      </c>
    </row>
    <row r="51" spans="2:7" ht="12.75">
      <c r="B51" s="476" t="s">
        <v>287</v>
      </c>
      <c r="C51" s="477" t="s">
        <v>522</v>
      </c>
      <c r="D51" s="480">
        <v>5000</v>
      </c>
      <c r="E51" s="480">
        <v>2486</v>
      </c>
      <c r="F51" s="479">
        <f t="shared" si="2"/>
        <v>2514</v>
      </c>
      <c r="G51" s="478">
        <f t="shared" si="3"/>
        <v>50.28</v>
      </c>
    </row>
    <row r="52" spans="2:7" ht="12.75" hidden="1">
      <c r="B52" s="476" t="s">
        <v>288</v>
      </c>
      <c r="C52" s="477" t="s">
        <v>289</v>
      </c>
      <c r="D52" s="480">
        <v>0</v>
      </c>
      <c r="E52" s="480">
        <v>0</v>
      </c>
      <c r="F52" s="479">
        <f t="shared" si="2"/>
        <v>0</v>
      </c>
      <c r="G52" s="478" t="e">
        <f t="shared" si="3"/>
        <v>#DIV/0!</v>
      </c>
    </row>
    <row r="53" spans="2:7" ht="12.75">
      <c r="B53" s="476" t="s">
        <v>290</v>
      </c>
      <c r="C53" s="477" t="s">
        <v>291</v>
      </c>
      <c r="D53" s="480">
        <v>1162282</v>
      </c>
      <c r="E53" s="480">
        <v>560100.01</v>
      </c>
      <c r="F53" s="479">
        <f t="shared" si="2"/>
        <v>602181.99</v>
      </c>
      <c r="G53" s="478">
        <f t="shared" si="3"/>
        <v>51.81031711753258</v>
      </c>
    </row>
    <row r="54" spans="2:7" ht="12.75">
      <c r="B54" s="476" t="s">
        <v>292</v>
      </c>
      <c r="C54" s="477" t="s">
        <v>293</v>
      </c>
      <c r="D54" s="480">
        <v>15000</v>
      </c>
      <c r="E54" s="480">
        <v>3756.89</v>
      </c>
      <c r="F54" s="479">
        <f t="shared" si="2"/>
        <v>11243.11</v>
      </c>
      <c r="G54" s="478">
        <f t="shared" si="3"/>
        <v>74.95406666666666</v>
      </c>
    </row>
    <row r="55" spans="2:7" ht="12.75">
      <c r="B55" s="476" t="s">
        <v>294</v>
      </c>
      <c r="C55" s="477" t="s">
        <v>295</v>
      </c>
      <c r="D55" s="480">
        <v>311227</v>
      </c>
      <c r="E55" s="480">
        <v>86990</v>
      </c>
      <c r="F55" s="479">
        <f t="shared" si="2"/>
        <v>224237</v>
      </c>
      <c r="G55" s="478">
        <f t="shared" si="3"/>
        <v>72.04934019220697</v>
      </c>
    </row>
    <row r="56" spans="2:7" ht="12.75">
      <c r="B56" s="476" t="s">
        <v>294</v>
      </c>
      <c r="C56" s="477" t="s">
        <v>296</v>
      </c>
      <c r="D56" s="480">
        <v>191601.8</v>
      </c>
      <c r="E56" s="480">
        <v>0</v>
      </c>
      <c r="F56" s="479">
        <f t="shared" si="2"/>
        <v>191601.8</v>
      </c>
      <c r="G56" s="478">
        <f t="shared" si="3"/>
        <v>100</v>
      </c>
    </row>
    <row r="57" spans="2:7" ht="12.75">
      <c r="B57" s="476" t="s">
        <v>297</v>
      </c>
      <c r="C57" s="477" t="s">
        <v>535</v>
      </c>
      <c r="D57" s="480">
        <v>0</v>
      </c>
      <c r="E57" s="480">
        <v>56135</v>
      </c>
      <c r="F57" s="479">
        <f t="shared" si="2"/>
        <v>-56135</v>
      </c>
      <c r="G57" s="478">
        <v>0</v>
      </c>
    </row>
    <row r="58" spans="2:7" ht="12.75">
      <c r="B58" s="476" t="s">
        <v>298</v>
      </c>
      <c r="C58" s="477" t="s">
        <v>536</v>
      </c>
      <c r="D58" s="480">
        <v>3000</v>
      </c>
      <c r="E58" s="480">
        <v>120</v>
      </c>
      <c r="F58" s="479">
        <f t="shared" si="2"/>
        <v>2880</v>
      </c>
      <c r="G58" s="478">
        <f aca="true" t="shared" si="4" ref="G58:G81">+F58*100/D58</f>
        <v>96</v>
      </c>
    </row>
    <row r="59" spans="2:7" ht="12.75">
      <c r="B59" s="476" t="s">
        <v>299</v>
      </c>
      <c r="C59" s="477" t="s">
        <v>300</v>
      </c>
      <c r="D59" s="480">
        <v>400000</v>
      </c>
      <c r="E59" s="480">
        <v>457366.57</v>
      </c>
      <c r="F59" s="479">
        <f t="shared" si="2"/>
        <v>-57366.57000000001</v>
      </c>
      <c r="G59" s="478">
        <f t="shared" si="4"/>
        <v>-14.341642500000003</v>
      </c>
    </row>
    <row r="60" spans="2:7" ht="12.75" hidden="1">
      <c r="B60" s="476" t="s">
        <v>301</v>
      </c>
      <c r="C60" s="477" t="s">
        <v>302</v>
      </c>
      <c r="D60" s="480">
        <v>0</v>
      </c>
      <c r="E60" s="480">
        <v>0</v>
      </c>
      <c r="F60" s="479">
        <f t="shared" si="2"/>
        <v>0</v>
      </c>
      <c r="G60" s="478" t="e">
        <f t="shared" si="4"/>
        <v>#DIV/0!</v>
      </c>
    </row>
    <row r="61" spans="2:7" ht="12.75" hidden="1">
      <c r="B61" s="476" t="s">
        <v>303</v>
      </c>
      <c r="C61" s="477" t="s">
        <v>304</v>
      </c>
      <c r="D61" s="480">
        <v>0</v>
      </c>
      <c r="E61" s="480">
        <v>0</v>
      </c>
      <c r="F61" s="479">
        <f t="shared" si="2"/>
        <v>0</v>
      </c>
      <c r="G61" s="478" t="e">
        <f t="shared" si="4"/>
        <v>#DIV/0!</v>
      </c>
    </row>
    <row r="62" spans="2:7" ht="12.75">
      <c r="B62" s="476" t="s">
        <v>305</v>
      </c>
      <c r="C62" s="477" t="s">
        <v>306</v>
      </c>
      <c r="D62" s="480">
        <v>75000</v>
      </c>
      <c r="E62" s="480">
        <v>0</v>
      </c>
      <c r="F62" s="479">
        <f t="shared" si="2"/>
        <v>75000</v>
      </c>
      <c r="G62" s="478">
        <f t="shared" si="4"/>
        <v>100</v>
      </c>
    </row>
    <row r="63" spans="2:7" ht="12.75">
      <c r="B63" s="476" t="s">
        <v>307</v>
      </c>
      <c r="C63" s="477" t="s">
        <v>308</v>
      </c>
      <c r="D63" s="480">
        <v>275000</v>
      </c>
      <c r="E63" s="480">
        <v>0</v>
      </c>
      <c r="F63" s="479">
        <f t="shared" si="2"/>
        <v>275000</v>
      </c>
      <c r="G63" s="478">
        <f t="shared" si="4"/>
        <v>100</v>
      </c>
    </row>
    <row r="64" spans="2:7" ht="14.25" customHeight="1" hidden="1">
      <c r="B64" s="476" t="s">
        <v>309</v>
      </c>
      <c r="C64" s="477" t="s">
        <v>310</v>
      </c>
      <c r="D64" s="480">
        <v>0</v>
      </c>
      <c r="E64" s="480">
        <v>0</v>
      </c>
      <c r="F64" s="479">
        <f t="shared" si="2"/>
        <v>0</v>
      </c>
      <c r="G64" s="478" t="e">
        <f t="shared" si="4"/>
        <v>#DIV/0!</v>
      </c>
    </row>
    <row r="65" spans="2:7" ht="12.75" hidden="1">
      <c r="B65" s="476" t="s">
        <v>311</v>
      </c>
      <c r="C65" s="477" t="s">
        <v>513</v>
      </c>
      <c r="D65" s="480">
        <v>0</v>
      </c>
      <c r="E65" s="480"/>
      <c r="F65" s="479">
        <f t="shared" si="2"/>
        <v>0</v>
      </c>
      <c r="G65" s="478" t="e">
        <f t="shared" si="4"/>
        <v>#DIV/0!</v>
      </c>
    </row>
    <row r="66" spans="2:7" ht="12.75">
      <c r="B66" s="476" t="s">
        <v>312</v>
      </c>
      <c r="C66" s="477" t="s">
        <v>313</v>
      </c>
      <c r="D66" s="480">
        <v>171841</v>
      </c>
      <c r="E66" s="480">
        <v>89661.64</v>
      </c>
      <c r="F66" s="479">
        <f t="shared" si="2"/>
        <v>82179.36</v>
      </c>
      <c r="G66" s="478">
        <f t="shared" si="4"/>
        <v>47.82290605850758</v>
      </c>
    </row>
    <row r="67" spans="2:7" ht="12.75">
      <c r="B67" s="476" t="s">
        <v>314</v>
      </c>
      <c r="C67" s="477" t="s">
        <v>315</v>
      </c>
      <c r="D67" s="480">
        <v>88578</v>
      </c>
      <c r="E67" s="480">
        <v>64069</v>
      </c>
      <c r="F67" s="479">
        <f t="shared" si="2"/>
        <v>24509</v>
      </c>
      <c r="G67" s="478">
        <f t="shared" si="4"/>
        <v>27.6693987220303</v>
      </c>
    </row>
    <row r="68" spans="2:7" ht="12.75">
      <c r="B68" s="476" t="s">
        <v>316</v>
      </c>
      <c r="C68" s="477" t="s">
        <v>317</v>
      </c>
      <c r="D68" s="480">
        <v>250000</v>
      </c>
      <c r="E68" s="480">
        <v>214596.53</v>
      </c>
      <c r="F68" s="479">
        <f t="shared" si="2"/>
        <v>35403.47</v>
      </c>
      <c r="G68" s="478">
        <f t="shared" si="4"/>
        <v>14.161388</v>
      </c>
    </row>
    <row r="69" spans="2:7" ht="12.75">
      <c r="B69" s="476" t="s">
        <v>318</v>
      </c>
      <c r="C69" s="477" t="s">
        <v>319</v>
      </c>
      <c r="D69" s="480">
        <v>750000</v>
      </c>
      <c r="E69" s="480">
        <v>128622.49</v>
      </c>
      <c r="F69" s="479">
        <f t="shared" si="2"/>
        <v>621377.51</v>
      </c>
      <c r="G69" s="478">
        <f t="shared" si="4"/>
        <v>82.85033466666667</v>
      </c>
    </row>
    <row r="70" spans="2:7" ht="12.75">
      <c r="B70" s="476" t="s">
        <v>320</v>
      </c>
      <c r="C70" s="477" t="s">
        <v>321</v>
      </c>
      <c r="D70" s="480">
        <v>15000</v>
      </c>
      <c r="E70" s="480">
        <v>0</v>
      </c>
      <c r="F70" s="479">
        <f t="shared" si="2"/>
        <v>15000</v>
      </c>
      <c r="G70" s="478">
        <f t="shared" si="4"/>
        <v>100</v>
      </c>
    </row>
    <row r="71" spans="2:7" ht="12.75">
      <c r="B71" s="476" t="s">
        <v>322</v>
      </c>
      <c r="C71" s="477" t="s">
        <v>323</v>
      </c>
      <c r="D71" s="480">
        <v>150000</v>
      </c>
      <c r="E71" s="480">
        <v>0</v>
      </c>
      <c r="F71" s="479">
        <f t="shared" si="2"/>
        <v>150000</v>
      </c>
      <c r="G71" s="478">
        <f t="shared" si="4"/>
        <v>100</v>
      </c>
    </row>
    <row r="72" spans="2:7" ht="12.75">
      <c r="B72" s="476" t="s">
        <v>324</v>
      </c>
      <c r="C72" s="477" t="s">
        <v>325</v>
      </c>
      <c r="D72" s="480">
        <v>25000</v>
      </c>
      <c r="E72" s="480">
        <v>0</v>
      </c>
      <c r="F72" s="479">
        <f t="shared" si="2"/>
        <v>25000</v>
      </c>
      <c r="G72" s="478">
        <f t="shared" si="4"/>
        <v>100</v>
      </c>
    </row>
    <row r="73" spans="2:7" ht="12.75">
      <c r="B73" s="476" t="s">
        <v>326</v>
      </c>
      <c r="C73" s="477" t="s">
        <v>327</v>
      </c>
      <c r="D73" s="480">
        <v>150000</v>
      </c>
      <c r="E73" s="480">
        <v>118720</v>
      </c>
      <c r="F73" s="479">
        <f t="shared" si="2"/>
        <v>31280</v>
      </c>
      <c r="G73" s="478">
        <f t="shared" si="4"/>
        <v>20.85333333333333</v>
      </c>
    </row>
    <row r="74" spans="2:7" ht="12.75">
      <c r="B74" s="476" t="s">
        <v>328</v>
      </c>
      <c r="C74" s="477" t="s">
        <v>329</v>
      </c>
      <c r="D74" s="480">
        <v>79167</v>
      </c>
      <c r="E74" s="480">
        <v>0</v>
      </c>
      <c r="F74" s="479">
        <f t="shared" si="2"/>
        <v>79167</v>
      </c>
      <c r="G74" s="478">
        <f t="shared" si="4"/>
        <v>100</v>
      </c>
    </row>
    <row r="75" spans="2:7" ht="12.75">
      <c r="B75" s="476" t="s">
        <v>330</v>
      </c>
      <c r="C75" s="477" t="s">
        <v>331</v>
      </c>
      <c r="D75" s="480">
        <v>31667</v>
      </c>
      <c r="E75" s="480">
        <v>8831.59</v>
      </c>
      <c r="F75" s="479">
        <f t="shared" si="2"/>
        <v>22835.41</v>
      </c>
      <c r="G75" s="478">
        <f t="shared" si="4"/>
        <v>72.11106198882118</v>
      </c>
    </row>
    <row r="76" spans="2:7" ht="12.75">
      <c r="B76" s="476" t="s">
        <v>332</v>
      </c>
      <c r="C76" s="477" t="s">
        <v>333</v>
      </c>
      <c r="D76" s="480">
        <v>25000</v>
      </c>
      <c r="E76" s="480">
        <v>79143.37</v>
      </c>
      <c r="F76" s="479">
        <f t="shared" si="2"/>
        <v>-54143.369999999995</v>
      </c>
      <c r="G76" s="478">
        <f t="shared" si="4"/>
        <v>-216.57348</v>
      </c>
    </row>
    <row r="77" spans="2:7" ht="12.75">
      <c r="B77" s="476" t="s">
        <v>334</v>
      </c>
      <c r="C77" s="477" t="s">
        <v>537</v>
      </c>
      <c r="D77" s="480">
        <v>15000</v>
      </c>
      <c r="E77" s="480">
        <v>0</v>
      </c>
      <c r="F77" s="479">
        <f t="shared" si="2"/>
        <v>15000</v>
      </c>
      <c r="G77" s="478">
        <f t="shared" si="4"/>
        <v>100</v>
      </c>
    </row>
    <row r="78" spans="2:7" ht="12.75">
      <c r="B78" s="476" t="s">
        <v>335</v>
      </c>
      <c r="C78" s="477" t="s">
        <v>336</v>
      </c>
      <c r="D78" s="480">
        <v>15000</v>
      </c>
      <c r="E78" s="480">
        <f>4595+8570</f>
        <v>13165</v>
      </c>
      <c r="F78" s="479">
        <f t="shared" si="2"/>
        <v>1835</v>
      </c>
      <c r="G78" s="478">
        <f t="shared" si="4"/>
        <v>12.233333333333333</v>
      </c>
    </row>
    <row r="79" spans="2:7" ht="12.75">
      <c r="B79" s="476" t="s">
        <v>337</v>
      </c>
      <c r="C79" s="477" t="s">
        <v>338</v>
      </c>
      <c r="D79" s="480">
        <v>30000</v>
      </c>
      <c r="E79" s="480">
        <v>0</v>
      </c>
      <c r="F79" s="479">
        <f t="shared" si="2"/>
        <v>30000</v>
      </c>
      <c r="G79" s="478">
        <f t="shared" si="4"/>
        <v>100</v>
      </c>
    </row>
    <row r="80" spans="2:7" ht="12.75">
      <c r="B80" s="476" t="s">
        <v>339</v>
      </c>
      <c r="C80" s="477" t="s">
        <v>340</v>
      </c>
      <c r="D80" s="480">
        <v>15000</v>
      </c>
      <c r="E80" s="480">
        <v>11764.7</v>
      </c>
      <c r="F80" s="479">
        <f t="shared" si="2"/>
        <v>3235.2999999999993</v>
      </c>
      <c r="G80" s="478">
        <f t="shared" si="4"/>
        <v>21.56866666666666</v>
      </c>
    </row>
    <row r="81" spans="2:7" ht="12.75">
      <c r="B81" s="476" t="s">
        <v>341</v>
      </c>
      <c r="C81" s="477" t="s">
        <v>342</v>
      </c>
      <c r="D81" s="480">
        <v>50000</v>
      </c>
      <c r="E81" s="480">
        <v>39390.81</v>
      </c>
      <c r="F81" s="479">
        <f t="shared" si="2"/>
        <v>10609.190000000002</v>
      </c>
      <c r="G81" s="478">
        <f t="shared" si="4"/>
        <v>21.218380000000003</v>
      </c>
    </row>
    <row r="82" spans="2:7" ht="12.75">
      <c r="B82" s="476" t="s">
        <v>343</v>
      </c>
      <c r="C82" s="477" t="s">
        <v>215</v>
      </c>
      <c r="D82" s="480">
        <v>400000</v>
      </c>
      <c r="E82" s="480">
        <v>32981</v>
      </c>
      <c r="F82" s="479">
        <v>0</v>
      </c>
      <c r="G82" s="478">
        <v>0</v>
      </c>
    </row>
    <row r="83" spans="2:7" ht="12.75">
      <c r="B83" s="476" t="s">
        <v>344</v>
      </c>
      <c r="C83" s="477" t="s">
        <v>518</v>
      </c>
      <c r="D83" s="480">
        <v>500000</v>
      </c>
      <c r="E83" s="480">
        <v>94000</v>
      </c>
      <c r="F83" s="479">
        <f aca="true" t="shared" si="5" ref="F83:F91">+D83-E83</f>
        <v>406000</v>
      </c>
      <c r="G83" s="478">
        <f>+F83*100/D83</f>
        <v>81.2</v>
      </c>
    </row>
    <row r="84" spans="2:7" ht="12.75" hidden="1">
      <c r="B84" s="476" t="s">
        <v>345</v>
      </c>
      <c r="C84" s="477" t="s">
        <v>346</v>
      </c>
      <c r="D84" s="480">
        <v>0</v>
      </c>
      <c r="E84" s="480">
        <v>0</v>
      </c>
      <c r="F84" s="479">
        <f t="shared" si="5"/>
        <v>0</v>
      </c>
      <c r="G84" s="478">
        <v>0</v>
      </c>
    </row>
    <row r="85" spans="2:7" ht="12.75">
      <c r="B85" s="476" t="s">
        <v>347</v>
      </c>
      <c r="C85" s="477" t="s">
        <v>348</v>
      </c>
      <c r="D85" s="480">
        <v>75000</v>
      </c>
      <c r="E85" s="480">
        <v>156940</v>
      </c>
      <c r="F85" s="479">
        <f t="shared" si="5"/>
        <v>-81940</v>
      </c>
      <c r="G85" s="478">
        <f aca="true" t="shared" si="6" ref="G85:G91">+F85*100/D85</f>
        <v>-109.25333333333333</v>
      </c>
    </row>
    <row r="86" spans="2:7" ht="12.75">
      <c r="B86" s="476" t="s">
        <v>349</v>
      </c>
      <c r="C86" s="477" t="s">
        <v>350</v>
      </c>
      <c r="D86" s="480">
        <v>416667.4</v>
      </c>
      <c r="E86" s="480">
        <v>0</v>
      </c>
      <c r="F86" s="479">
        <f t="shared" si="5"/>
        <v>416667.4</v>
      </c>
      <c r="G86" s="478">
        <f t="shared" si="6"/>
        <v>100</v>
      </c>
    </row>
    <row r="87" spans="2:9" ht="12.75">
      <c r="B87" s="476" t="s">
        <v>351</v>
      </c>
      <c r="C87" s="477" t="s">
        <v>352</v>
      </c>
      <c r="D87" s="480">
        <v>1731785</v>
      </c>
      <c r="E87" s="480">
        <v>1222004.77</v>
      </c>
      <c r="F87" s="479">
        <f t="shared" si="5"/>
        <v>509780.23</v>
      </c>
      <c r="G87" s="478">
        <f t="shared" si="6"/>
        <v>29.436692776528265</v>
      </c>
      <c r="I87" s="497"/>
    </row>
    <row r="88" spans="2:9" ht="12.75">
      <c r="B88" s="476" t="s">
        <v>353</v>
      </c>
      <c r="C88" s="477" t="s">
        <v>354</v>
      </c>
      <c r="D88" s="480">
        <v>5000</v>
      </c>
      <c r="E88" s="480">
        <v>0</v>
      </c>
      <c r="F88" s="479">
        <f t="shared" si="5"/>
        <v>5000</v>
      </c>
      <c r="G88" s="478">
        <f t="shared" si="6"/>
        <v>100</v>
      </c>
      <c r="I88" s="497"/>
    </row>
    <row r="89" spans="2:9" ht="12.75">
      <c r="B89" s="476" t="s">
        <v>355</v>
      </c>
      <c r="C89" s="477" t="s">
        <v>356</v>
      </c>
      <c r="D89" s="480">
        <v>5000</v>
      </c>
      <c r="E89" s="480">
        <v>0</v>
      </c>
      <c r="F89" s="479">
        <f t="shared" si="5"/>
        <v>5000</v>
      </c>
      <c r="G89" s="478">
        <f t="shared" si="6"/>
        <v>100</v>
      </c>
      <c r="I89" s="497"/>
    </row>
    <row r="90" spans="2:9" ht="12.75">
      <c r="B90" s="476" t="s">
        <v>357</v>
      </c>
      <c r="C90" s="477" t="s">
        <v>358</v>
      </c>
      <c r="D90" s="480">
        <v>5000</v>
      </c>
      <c r="E90" s="480">
        <v>0</v>
      </c>
      <c r="F90" s="479">
        <f t="shared" si="5"/>
        <v>5000</v>
      </c>
      <c r="G90" s="478">
        <f t="shared" si="6"/>
        <v>100</v>
      </c>
      <c r="I90" s="497"/>
    </row>
    <row r="91" spans="2:7" ht="13.5" customHeight="1">
      <c r="B91" s="476" t="s">
        <v>359</v>
      </c>
      <c r="C91" s="477" t="s">
        <v>360</v>
      </c>
      <c r="D91" s="480">
        <v>50000</v>
      </c>
      <c r="E91" s="480">
        <v>0</v>
      </c>
      <c r="F91" s="479">
        <f t="shared" si="5"/>
        <v>50000</v>
      </c>
      <c r="G91" s="478">
        <f t="shared" si="6"/>
        <v>100</v>
      </c>
    </row>
    <row r="92" spans="2:7" ht="13.5" customHeight="1">
      <c r="B92" s="491"/>
      <c r="C92" s="492"/>
      <c r="D92" s="479"/>
      <c r="E92" s="479"/>
      <c r="F92" s="479"/>
      <c r="G92" s="478"/>
    </row>
    <row r="93" spans="2:10" s="482" customFormat="1" ht="12.75">
      <c r="B93" s="493"/>
      <c r="C93" s="484" t="s">
        <v>361</v>
      </c>
      <c r="D93" s="485">
        <f>SUM(D48:D91)</f>
        <v>8837816.2</v>
      </c>
      <c r="E93" s="485">
        <f>SUM(E48:E91)</f>
        <v>5007584.74</v>
      </c>
      <c r="F93" s="485">
        <f>+D93-E93</f>
        <v>3830231.459999999</v>
      </c>
      <c r="G93" s="486">
        <f>+F93*100/D93</f>
        <v>43.33911651161063</v>
      </c>
      <c r="J93" s="487"/>
    </row>
    <row r="94" spans="2:7" ht="13.5" thickBot="1">
      <c r="B94" s="498"/>
      <c r="C94" s="499"/>
      <c r="D94" s="500"/>
      <c r="E94" s="501"/>
      <c r="F94" s="500"/>
      <c r="G94" s="502"/>
    </row>
    <row r="95" spans="2:7" ht="14.25" customHeight="1" thickTop="1">
      <c r="B95" s="491"/>
      <c r="C95" s="495" t="s">
        <v>362</v>
      </c>
      <c r="D95" s="479"/>
      <c r="E95" s="479"/>
      <c r="F95" s="479"/>
      <c r="G95" s="478"/>
    </row>
    <row r="96" spans="2:7" ht="12.75">
      <c r="B96" s="476" t="s">
        <v>363</v>
      </c>
      <c r="C96" s="477" t="s">
        <v>364</v>
      </c>
      <c r="D96" s="480">
        <v>1500000</v>
      </c>
      <c r="E96" s="480">
        <v>1353937.28</v>
      </c>
      <c r="F96" s="479">
        <f aca="true" t="shared" si="7" ref="F96:F122">+D96-E96</f>
        <v>146062.71999999997</v>
      </c>
      <c r="G96" s="478">
        <f aca="true" t="shared" si="8" ref="G96:G122">+F96*100/D96</f>
        <v>9.737514666666664</v>
      </c>
    </row>
    <row r="97" spans="2:7" ht="12.75" hidden="1">
      <c r="B97" s="476" t="s">
        <v>365</v>
      </c>
      <c r="C97" s="477" t="s">
        <v>366</v>
      </c>
      <c r="D97" s="480">
        <v>0</v>
      </c>
      <c r="E97" s="480"/>
      <c r="F97" s="479">
        <f t="shared" si="7"/>
        <v>0</v>
      </c>
      <c r="G97" s="478" t="e">
        <f t="shared" si="8"/>
        <v>#DIV/0!</v>
      </c>
    </row>
    <row r="98" spans="2:7" ht="12.75">
      <c r="B98" s="476" t="s">
        <v>367</v>
      </c>
      <c r="C98" s="477" t="s">
        <v>368</v>
      </c>
      <c r="D98" s="480">
        <v>2000</v>
      </c>
      <c r="E98" s="480">
        <v>0</v>
      </c>
      <c r="F98" s="479">
        <f t="shared" si="7"/>
        <v>2000</v>
      </c>
      <c r="G98" s="478">
        <f t="shared" si="8"/>
        <v>100</v>
      </c>
    </row>
    <row r="99" spans="2:7" ht="12.75">
      <c r="B99" s="476" t="s">
        <v>369</v>
      </c>
      <c r="C99" s="477" t="s">
        <v>370</v>
      </c>
      <c r="D99" s="480">
        <v>2000</v>
      </c>
      <c r="E99" s="480">
        <v>0</v>
      </c>
      <c r="F99" s="479">
        <f t="shared" si="7"/>
        <v>2000</v>
      </c>
      <c r="G99" s="478">
        <f t="shared" si="8"/>
        <v>100</v>
      </c>
    </row>
    <row r="100" spans="2:7" ht="12.75">
      <c r="B100" s="476" t="s">
        <v>371</v>
      </c>
      <c r="C100" s="477" t="s">
        <v>372</v>
      </c>
      <c r="D100" s="480">
        <v>12000</v>
      </c>
      <c r="E100" s="480">
        <v>0</v>
      </c>
      <c r="F100" s="479">
        <f t="shared" si="7"/>
        <v>12000</v>
      </c>
      <c r="G100" s="478">
        <f t="shared" si="8"/>
        <v>100</v>
      </c>
    </row>
    <row r="101" spans="2:7" ht="12.75" hidden="1">
      <c r="B101" s="476" t="s">
        <v>373</v>
      </c>
      <c r="C101" s="477" t="s">
        <v>514</v>
      </c>
      <c r="D101" s="480">
        <v>0</v>
      </c>
      <c r="E101" s="480"/>
      <c r="F101" s="479">
        <f t="shared" si="7"/>
        <v>0</v>
      </c>
      <c r="G101" s="478" t="e">
        <f t="shared" si="8"/>
        <v>#DIV/0!</v>
      </c>
    </row>
    <row r="102" spans="2:7" ht="12.75">
      <c r="B102" s="476" t="s">
        <v>374</v>
      </c>
      <c r="C102" s="477" t="s">
        <v>515</v>
      </c>
      <c r="D102" s="480">
        <v>100000</v>
      </c>
      <c r="E102" s="480">
        <v>3445.6</v>
      </c>
      <c r="F102" s="479">
        <f t="shared" si="7"/>
        <v>96554.4</v>
      </c>
      <c r="G102" s="478">
        <f t="shared" si="8"/>
        <v>96.5544</v>
      </c>
    </row>
    <row r="103" spans="2:7" ht="12.75">
      <c r="B103" s="476" t="s">
        <v>375</v>
      </c>
      <c r="C103" s="477" t="s">
        <v>516</v>
      </c>
      <c r="D103" s="480">
        <v>25000</v>
      </c>
      <c r="E103" s="480">
        <v>0</v>
      </c>
      <c r="F103" s="479">
        <f t="shared" si="7"/>
        <v>25000</v>
      </c>
      <c r="G103" s="478">
        <f t="shared" si="8"/>
        <v>100</v>
      </c>
    </row>
    <row r="104" spans="2:7" ht="12.75">
      <c r="B104" s="476" t="s">
        <v>376</v>
      </c>
      <c r="C104" s="477" t="s">
        <v>377</v>
      </c>
      <c r="D104" s="480">
        <v>5000</v>
      </c>
      <c r="E104" s="480">
        <v>0</v>
      </c>
      <c r="F104" s="479">
        <f t="shared" si="7"/>
        <v>5000</v>
      </c>
      <c r="G104" s="478">
        <f t="shared" si="8"/>
        <v>100</v>
      </c>
    </row>
    <row r="105" spans="2:12" ht="12.75">
      <c r="B105" s="476" t="s">
        <v>378</v>
      </c>
      <c r="C105" s="477" t="s">
        <v>379</v>
      </c>
      <c r="D105" s="480">
        <v>15000</v>
      </c>
      <c r="E105" s="480">
        <v>28108.38</v>
      </c>
      <c r="F105" s="479">
        <f t="shared" si="7"/>
        <v>-13108.380000000001</v>
      </c>
      <c r="G105" s="478">
        <f t="shared" si="8"/>
        <v>-87.3892</v>
      </c>
      <c r="L105" s="503"/>
    </row>
    <row r="106" spans="2:7" ht="12.75">
      <c r="B106" s="476" t="s">
        <v>380</v>
      </c>
      <c r="C106" s="477" t="s">
        <v>381</v>
      </c>
      <c r="D106" s="480">
        <v>150000</v>
      </c>
      <c r="E106" s="480">
        <v>397641.83</v>
      </c>
      <c r="F106" s="479">
        <f t="shared" si="7"/>
        <v>-247641.83000000002</v>
      </c>
      <c r="G106" s="478">
        <f t="shared" si="8"/>
        <v>-165.09455333333332</v>
      </c>
    </row>
    <row r="107" spans="2:7" ht="12.75">
      <c r="B107" s="476" t="s">
        <v>382</v>
      </c>
      <c r="C107" s="477" t="s">
        <v>383</v>
      </c>
      <c r="D107" s="480">
        <v>7500</v>
      </c>
      <c r="E107" s="480">
        <v>3455.56</v>
      </c>
      <c r="F107" s="479">
        <f t="shared" si="7"/>
        <v>4044.44</v>
      </c>
      <c r="G107" s="478">
        <f t="shared" si="8"/>
        <v>53.925866666666664</v>
      </c>
    </row>
    <row r="108" spans="2:7" ht="12.75">
      <c r="B108" s="476" t="s">
        <v>384</v>
      </c>
      <c r="C108" s="477" t="s">
        <v>385</v>
      </c>
      <c r="D108" s="480">
        <v>7143</v>
      </c>
      <c r="E108" s="480">
        <v>3710.37</v>
      </c>
      <c r="F108" s="479">
        <f t="shared" si="7"/>
        <v>3432.63</v>
      </c>
      <c r="G108" s="478">
        <f t="shared" si="8"/>
        <v>48.05585888282234</v>
      </c>
    </row>
    <row r="109" spans="2:7" ht="12.75">
      <c r="B109" s="476" t="s">
        <v>386</v>
      </c>
      <c r="C109" s="477" t="s">
        <v>387</v>
      </c>
      <c r="D109" s="480">
        <v>50000</v>
      </c>
      <c r="E109" s="480"/>
      <c r="F109" s="479">
        <f t="shared" si="7"/>
        <v>50000</v>
      </c>
      <c r="G109" s="478">
        <f t="shared" si="8"/>
        <v>100</v>
      </c>
    </row>
    <row r="110" spans="2:7" ht="12.75">
      <c r="B110" s="476" t="s">
        <v>388</v>
      </c>
      <c r="C110" s="477" t="s">
        <v>389</v>
      </c>
      <c r="D110" s="480">
        <v>5000</v>
      </c>
      <c r="E110" s="480">
        <v>0</v>
      </c>
      <c r="F110" s="479">
        <f t="shared" si="7"/>
        <v>5000</v>
      </c>
      <c r="G110" s="478">
        <f t="shared" si="8"/>
        <v>100</v>
      </c>
    </row>
    <row r="111" spans="2:7" ht="12.75" hidden="1">
      <c r="B111" s="476" t="s">
        <v>390</v>
      </c>
      <c r="C111" s="477" t="s">
        <v>391</v>
      </c>
      <c r="D111" s="480">
        <v>0</v>
      </c>
      <c r="E111" s="480"/>
      <c r="F111" s="479">
        <f t="shared" si="7"/>
        <v>0</v>
      </c>
      <c r="G111" s="478" t="e">
        <f t="shared" si="8"/>
        <v>#DIV/0!</v>
      </c>
    </row>
    <row r="112" spans="2:7" ht="12.75">
      <c r="B112" s="476" t="s">
        <v>392</v>
      </c>
      <c r="C112" s="477" t="s">
        <v>393</v>
      </c>
      <c r="D112" s="480">
        <v>5000</v>
      </c>
      <c r="E112" s="480">
        <v>0</v>
      </c>
      <c r="F112" s="479">
        <f t="shared" si="7"/>
        <v>5000</v>
      </c>
      <c r="G112" s="478">
        <f t="shared" si="8"/>
        <v>100</v>
      </c>
    </row>
    <row r="113" spans="2:7" ht="12.75">
      <c r="B113" s="476" t="s">
        <v>394</v>
      </c>
      <c r="C113" s="477" t="s">
        <v>519</v>
      </c>
      <c r="D113" s="480">
        <v>800000</v>
      </c>
      <c r="E113" s="480">
        <v>616418.91</v>
      </c>
      <c r="F113" s="479">
        <f t="shared" si="7"/>
        <v>183581.08999999997</v>
      </c>
      <c r="G113" s="478">
        <f t="shared" si="8"/>
        <v>22.947636249999995</v>
      </c>
    </row>
    <row r="114" spans="2:7" ht="12.75" hidden="1">
      <c r="B114" s="476" t="s">
        <v>395</v>
      </c>
      <c r="C114" s="477" t="s">
        <v>517</v>
      </c>
      <c r="D114" s="480">
        <v>0</v>
      </c>
      <c r="E114" s="480"/>
      <c r="F114" s="479">
        <f t="shared" si="7"/>
        <v>0</v>
      </c>
      <c r="G114" s="478" t="e">
        <f t="shared" si="8"/>
        <v>#DIV/0!</v>
      </c>
    </row>
    <row r="115" spans="2:7" ht="12.75">
      <c r="B115" s="476" t="s">
        <v>396</v>
      </c>
      <c r="C115" s="477" t="s">
        <v>397</v>
      </c>
      <c r="D115" s="480">
        <v>8234</v>
      </c>
      <c r="E115" s="504">
        <v>0</v>
      </c>
      <c r="F115" s="479">
        <f t="shared" si="7"/>
        <v>8234</v>
      </c>
      <c r="G115" s="478">
        <f t="shared" si="8"/>
        <v>100</v>
      </c>
    </row>
    <row r="116" spans="2:7" ht="12.75" hidden="1">
      <c r="B116" s="476" t="s">
        <v>398</v>
      </c>
      <c r="C116" s="477" t="s">
        <v>399</v>
      </c>
      <c r="D116" s="480">
        <v>0</v>
      </c>
      <c r="E116" s="480"/>
      <c r="F116" s="479">
        <f t="shared" si="7"/>
        <v>0</v>
      </c>
      <c r="G116" s="478" t="e">
        <f t="shared" si="8"/>
        <v>#DIV/0!</v>
      </c>
    </row>
    <row r="117" spans="2:7" ht="12.75">
      <c r="B117" s="476" t="s">
        <v>400</v>
      </c>
      <c r="C117" s="477" t="s">
        <v>401</v>
      </c>
      <c r="D117" s="480">
        <v>80000</v>
      </c>
      <c r="E117" s="480">
        <v>2997.8</v>
      </c>
      <c r="F117" s="479">
        <f t="shared" si="7"/>
        <v>77002.2</v>
      </c>
      <c r="G117" s="478">
        <f t="shared" si="8"/>
        <v>96.25275</v>
      </c>
    </row>
    <row r="118" spans="2:7" ht="12.75">
      <c r="B118" s="476" t="s">
        <v>402</v>
      </c>
      <c r="C118" s="477" t="s">
        <v>403</v>
      </c>
      <c r="D118" s="480">
        <v>255000</v>
      </c>
      <c r="E118" s="480">
        <v>505488.81</v>
      </c>
      <c r="F118" s="479">
        <f t="shared" si="7"/>
        <v>-250488.81</v>
      </c>
      <c r="G118" s="478">
        <f t="shared" si="8"/>
        <v>-98.23090588235294</v>
      </c>
    </row>
    <row r="119" spans="2:7" ht="12.75">
      <c r="B119" s="476" t="s">
        <v>404</v>
      </c>
      <c r="C119" s="477" t="s">
        <v>547</v>
      </c>
      <c r="D119" s="480">
        <v>25000</v>
      </c>
      <c r="E119" s="504">
        <v>44590.44</v>
      </c>
      <c r="F119" s="479">
        <f t="shared" si="7"/>
        <v>-19590.440000000002</v>
      </c>
      <c r="G119" s="478">
        <f t="shared" si="8"/>
        <v>-78.36176</v>
      </c>
    </row>
    <row r="120" spans="2:7" ht="12.75">
      <c r="B120" s="476" t="s">
        <v>405</v>
      </c>
      <c r="C120" s="477" t="s">
        <v>406</v>
      </c>
      <c r="D120" s="480">
        <v>133333</v>
      </c>
      <c r="E120" s="480">
        <v>1370</v>
      </c>
      <c r="F120" s="479">
        <f t="shared" si="7"/>
        <v>131963</v>
      </c>
      <c r="G120" s="478">
        <f t="shared" si="8"/>
        <v>98.97249743124358</v>
      </c>
    </row>
    <row r="121" spans="2:7" ht="12.75" hidden="1">
      <c r="B121" s="476" t="s">
        <v>407</v>
      </c>
      <c r="C121" s="477" t="s">
        <v>408</v>
      </c>
      <c r="D121" s="480">
        <v>0</v>
      </c>
      <c r="E121" s="480">
        <v>0</v>
      </c>
      <c r="F121" s="479">
        <f t="shared" si="7"/>
        <v>0</v>
      </c>
      <c r="G121" s="478" t="e">
        <f t="shared" si="8"/>
        <v>#DIV/0!</v>
      </c>
    </row>
    <row r="122" spans="2:7" ht="12.75">
      <c r="B122" s="476" t="s">
        <v>409</v>
      </c>
      <c r="C122" s="477" t="s">
        <v>410</v>
      </c>
      <c r="D122" s="480">
        <v>50000</v>
      </c>
      <c r="E122" s="480">
        <v>9123.07</v>
      </c>
      <c r="F122" s="479">
        <f t="shared" si="7"/>
        <v>40876.93</v>
      </c>
      <c r="G122" s="478">
        <f t="shared" si="8"/>
        <v>81.75386</v>
      </c>
    </row>
    <row r="123" spans="2:7" ht="12.75">
      <c r="B123" s="491"/>
      <c r="C123" s="492"/>
      <c r="D123" s="479"/>
      <c r="E123" s="479"/>
      <c r="F123" s="479"/>
      <c r="G123" s="478"/>
    </row>
    <row r="124" spans="2:10" s="482" customFormat="1" ht="14.25" customHeight="1">
      <c r="B124" s="493"/>
      <c r="C124" s="484" t="s">
        <v>411</v>
      </c>
      <c r="D124" s="485">
        <f>SUM(D96:D122)</f>
        <v>3237210</v>
      </c>
      <c r="E124" s="485">
        <f>SUM(E96:E122)</f>
        <v>2970288.05</v>
      </c>
      <c r="F124" s="485">
        <f>+D124-E124</f>
        <v>266921.9500000002</v>
      </c>
      <c r="G124" s="486">
        <f>+F124*100/D124</f>
        <v>8.2454320232546</v>
      </c>
      <c r="J124" s="487"/>
    </row>
    <row r="125" spans="2:7" ht="12.75">
      <c r="B125" s="491"/>
      <c r="C125" s="492"/>
      <c r="D125" s="479"/>
      <c r="E125" s="479"/>
      <c r="F125" s="479"/>
      <c r="G125" s="478"/>
    </row>
    <row r="126" spans="2:7" ht="12.75">
      <c r="B126" s="491"/>
      <c r="C126" s="495" t="s">
        <v>412</v>
      </c>
      <c r="D126" s="479"/>
      <c r="E126" s="479"/>
      <c r="F126" s="479"/>
      <c r="G126" s="478"/>
    </row>
    <row r="127" spans="2:7" ht="12.75">
      <c r="B127" s="476" t="s">
        <v>413</v>
      </c>
      <c r="C127" s="477" t="s">
        <v>414</v>
      </c>
      <c r="D127" s="480">
        <v>85000</v>
      </c>
      <c r="E127" s="480">
        <v>688244.21</v>
      </c>
      <c r="F127" s="479">
        <f aca="true" t="shared" si="9" ref="F127:F135">+D127-E127</f>
        <v>-603244.21</v>
      </c>
      <c r="G127" s="478">
        <f aca="true" t="shared" si="10" ref="G127:G133">+F127*100/D127</f>
        <v>-709.6990705882353</v>
      </c>
    </row>
    <row r="128" spans="2:7" ht="12.75">
      <c r="B128" s="476" t="s">
        <v>415</v>
      </c>
      <c r="C128" s="477" t="s">
        <v>416</v>
      </c>
      <c r="D128" s="480">
        <v>5000</v>
      </c>
      <c r="E128" s="480">
        <v>0</v>
      </c>
      <c r="F128" s="479">
        <f t="shared" si="9"/>
        <v>5000</v>
      </c>
      <c r="G128" s="478">
        <f t="shared" si="10"/>
        <v>100</v>
      </c>
    </row>
    <row r="129" spans="2:7" ht="12.75">
      <c r="B129" s="476" t="s">
        <v>417</v>
      </c>
      <c r="C129" s="477" t="s">
        <v>418</v>
      </c>
      <c r="D129" s="480">
        <v>170001</v>
      </c>
      <c r="E129" s="480">
        <v>0</v>
      </c>
      <c r="F129" s="479">
        <f t="shared" si="9"/>
        <v>170001</v>
      </c>
      <c r="G129" s="478">
        <f t="shared" si="10"/>
        <v>100</v>
      </c>
    </row>
    <row r="130" spans="2:7" ht="12.75">
      <c r="B130" s="476" t="s">
        <v>419</v>
      </c>
      <c r="C130" s="477" t="s">
        <v>502</v>
      </c>
      <c r="D130" s="480">
        <v>100000</v>
      </c>
      <c r="E130" s="480">
        <v>192600</v>
      </c>
      <c r="F130" s="479">
        <f t="shared" si="9"/>
        <v>-92600</v>
      </c>
      <c r="G130" s="478">
        <f t="shared" si="10"/>
        <v>-92.6</v>
      </c>
    </row>
    <row r="131" spans="2:7" ht="12.75" hidden="1">
      <c r="B131" s="476" t="s">
        <v>420</v>
      </c>
      <c r="C131" s="477" t="s">
        <v>421</v>
      </c>
      <c r="D131" s="480">
        <v>0</v>
      </c>
      <c r="E131" s="480">
        <v>0</v>
      </c>
      <c r="F131" s="479">
        <f t="shared" si="9"/>
        <v>0</v>
      </c>
      <c r="G131" s="478" t="e">
        <f t="shared" si="10"/>
        <v>#DIV/0!</v>
      </c>
    </row>
    <row r="132" spans="2:7" ht="12.75">
      <c r="B132" s="476" t="s">
        <v>422</v>
      </c>
      <c r="C132" s="477" t="s">
        <v>423</v>
      </c>
      <c r="D132" s="480">
        <v>220000</v>
      </c>
      <c r="E132" s="480">
        <v>183154.01</v>
      </c>
      <c r="F132" s="479">
        <f t="shared" si="9"/>
        <v>36845.98999999999</v>
      </c>
      <c r="G132" s="478">
        <f t="shared" si="10"/>
        <v>16.74817727272727</v>
      </c>
    </row>
    <row r="133" spans="2:7" ht="12.75">
      <c r="B133" s="476" t="s">
        <v>424</v>
      </c>
      <c r="C133" s="477" t="s">
        <v>425</v>
      </c>
      <c r="D133" s="480">
        <v>5000</v>
      </c>
      <c r="E133" s="480">
        <v>0</v>
      </c>
      <c r="F133" s="479">
        <f t="shared" si="9"/>
        <v>5000</v>
      </c>
      <c r="G133" s="478">
        <f t="shared" si="10"/>
        <v>100</v>
      </c>
    </row>
    <row r="134" spans="2:7" ht="12.75" hidden="1">
      <c r="B134" s="476" t="s">
        <v>426</v>
      </c>
      <c r="C134" s="477" t="s">
        <v>427</v>
      </c>
      <c r="D134" s="480">
        <v>0</v>
      </c>
      <c r="E134" s="480">
        <v>0</v>
      </c>
      <c r="F134" s="479">
        <f t="shared" si="9"/>
        <v>0</v>
      </c>
      <c r="G134" s="478">
        <v>0</v>
      </c>
    </row>
    <row r="135" spans="2:7" ht="12.75" hidden="1">
      <c r="B135" s="476" t="s">
        <v>428</v>
      </c>
      <c r="C135" s="477" t="s">
        <v>429</v>
      </c>
      <c r="D135" s="480">
        <v>0</v>
      </c>
      <c r="E135" s="480"/>
      <c r="F135" s="479">
        <f t="shared" si="9"/>
        <v>0</v>
      </c>
      <c r="G135" s="478">
        <v>0</v>
      </c>
    </row>
    <row r="136" spans="2:7" ht="12.75">
      <c r="B136" s="491"/>
      <c r="C136" s="492"/>
      <c r="D136" s="479"/>
      <c r="E136" s="479"/>
      <c r="F136" s="459"/>
      <c r="G136" s="478"/>
    </row>
    <row r="137" spans="2:10" s="482" customFormat="1" ht="12.75">
      <c r="B137" s="493"/>
      <c r="C137" s="484" t="s">
        <v>430</v>
      </c>
      <c r="D137" s="485">
        <f>SUM(D127:D136)</f>
        <v>585001</v>
      </c>
      <c r="E137" s="485">
        <f>SUM(E127:E136)</f>
        <v>1063998.22</v>
      </c>
      <c r="F137" s="485">
        <f>+D137-E137</f>
        <v>-478997.22</v>
      </c>
      <c r="G137" s="486">
        <f>+F137*100/D137</f>
        <v>-81.87972670132187</v>
      </c>
      <c r="J137" s="503"/>
    </row>
    <row r="138" spans="2:7" ht="12.75">
      <c r="B138" s="491"/>
      <c r="C138" s="492"/>
      <c r="D138" s="479"/>
      <c r="E138" s="479"/>
      <c r="F138" s="459">
        <f>+D138-E138</f>
        <v>0</v>
      </c>
      <c r="G138" s="478"/>
    </row>
    <row r="139" spans="2:10" s="482" customFormat="1" ht="12.75">
      <c r="B139" s="493"/>
      <c r="C139" s="484" t="s">
        <v>431</v>
      </c>
      <c r="D139" s="485">
        <f>+D137+D124+D93+D44</f>
        <v>37183221.900000006</v>
      </c>
      <c r="E139" s="485">
        <f>+E137+E124+E93+E44</f>
        <v>38814058.769999996</v>
      </c>
      <c r="F139" s="485">
        <f>+D139-E139</f>
        <v>-1630836.8699999899</v>
      </c>
      <c r="G139" s="486">
        <f>+F139*100/D139</f>
        <v>-4.385948249417272</v>
      </c>
      <c r="J139" s="487"/>
    </row>
    <row r="140" spans="2:7" ht="9" customHeight="1">
      <c r="B140" s="491"/>
      <c r="C140" s="492"/>
      <c r="D140" s="479"/>
      <c r="E140" s="479"/>
      <c r="F140" s="459"/>
      <c r="G140" s="478"/>
    </row>
    <row r="141" spans="2:7" ht="12.75" hidden="1">
      <c r="B141" s="491"/>
      <c r="C141" s="492"/>
      <c r="D141" s="479"/>
      <c r="E141" s="479"/>
      <c r="F141" s="459">
        <f>+D141-E141</f>
        <v>0</v>
      </c>
      <c r="G141" s="478" t="e">
        <f>+F141*100/D141</f>
        <v>#DIV/0!</v>
      </c>
    </row>
    <row r="142" spans="2:7" ht="12.75" hidden="1">
      <c r="B142" s="491"/>
      <c r="C142" s="492"/>
      <c r="D142" s="479"/>
      <c r="E142" s="479"/>
      <c r="F142" s="459">
        <f>+D142-E142</f>
        <v>0</v>
      </c>
      <c r="G142" s="478" t="e">
        <f>+F142*100/D142</f>
        <v>#DIV/0!</v>
      </c>
    </row>
    <row r="143" spans="2:7" ht="12.75">
      <c r="B143" s="491"/>
      <c r="C143" s="495" t="s">
        <v>432</v>
      </c>
      <c r="D143" s="471"/>
      <c r="E143" s="471"/>
      <c r="F143" s="459"/>
      <c r="G143" s="478"/>
    </row>
    <row r="144" spans="2:7" ht="12.75">
      <c r="B144" s="476" t="s">
        <v>433</v>
      </c>
      <c r="C144" s="477" t="s">
        <v>434</v>
      </c>
      <c r="D144" s="480">
        <v>460852</v>
      </c>
      <c r="E144" s="480">
        <v>116999.36</v>
      </c>
      <c r="F144" s="459">
        <f aca="true" t="shared" si="11" ref="F144:F152">+D144-E144</f>
        <v>343852.64</v>
      </c>
      <c r="G144" s="478">
        <f>+F144*100/D144</f>
        <v>74.61237881141885</v>
      </c>
    </row>
    <row r="145" spans="2:7" ht="12.75">
      <c r="B145" s="476" t="s">
        <v>435</v>
      </c>
      <c r="C145" s="477" t="s">
        <v>233</v>
      </c>
      <c r="D145" s="480">
        <v>3833333</v>
      </c>
      <c r="E145" s="480">
        <v>5309349.82</v>
      </c>
      <c r="F145" s="459">
        <f t="shared" si="11"/>
        <v>-1476016.8200000003</v>
      </c>
      <c r="G145" s="478">
        <f>+F145*100/D145</f>
        <v>-38.50478995693827</v>
      </c>
    </row>
    <row r="146" spans="2:7" ht="12" customHeight="1" hidden="1">
      <c r="B146" s="476" t="s">
        <v>436</v>
      </c>
      <c r="C146" s="477" t="s">
        <v>437</v>
      </c>
      <c r="D146" s="480">
        <v>0</v>
      </c>
      <c r="E146" s="480">
        <v>0</v>
      </c>
      <c r="F146" s="459">
        <f t="shared" si="11"/>
        <v>0</v>
      </c>
      <c r="G146" s="478" t="e">
        <f>+F146*100/D146</f>
        <v>#DIV/0!</v>
      </c>
    </row>
    <row r="147" spans="2:7" ht="12.75" hidden="1">
      <c r="B147" s="476" t="s">
        <v>438</v>
      </c>
      <c r="C147" s="477" t="s">
        <v>439</v>
      </c>
      <c r="D147" s="480">
        <v>0</v>
      </c>
      <c r="E147" s="480">
        <v>0</v>
      </c>
      <c r="F147" s="459">
        <f t="shared" si="11"/>
        <v>0</v>
      </c>
      <c r="G147" s="478">
        <v>0</v>
      </c>
    </row>
    <row r="148" spans="2:7" ht="12.75" hidden="1">
      <c r="B148" s="476" t="s">
        <v>440</v>
      </c>
      <c r="C148" s="477" t="s">
        <v>441</v>
      </c>
      <c r="D148" s="480">
        <v>0</v>
      </c>
      <c r="E148" s="480"/>
      <c r="F148" s="459">
        <f t="shared" si="11"/>
        <v>0</v>
      </c>
      <c r="G148" s="478">
        <v>0</v>
      </c>
    </row>
    <row r="149" spans="2:9" ht="12.75" hidden="1">
      <c r="B149" s="476" t="s">
        <v>442</v>
      </c>
      <c r="C149" s="477" t="s">
        <v>443</v>
      </c>
      <c r="D149" s="480">
        <v>0</v>
      </c>
      <c r="E149" s="480">
        <v>0</v>
      </c>
      <c r="F149" s="459">
        <f t="shared" si="11"/>
        <v>0</v>
      </c>
      <c r="G149" s="478">
        <v>0</v>
      </c>
      <c r="I149" s="497"/>
    </row>
    <row r="150" spans="2:7" ht="12.75">
      <c r="B150" s="476" t="s">
        <v>444</v>
      </c>
      <c r="C150" s="477" t="s">
        <v>445</v>
      </c>
      <c r="D150" s="480">
        <v>1000000</v>
      </c>
      <c r="E150" s="480">
        <f>401200+1613079.19</f>
        <v>2014279.19</v>
      </c>
      <c r="F150" s="459">
        <f t="shared" si="11"/>
        <v>-1014279.19</v>
      </c>
      <c r="G150" s="478">
        <f>+F150*100/D150</f>
        <v>-101.427919</v>
      </c>
    </row>
    <row r="151" spans="2:7" ht="12.75" hidden="1">
      <c r="B151" s="476" t="s">
        <v>446</v>
      </c>
      <c r="C151" s="477" t="s">
        <v>126</v>
      </c>
      <c r="D151" s="480">
        <v>0</v>
      </c>
      <c r="E151" s="480">
        <v>0</v>
      </c>
      <c r="F151" s="459">
        <f t="shared" si="11"/>
        <v>0</v>
      </c>
      <c r="G151" s="478" t="e">
        <f>+F151*100/D151</f>
        <v>#DIV/0!</v>
      </c>
    </row>
    <row r="152" spans="2:7" ht="12.75" hidden="1">
      <c r="B152" s="476" t="s">
        <v>447</v>
      </c>
      <c r="C152" s="477" t="s">
        <v>448</v>
      </c>
      <c r="D152" s="480">
        <v>0</v>
      </c>
      <c r="E152" s="480">
        <v>0</v>
      </c>
      <c r="F152" s="459">
        <f t="shared" si="11"/>
        <v>0</v>
      </c>
      <c r="G152" s="478">
        <v>0</v>
      </c>
    </row>
    <row r="153" spans="2:7" ht="12.75">
      <c r="B153" s="491"/>
      <c r="C153" s="492"/>
      <c r="D153" s="479"/>
      <c r="E153" s="479"/>
      <c r="F153" s="459"/>
      <c r="G153" s="478"/>
    </row>
    <row r="154" spans="2:10" s="482" customFormat="1" ht="12.75">
      <c r="B154" s="493"/>
      <c r="C154" s="484" t="s">
        <v>449</v>
      </c>
      <c r="D154" s="485">
        <f>SUM(D144:D152)</f>
        <v>5294185</v>
      </c>
      <c r="E154" s="485">
        <f>SUM(E144:E152)</f>
        <v>7440628.370000001</v>
      </c>
      <c r="F154" s="485">
        <f>+D154-E154</f>
        <v>-2146443.370000001</v>
      </c>
      <c r="G154" s="486">
        <f>+F154*100/D154</f>
        <v>-40.543414519893076</v>
      </c>
      <c r="J154" s="487"/>
    </row>
    <row r="155" spans="2:10" s="482" customFormat="1" ht="12.75">
      <c r="B155" s="493"/>
      <c r="C155" s="484"/>
      <c r="D155" s="485"/>
      <c r="E155" s="485"/>
      <c r="F155" s="485"/>
      <c r="G155" s="486"/>
      <c r="J155" s="487"/>
    </row>
    <row r="156" spans="2:7" ht="12.75" hidden="1">
      <c r="B156" s="491"/>
      <c r="C156" s="492" t="s">
        <v>450</v>
      </c>
      <c r="D156" s="479"/>
      <c r="E156" s="479">
        <v>0</v>
      </c>
      <c r="F156" s="459">
        <f>+D156-E156</f>
        <v>0</v>
      </c>
      <c r="G156" s="478" t="e">
        <f>+F156*100/D156</f>
        <v>#DIV/0!</v>
      </c>
    </row>
    <row r="157" spans="2:10" s="482" customFormat="1" ht="12.75">
      <c r="B157" s="493"/>
      <c r="C157" s="484" t="s">
        <v>451</v>
      </c>
      <c r="D157" s="485">
        <f>+D154+D139+D156</f>
        <v>42477406.900000006</v>
      </c>
      <c r="E157" s="485">
        <f>+E154+E139+E156</f>
        <v>46254687.14</v>
      </c>
      <c r="F157" s="485">
        <f>+D157-E157</f>
        <v>-3777280.2399999946</v>
      </c>
      <c r="G157" s="486">
        <f>+F157*100/D157</f>
        <v>-8.89244545669287</v>
      </c>
      <c r="J157" s="487"/>
    </row>
    <row r="158" spans="2:7" ht="12.75">
      <c r="B158" s="491"/>
      <c r="C158" s="492"/>
      <c r="D158" s="479"/>
      <c r="E158" s="479"/>
      <c r="F158" s="459"/>
      <c r="G158" s="478"/>
    </row>
    <row r="159" spans="2:10" s="482" customFormat="1" ht="12.75">
      <c r="B159" s="493"/>
      <c r="C159" s="484" t="s">
        <v>452</v>
      </c>
      <c r="D159" s="485">
        <f>+D21-D157</f>
        <v>-4237482.900000006</v>
      </c>
      <c r="E159" s="485">
        <f>+E21-E157</f>
        <v>-5788385.379999995</v>
      </c>
      <c r="F159" s="485">
        <f>+F21-F157</f>
        <v>6003657.999999994</v>
      </c>
      <c r="G159" s="486">
        <f>+F159*100/D159</f>
        <v>-141.67981657223882</v>
      </c>
      <c r="J159" s="487"/>
    </row>
    <row r="160" spans="2:7" ht="12.75">
      <c r="B160" s="491"/>
      <c r="C160" s="492"/>
      <c r="D160" s="479"/>
      <c r="E160" s="479"/>
      <c r="F160" s="459"/>
      <c r="G160" s="478"/>
    </row>
    <row r="161" spans="2:7" ht="13.5" thickBot="1">
      <c r="B161" s="505"/>
      <c r="C161" s="506"/>
      <c r="D161" s="507"/>
      <c r="E161" s="508"/>
      <c r="F161" s="508"/>
      <c r="G161" s="509"/>
    </row>
    <row r="162" spans="3:6" ht="13.5" thickTop="1">
      <c r="C162" s="510"/>
      <c r="D162" s="458"/>
      <c r="E162" s="457"/>
      <c r="F162" s="457"/>
    </row>
    <row r="163" spans="3:7" ht="12.75">
      <c r="C163" s="510"/>
      <c r="D163" s="511"/>
      <c r="E163" s="511"/>
      <c r="F163" s="511"/>
      <c r="G163" s="511"/>
    </row>
    <row r="164" spans="3:6" ht="12.75">
      <c r="C164" s="510"/>
      <c r="D164" s="232"/>
      <c r="F164" s="457"/>
    </row>
    <row r="165" spans="3:6" ht="12.75">
      <c r="C165" s="510"/>
      <c r="D165" s="232"/>
      <c r="E165" s="235"/>
      <c r="F165" s="503"/>
    </row>
    <row r="166" spans="3:7" ht="12.75">
      <c r="C166" s="512"/>
      <c r="D166" s="513"/>
      <c r="E166" s="232"/>
      <c r="F166" s="242"/>
      <c r="G166" s="242"/>
    </row>
    <row r="167" spans="2:9" ht="12.75">
      <c r="B167" s="514"/>
      <c r="C167" s="514"/>
      <c r="D167" s="515"/>
      <c r="E167" s="515"/>
      <c r="F167" s="515"/>
      <c r="G167" s="516"/>
      <c r="H167" s="517"/>
      <c r="I167" s="518"/>
    </row>
    <row r="168" spans="2:9" ht="12.75">
      <c r="B168" s="514" t="s">
        <v>105</v>
      </c>
      <c r="C168" s="514"/>
      <c r="D168" s="514"/>
      <c r="E168" s="514" t="s">
        <v>453</v>
      </c>
      <c r="F168" s="519"/>
      <c r="G168" s="520"/>
      <c r="H168" s="517"/>
      <c r="I168" s="518"/>
    </row>
    <row r="169" spans="2:9" ht="12.75">
      <c r="B169" s="521" t="s">
        <v>454</v>
      </c>
      <c r="C169" s="521"/>
      <c r="D169" s="521"/>
      <c r="E169" s="522"/>
      <c r="F169" s="523" t="s">
        <v>185</v>
      </c>
      <c r="G169" s="552"/>
      <c r="H169" s="552"/>
      <c r="I169" s="518"/>
    </row>
    <row r="170" spans="3:9" ht="12.75">
      <c r="C170" s="521"/>
      <c r="D170" s="521"/>
      <c r="E170" s="524"/>
      <c r="F170" s="457"/>
      <c r="G170" s="525"/>
      <c r="I170" s="518"/>
    </row>
    <row r="171" spans="2:9" ht="12.75">
      <c r="B171" s="514"/>
      <c r="D171" s="526"/>
      <c r="E171" s="526"/>
      <c r="F171" s="527"/>
      <c r="G171" s="527"/>
      <c r="H171" s="517"/>
      <c r="I171" s="518"/>
    </row>
    <row r="172" spans="2:9" ht="12.75">
      <c r="B172" s="514"/>
      <c r="D172" s="526"/>
      <c r="E172" s="526"/>
      <c r="F172" s="527"/>
      <c r="G172" s="527"/>
      <c r="H172" s="517"/>
      <c r="I172" s="518"/>
    </row>
    <row r="173" spans="2:9" ht="12.75">
      <c r="B173" s="514"/>
      <c r="D173" s="526"/>
      <c r="E173" s="526"/>
      <c r="F173" s="527"/>
      <c r="G173" s="527"/>
      <c r="H173" s="517"/>
      <c r="I173" s="518"/>
    </row>
    <row r="174" spans="2:9" ht="12.75">
      <c r="B174" s="514"/>
      <c r="C174" s="514" t="s">
        <v>455</v>
      </c>
      <c r="D174" s="457"/>
      <c r="E174" s="514"/>
      <c r="F174" s="527"/>
      <c r="G174" s="527"/>
      <c r="H174" s="528"/>
      <c r="I174" s="518"/>
    </row>
    <row r="175" spans="2:9" ht="12.75">
      <c r="B175" s="514"/>
      <c r="C175" s="526" t="s">
        <v>456</v>
      </c>
      <c r="D175" s="514"/>
      <c r="E175" s="529" t="s">
        <v>457</v>
      </c>
      <c r="F175" s="530"/>
      <c r="G175" s="530"/>
      <c r="H175" s="517"/>
      <c r="I175" s="518"/>
    </row>
    <row r="176" spans="2:9" ht="12.75">
      <c r="B176" s="514"/>
      <c r="C176" s="514"/>
      <c r="D176" s="514"/>
      <c r="E176" s="457"/>
      <c r="F176" s="457"/>
      <c r="H176" s="517"/>
      <c r="I176" s="518"/>
    </row>
    <row r="177" spans="2:9" ht="12.75">
      <c r="B177" s="514"/>
      <c r="C177" s="514"/>
      <c r="D177" s="514"/>
      <c r="E177" s="514"/>
      <c r="F177" s="528"/>
      <c r="G177" s="531"/>
      <c r="H177" s="517"/>
      <c r="I177" s="518"/>
    </row>
    <row r="178" spans="2:9" ht="12.75">
      <c r="B178" s="514"/>
      <c r="C178" s="514"/>
      <c r="D178" s="514"/>
      <c r="E178" s="514"/>
      <c r="F178" s="528"/>
      <c r="G178" s="531"/>
      <c r="H178" s="527"/>
      <c r="I178" s="518"/>
    </row>
    <row r="182" ht="12.75">
      <c r="G182" s="504"/>
    </row>
    <row r="184" ht="12.75">
      <c r="E184" s="513">
        <f>+D157-41612139</f>
        <v>865267.900000006</v>
      </c>
    </row>
  </sheetData>
  <sheetProtection/>
  <mergeCells count="4">
    <mergeCell ref="B5:G5"/>
    <mergeCell ref="B6:G6"/>
    <mergeCell ref="G169:H169"/>
    <mergeCell ref="D9:D10"/>
  </mergeCells>
  <printOptions horizontalCentered="1"/>
  <pageMargins left="0.03937007874015748" right="0.1968503937007874" top="0.5905511811023623" bottom="0.3937007874015748" header="0.2755905511811024" footer="0.1968503937007874"/>
  <pageSetup horizontalDpi="600" verticalDpi="600" orientation="portrait" scale="71" r:id="rId2"/>
  <headerFooter alignWithMargins="0">
    <oddFooter>&amp;CPágina &amp;P de &amp;N</oddFooter>
  </headerFooter>
  <rowBreaks count="1" manualBreakCount="1">
    <brk id="94" min="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d.corletto</dc:creator>
  <cp:keywords/>
  <dc:description/>
  <cp:lastModifiedBy>Jose Medina</cp:lastModifiedBy>
  <cp:lastPrinted>2017-01-12T18:58:53Z</cp:lastPrinted>
  <dcterms:created xsi:type="dcterms:W3CDTF">2005-02-18T21:21:25Z</dcterms:created>
  <dcterms:modified xsi:type="dcterms:W3CDTF">2017-01-17T17:00:23Z</dcterms:modified>
  <cp:category/>
  <cp:version/>
  <cp:contentType/>
  <cp:contentStatus/>
</cp:coreProperties>
</file>