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360" yWindow="120" windowWidth="11595" windowHeight="8700" tabRatio="603" activeTab="1"/>
  </bookViews>
  <sheets>
    <sheet name="NOTAS   1" sheetId="166" r:id="rId1"/>
    <sheet name="SITUACION " sheetId="10" r:id="rId2"/>
    <sheet name="NOTAS   " sheetId="23" r:id="rId3"/>
    <sheet name="RESULTADOS" sheetId="11" r:id="rId4"/>
    <sheet name="CASH F" sheetId="31" r:id="rId5"/>
  </sheets>
  <definedNames>
    <definedName name="_xlnm.Print_Area" localSheetId="4">'CASH F'!$B$4:$F$74</definedName>
    <definedName name="_xlnm.Print_Area" localSheetId="2">'NOTAS   '!$B$2:$J$164</definedName>
    <definedName name="_xlnm.Print_Area" localSheetId="0">'NOTAS   1'!$B$2:$J$85</definedName>
    <definedName name="_xlnm.Print_Area" localSheetId="3">RESULTADOS!$B$5:$G$65</definedName>
    <definedName name="_xlnm.Print_Area" localSheetId="1">'SITUACION '!$C$3:$K$68</definedName>
    <definedName name="_xlnm.Print_Titles" localSheetId="2">'NOTAS   '!$2:$12</definedName>
    <definedName name="_xlnm.Print_Titles" localSheetId="0">'NOTAS   1'!$2:$11</definedName>
  </definedNames>
  <calcPr calcId="152511"/>
</workbook>
</file>

<file path=xl/calcChain.xml><?xml version="1.0" encoding="utf-8"?>
<calcChain xmlns="http://schemas.openxmlformats.org/spreadsheetml/2006/main">
  <c r="F24" i="10" l="1"/>
  <c r="J23" i="10"/>
  <c r="H24" i="10"/>
  <c r="F30" i="10"/>
  <c r="H30" i="10"/>
  <c r="J31" i="10"/>
  <c r="J32" i="10" s="1"/>
  <c r="H32" i="10"/>
  <c r="F39" i="10"/>
  <c r="H39" i="10"/>
  <c r="H45" i="10"/>
  <c r="J48" i="10"/>
  <c r="F53" i="10"/>
  <c r="H53" i="10"/>
  <c r="J55" i="10"/>
  <c r="H23" i="23"/>
  <c r="H29" i="23"/>
  <c r="H31" i="23" s="1"/>
  <c r="H37" i="23"/>
  <c r="H43" i="23"/>
  <c r="H45" i="23"/>
  <c r="H51" i="23"/>
  <c r="H58" i="23"/>
  <c r="I68" i="23"/>
  <c r="I69" i="23"/>
  <c r="G71" i="23"/>
  <c r="I71" i="23" s="1"/>
  <c r="G73" i="23"/>
  <c r="I73" i="23" s="1"/>
  <c r="G74" i="23"/>
  <c r="I74" i="23"/>
  <c r="G75" i="23"/>
  <c r="I75" i="23" s="1"/>
  <c r="G76" i="23"/>
  <c r="I76" i="23"/>
  <c r="H77" i="23"/>
  <c r="H82" i="23" s="1"/>
  <c r="G79" i="23"/>
  <c r="I79" i="23" s="1"/>
  <c r="I80" i="23"/>
  <c r="I81" i="23"/>
  <c r="E101" i="23"/>
  <c r="F101" i="23"/>
  <c r="G101" i="23"/>
  <c r="H101" i="23"/>
  <c r="I101" i="23"/>
  <c r="E105" i="23"/>
  <c r="E106" i="23"/>
  <c r="E107" i="23" s="1"/>
  <c r="H122" i="23"/>
  <c r="H133" i="23"/>
  <c r="H148" i="23"/>
  <c r="I152" i="23"/>
  <c r="F18" i="11"/>
  <c r="F19" i="11"/>
  <c r="D26" i="11"/>
  <c r="F26" i="11"/>
  <c r="F35" i="11"/>
  <c r="D35" i="11"/>
  <c r="D39" i="11"/>
  <c r="D41" i="11" s="1"/>
  <c r="F39" i="11"/>
  <c r="F41" i="11" s="1"/>
  <c r="D43" i="11" l="1"/>
  <c r="H47" i="10"/>
  <c r="H55" i="10" s="1"/>
  <c r="H76" i="10" s="1"/>
  <c r="F32" i="10"/>
  <c r="F45" i="10"/>
  <c r="F47" i="10" s="1"/>
  <c r="F55" i="10" s="1"/>
  <c r="I82" i="23"/>
  <c r="G82" i="23"/>
  <c r="F43" i="11"/>
  <c r="F76" i="10" l="1"/>
  <c r="F46" i="31" l="1"/>
  <c r="E63" i="31" l="1"/>
  <c r="F63" i="31" l="1"/>
  <c r="B11" i="31" l="1"/>
  <c r="E18" i="31" l="1"/>
  <c r="F58" i="31" l="1"/>
  <c r="E58" i="31"/>
  <c r="E46" i="31"/>
  <c r="D35" i="31"/>
  <c r="D46" i="31"/>
  <c r="D58" i="31"/>
  <c r="D63" i="31"/>
  <c r="E20" i="31" l="1"/>
  <c r="E35" i="31" s="1"/>
  <c r="F20" i="31"/>
  <c r="F35" i="31" s="1"/>
</calcChain>
</file>

<file path=xl/comments1.xml><?xml version="1.0" encoding="utf-8"?>
<comments xmlns="http://schemas.openxmlformats.org/spreadsheetml/2006/main">
  <authors>
    <author>a.vargas</author>
  </authors>
  <commentList>
    <comment ref="E99" authorId="0" shapeId="0">
      <text>
        <r>
          <rPr>
            <b/>
            <sz val="8"/>
            <color indexed="81"/>
            <rFont val="Tahoma"/>
            <family val="2"/>
          </rPr>
          <t>v.cruz:</t>
        </r>
        <r>
          <rPr>
            <sz val="8"/>
            <color indexed="81"/>
            <rFont val="Tahoma"/>
            <family val="2"/>
          </rPr>
          <t xml:space="preserve">
Este costo historico tiene incluidos el monto de revaluacion del año 2004</t>
        </r>
      </text>
    </comment>
    <comment ref="E100" authorId="0" shapeId="0">
      <text>
        <r>
          <rPr>
            <b/>
            <sz val="8"/>
            <color indexed="81"/>
            <rFont val="Tahoma"/>
            <family val="2"/>
          </rPr>
          <t>v.cruz:</t>
        </r>
        <r>
          <rPr>
            <sz val="8"/>
            <color indexed="81"/>
            <rFont val="Tahoma"/>
            <family val="2"/>
          </rPr>
          <t xml:space="preserve">
Este costo historico tiene incluidos el monto de revaluacion del año 2004</t>
        </r>
      </text>
    </comment>
    <comment ref="I100" authorId="0" shapeId="0">
      <text>
        <r>
          <rPr>
            <b/>
            <sz val="8"/>
            <color indexed="81"/>
            <rFont val="Tahoma"/>
            <family val="2"/>
          </rPr>
          <t>v.cruz:</t>
        </r>
        <r>
          <rPr>
            <sz val="8"/>
            <color indexed="81"/>
            <rFont val="Tahoma"/>
            <family val="2"/>
          </rPr>
          <t xml:space="preserve">
El valor en libro al año 2010 es de 77,714,545, este monto incluye una adicción del ascensor en la 6ta. Planta,  por un monto de RD$743,210.00, esta es la diferencia.</t>
        </r>
      </text>
    </comment>
  </commentList>
</comments>
</file>

<file path=xl/sharedStrings.xml><?xml version="1.0" encoding="utf-8"?>
<sst xmlns="http://schemas.openxmlformats.org/spreadsheetml/2006/main" count="306" uniqueCount="284">
  <si>
    <t>efectivo neto provisto (usado), por Actividades de Operación</t>
  </si>
  <si>
    <t xml:space="preserve"> ESTADO DE RESULTADOS</t>
  </si>
  <si>
    <t>de los cuales pagara el 50% a la firma del contrato y el 50% restante,</t>
  </si>
  <si>
    <t>en 12 cuotas mensuales, iguales de RD$270,833.00, sin intereses;</t>
  </si>
  <si>
    <t>Cuentas por pagar:</t>
  </si>
  <si>
    <t>Efectivo en Caja y Banco:</t>
  </si>
  <si>
    <t>Contralor</t>
  </si>
  <si>
    <t>ESTADO DE FLUJOS DE EFECTIVO</t>
  </si>
  <si>
    <t xml:space="preserve"> FLUJOS DE EFECTIVO POR ACTIVIDADES DE FINANCIACIÓN</t>
  </si>
  <si>
    <t xml:space="preserve"> FLUJOS NETOS DE EFECTIVO POR ACTIVIDADES DE FINANCIACIÓN</t>
  </si>
  <si>
    <t>Otras Reclamaciones</t>
  </si>
  <si>
    <t>Préstamo por pagar Corriente:</t>
  </si>
  <si>
    <t xml:space="preserve">     Otras Reclamaciones Por Cobrar</t>
  </si>
  <si>
    <t>PRESENTACION Y POLITICAS DE LOS ESTADOS FINANCIEROS</t>
  </si>
  <si>
    <t>Los estados financieros se presentan en pesos dominicanos (RD$), que es la moneda funcional de la de la Republica Dominicana.</t>
  </si>
  <si>
    <t>Los ingresos se reconocen por aportes a la Tesoreria de la Seguridad Social cuando se generan.</t>
  </si>
  <si>
    <t>Ejercicio Contable</t>
  </si>
  <si>
    <t>4)</t>
  </si>
  <si>
    <t>4.1)</t>
  </si>
  <si>
    <t>4.1.2)</t>
  </si>
  <si>
    <t>4.2)</t>
  </si>
  <si>
    <t>4.2.1)</t>
  </si>
  <si>
    <t xml:space="preserve">1. La Ley No. 188-07 del Sistema Dominicano de Seguridad Social, en su Articulo 3, que modifica el Articulo 140 de la Ley 87-01, </t>
  </si>
  <si>
    <t xml:space="preserve">    establece un 0.07%   del Seguro Familiar de Salud (SFS) para las operaciones de la Superintendencia.</t>
  </si>
  <si>
    <t xml:space="preserve">2.  La Ley No. 87-01 del Sistema Dominicano de Seguridad Social, en su Articulo 200 establece un 0.05% del Seguro de Risgos Laborales </t>
  </si>
  <si>
    <t xml:space="preserve">    (SRL) para operaciones de la institución.</t>
  </si>
  <si>
    <t xml:space="preserve">3.   La Ley No. 87-01 del Sistema Dominicano de Seguridad Social, en su Articulo 132, establece el subsidio de maternidad mediante </t>
  </si>
  <si>
    <t xml:space="preserve">      el cua los empleadores reciben tres salarios cotizables como reembolso para el periodo de licencia pre y post natal producto de la </t>
  </si>
  <si>
    <t xml:space="preserve">     maternidad de una empleada afiliada al Seguro Familiar de Salud (SFS).  En ese sentido se recibe y registra como ingreso, los </t>
  </si>
  <si>
    <t xml:space="preserve">Las partidas de propiedad, mobiliario y equipos son medidos al costo de adquisición menos la depreciación acumulada y perdidas por </t>
  </si>
  <si>
    <t xml:space="preserve">Cualquier ganancia o perdida de la venta d un elemento de propiedad, mobiliario y equipos (calculada como, la diferencia entre el valor </t>
  </si>
  <si>
    <t>obtenido de la disposición y el valor en libros del activo) se reconoce en resultados.</t>
  </si>
  <si>
    <t xml:space="preserve">La depreciación se calcula sobre el monto depreciable, que corresponde al costo de un activo u otro monto que se sustituye por el costo </t>
  </si>
  <si>
    <t>menos su valor residual.</t>
  </si>
  <si>
    <t xml:space="preserve">La depreciación es reconocida en resultados con base en el metodo de linea recta sobre las vidas utiles estimadas de cada parte de una </t>
  </si>
  <si>
    <t xml:space="preserve">Los elementos de propiedad, mobiliario y equipos se deprecian dese la fecha en la estén instaladas y listas para su uso o en el caso de </t>
  </si>
  <si>
    <t>activos construidos internamente, desde la fecha que el activo esté completado y en condiciones de ser usado.</t>
  </si>
  <si>
    <t>+</t>
  </si>
  <si>
    <t>Provision Intereses por Cobrar Inversiones Subsidios</t>
  </si>
  <si>
    <t>Activos Corrientes</t>
  </si>
  <si>
    <r>
      <t>Efectivo en Caja y Bancos</t>
    </r>
    <r>
      <rPr>
        <b/>
        <sz val="10"/>
        <rFont val="Tahoma"/>
        <family val="2"/>
      </rPr>
      <t xml:space="preserve"> (Nota I)</t>
    </r>
  </si>
  <si>
    <r>
      <t xml:space="preserve">Efectivo en Caja y Bancos Subsidios </t>
    </r>
    <r>
      <rPr>
        <b/>
        <sz val="10"/>
        <rFont val="Tahoma"/>
        <family val="2"/>
      </rPr>
      <t>(Nota I)</t>
    </r>
  </si>
  <si>
    <r>
      <t xml:space="preserve">Reclamaciones por Cobrar </t>
    </r>
    <r>
      <rPr>
        <b/>
        <sz val="10"/>
        <rFont val="Tahoma"/>
        <family val="2"/>
      </rPr>
      <t>(Nota II)</t>
    </r>
  </si>
  <si>
    <r>
      <t xml:space="preserve">Gastos Pagados por Anticipado </t>
    </r>
    <r>
      <rPr>
        <b/>
        <sz val="10"/>
        <rFont val="Tahoma"/>
        <family val="2"/>
      </rPr>
      <t>(Nota III)</t>
    </r>
  </si>
  <si>
    <r>
      <t>Inversiónes Financieras Subsidios</t>
    </r>
    <r>
      <rPr>
        <b/>
        <sz val="10"/>
        <rFont val="Tahoma"/>
        <family val="2"/>
      </rPr>
      <t xml:space="preserve"> </t>
    </r>
  </si>
  <si>
    <r>
      <t>Propiedad Planta y Equipos</t>
    </r>
    <r>
      <rPr>
        <b/>
        <sz val="10"/>
        <rFont val="Tahoma"/>
        <family val="2"/>
      </rPr>
      <t xml:space="preserve"> (Nota IV)</t>
    </r>
  </si>
  <si>
    <t xml:space="preserve">     Incremento Neto del Efectivo y Equivalentes de Efectivo</t>
  </si>
  <si>
    <t>Pasivos y Patrimonio</t>
  </si>
  <si>
    <t>Activos no Corrientes</t>
  </si>
  <si>
    <r>
      <t xml:space="preserve">Obligaciones por Pagar  Subsidios </t>
    </r>
    <r>
      <rPr>
        <b/>
        <sz val="10"/>
        <rFont val="Tahoma"/>
        <family val="2"/>
      </rPr>
      <t>(Nota VI)</t>
    </r>
  </si>
  <si>
    <r>
      <t>Retenciones y Contribuciones</t>
    </r>
    <r>
      <rPr>
        <b/>
        <sz val="10"/>
        <rFont val="Tahoma"/>
        <family val="2"/>
      </rPr>
      <t xml:space="preserve">  (Nota VII)</t>
    </r>
  </si>
  <si>
    <r>
      <t>Cuentas por Pagar</t>
    </r>
    <r>
      <rPr>
        <b/>
        <sz val="10"/>
        <rFont val="Tahoma"/>
        <family val="2"/>
      </rPr>
      <t xml:space="preserve">  (Nota V)</t>
    </r>
  </si>
  <si>
    <t>Pasivos no Corriente</t>
  </si>
  <si>
    <t>Pasivos Corriente</t>
  </si>
  <si>
    <t>Resultado del Periodo</t>
  </si>
  <si>
    <t xml:space="preserve">                     Contralor</t>
  </si>
  <si>
    <t>Total Activos</t>
  </si>
  <si>
    <t>Total Pasivos</t>
  </si>
  <si>
    <t xml:space="preserve">                                                                      Superintendente</t>
  </si>
  <si>
    <t>Maquinarias y Equipos de Producción</t>
  </si>
  <si>
    <t xml:space="preserve">     Valuacion y Retiro de Activos Fijos</t>
  </si>
  <si>
    <t>Maquinarias y Equipos en Transito</t>
  </si>
  <si>
    <t>Capital Institucional</t>
  </si>
  <si>
    <t>Total Patrimonio Institucional</t>
  </si>
  <si>
    <t>Total Pasivos y Patrimonio Institucional</t>
  </si>
  <si>
    <t>Cuentas y Documentos Por Cobrar</t>
  </si>
  <si>
    <t>Principales Politicas Contables</t>
  </si>
  <si>
    <t>Moneda funcional y de presentacion</t>
  </si>
  <si>
    <t>2)</t>
  </si>
  <si>
    <t>3)</t>
  </si>
  <si>
    <t>Reconocimiento de ingresos</t>
  </si>
  <si>
    <t>Los ingresos son recibidos de la siguiente manera:</t>
  </si>
  <si>
    <t xml:space="preserve">      subsidios de las empleadas que toman licencia pre y post natal.</t>
  </si>
  <si>
    <t>Otros ingresos</t>
  </si>
  <si>
    <t>Propiedad, mobiliario y equipo</t>
  </si>
  <si>
    <t>Una porcion de un activo tiene vida útil diferente, se contabiliza por componente, es decir como un activo separado.</t>
  </si>
  <si>
    <t>Depreciación</t>
  </si>
  <si>
    <t>partida de propiedad, mobiliario y equipos, puestos que estas reflejan con mayor exactitud el patrón de consumo esperado de los bene-</t>
  </si>
  <si>
    <t>ficios economicos futuros relacionados con el activo.</t>
  </si>
  <si>
    <t>deterioro, a excepción de los terrenos y edificios, los cuales estan contabilizados a su valor de mercado basado en las tasaciones rea-</t>
  </si>
  <si>
    <t>lizadas por un experto.</t>
  </si>
  <si>
    <t>Contabilidad Gubernamental,  su reglamento  de  aplicación  (Decreto No. 526-09, del 21 de julio de 2009),  y las Normas Interna-</t>
  </si>
  <si>
    <t>cionales de Contabilidad delSector Público (NICSP), adoptadas por la Dirección General de Contabilidad Gubernamental de la Repú-</t>
  </si>
  <si>
    <t>blica Dominicana (DIGECOG).</t>
  </si>
  <si>
    <t xml:space="preserve">Luego de ser aprobado el presupuesto, el mismo se presenta según la base contable de efectivo y los estados financieros sobre la </t>
  </si>
  <si>
    <t>base de acumulación (o devengado) conforme a las estipulaciones de las Normas Internacionales de Contabilidad del Sector Público.</t>
  </si>
  <si>
    <t>Revaluación 2014</t>
  </si>
  <si>
    <t>y los movimientos se indican en el cuadro inferior.</t>
  </si>
  <si>
    <t>La distribución del superavit es la siguiente:</t>
  </si>
  <si>
    <t>Cuenta Subsidios Recaudo</t>
  </si>
  <si>
    <t>Aportes del Gobierno Central</t>
  </si>
  <si>
    <t>ENERO</t>
  </si>
  <si>
    <t>Total General de Gastos</t>
  </si>
  <si>
    <t xml:space="preserve">Inversiones Financieras </t>
  </si>
  <si>
    <t xml:space="preserve">Otras Inversiones Financieras Subsidios </t>
  </si>
  <si>
    <t>Cuenta Por Pagar Unipago</t>
  </si>
  <si>
    <t>Proveedores Directos Internos a Pagar</t>
  </si>
  <si>
    <t>Cuenta Rendimiento de Inv. Asoc.Nac. Sub.</t>
  </si>
  <si>
    <t>Cuenta Rendimiento de Inv. Banreservas Sub.</t>
  </si>
  <si>
    <t>Acumulado</t>
  </si>
  <si>
    <t>Caja General</t>
  </si>
  <si>
    <t>Fondos de Cajas:</t>
  </si>
  <si>
    <t xml:space="preserve">Contrato de venta con privilegio, del 15 de agosto del 2003 con el Banco </t>
  </si>
  <si>
    <t xml:space="preserve"> </t>
  </si>
  <si>
    <t xml:space="preserve">     Cuentas por Pagar Proveedores</t>
  </si>
  <si>
    <t>Mobiliarios y Equipos de oficina</t>
  </si>
  <si>
    <t>Servicios Personales</t>
  </si>
  <si>
    <t>Servicios no Personales</t>
  </si>
  <si>
    <t>Aportes Corrientes</t>
  </si>
  <si>
    <t>GASTOS FINANCIEROS</t>
  </si>
  <si>
    <t xml:space="preserve">       Total de Gastos Grales y Adm.</t>
  </si>
  <si>
    <t xml:space="preserve">       Total de Gastos Financieros</t>
  </si>
  <si>
    <t xml:space="preserve">     Inventario Suministro de Oficina</t>
  </si>
  <si>
    <t xml:space="preserve">     Retenciones por Pagar</t>
  </si>
  <si>
    <t xml:space="preserve">  Resultado del Periodo</t>
  </si>
  <si>
    <t xml:space="preserve">      Terreno, Edificaciones</t>
  </si>
  <si>
    <t xml:space="preserve">      Muebles, Enseres y Otros Activos</t>
  </si>
  <si>
    <t xml:space="preserve">      Equipos de Transporte</t>
  </si>
  <si>
    <t xml:space="preserve">Otros Ingresos </t>
  </si>
  <si>
    <t>V)</t>
  </si>
  <si>
    <t>Prestaciones Laborales por Pagar</t>
  </si>
  <si>
    <t>Propiedad, Planta y Equipos:</t>
  </si>
  <si>
    <t>Equipos Cómputos</t>
  </si>
  <si>
    <t>Costo Histórico</t>
  </si>
  <si>
    <t>Gastos de Depreciación</t>
  </si>
  <si>
    <t xml:space="preserve">      Equipo de Informática</t>
  </si>
  <si>
    <t xml:space="preserve">     Préstamo por Pagar Largo Plazo</t>
  </si>
  <si>
    <t xml:space="preserve">     Efectivo Neto al Inicio del período</t>
  </si>
  <si>
    <t>NOTAS A LOS ESTADOS FINANCIEROS</t>
  </si>
  <si>
    <t xml:space="preserve">     Ajustes de Años Anteriores</t>
  </si>
  <si>
    <t>Depósitos en Banco de Reservas:</t>
  </si>
  <si>
    <t>Cuenta Operativa</t>
  </si>
  <si>
    <t>Cuenta Servicios Personales</t>
  </si>
  <si>
    <t>Patrimonio de la Institución, ya que corresponden a recursos administrados.</t>
  </si>
  <si>
    <t xml:space="preserve">     Obligaciones Intereses Percibidos en Cuenta Bancarias</t>
  </si>
  <si>
    <t xml:space="preserve">     Porción Corriente Deuda a Largo Plazo</t>
  </si>
  <si>
    <t xml:space="preserve">correspondiente a fondos Subsidio por Maternidad, Lactancia y Rendimiento de Inversiones, en tal sentido este valor no pertenece al </t>
  </si>
  <si>
    <r>
      <t xml:space="preserve">b) </t>
    </r>
    <r>
      <rPr>
        <sz val="11"/>
        <rFont val="Tahoma"/>
        <family val="2"/>
      </rPr>
      <t xml:space="preserve">RD$58,500,00.00, pagaderos con un 12.5% anual de interes, cuotas </t>
    </r>
  </si>
  <si>
    <t>mensuales y consecutivas de RD$971,525.00 incluyendo Capital e Intereses</t>
  </si>
  <si>
    <t xml:space="preserve">     Otras Cuenta por Pagar</t>
  </si>
  <si>
    <t xml:space="preserve">     Otras Cuentas por Cobrar</t>
  </si>
  <si>
    <t>Cuenta Seguro Fam. de Salud</t>
  </si>
  <si>
    <t>Cuenta Seguro Riesgo Lab.</t>
  </si>
  <si>
    <t>Retenciones Isr por Pagar</t>
  </si>
  <si>
    <t xml:space="preserve">Depreciación </t>
  </si>
  <si>
    <t>ITBIS por Pagar</t>
  </si>
  <si>
    <t>I)</t>
  </si>
  <si>
    <t>VI)</t>
  </si>
  <si>
    <t>Total Cuentas por Pagar RD$</t>
  </si>
  <si>
    <t>Monto avanzado para adquisición de Vehículos</t>
  </si>
  <si>
    <t>Gastos Anticipados:</t>
  </si>
  <si>
    <t>VII)</t>
  </si>
  <si>
    <t>Anticipos Alquileres</t>
  </si>
  <si>
    <t>Otras Cuentas por Pagar</t>
  </si>
  <si>
    <t xml:space="preserve">     Gastos Anticipados</t>
  </si>
  <si>
    <t xml:space="preserve">     Exedentes Acumulados</t>
  </si>
  <si>
    <t xml:space="preserve"> Provisión Cuentas Incobrables</t>
  </si>
  <si>
    <t>Reclamaciones por Cobrar;</t>
  </si>
  <si>
    <t>Retenciones y Contribuciones:</t>
  </si>
  <si>
    <t>Total Retenciones y Contribuciones RD$</t>
  </si>
  <si>
    <t>VIII)</t>
  </si>
  <si>
    <t>Aportes Seguro Riesgos Laborales</t>
  </si>
  <si>
    <t>Seguridad Social</t>
  </si>
  <si>
    <t xml:space="preserve">     Ganancia o Perdida en cambio de Divisas</t>
  </si>
  <si>
    <t xml:space="preserve">Otros equipos </t>
  </si>
  <si>
    <t>Obligaciones por pagar:</t>
  </si>
  <si>
    <t>Construcción y Remodelaciones</t>
  </si>
  <si>
    <t>Total Obligaciones por Pagar RD$</t>
  </si>
  <si>
    <t>Cuenta Subsidio Lactancia</t>
  </si>
  <si>
    <t>Cuenta Subsidio Maternidad</t>
  </si>
  <si>
    <t>Obligaciones Subsidio</t>
  </si>
  <si>
    <t>Aportes Seguro de Salud</t>
  </si>
  <si>
    <t xml:space="preserve">     Obligaciones por pagar Subsidio</t>
  </si>
  <si>
    <t>Caja Chica Sede Central</t>
  </si>
  <si>
    <t>Depósitos en Banco Popular:</t>
  </si>
  <si>
    <t>Cuenta Reembolso Empleadores Maternidad</t>
  </si>
  <si>
    <t>Fondo Subsidio por Maternidad</t>
  </si>
  <si>
    <t xml:space="preserve">                                             </t>
  </si>
  <si>
    <t>Reembolso Subs. Maternidad</t>
  </si>
  <si>
    <t xml:space="preserve">Seguros Anticipados </t>
  </si>
  <si>
    <t>Intereses por Inversiónes</t>
  </si>
  <si>
    <t>Excedentes Ingresos / Egresos,</t>
  </si>
  <si>
    <t>Programa de Computación</t>
  </si>
  <si>
    <t>Equipos de Computos</t>
  </si>
  <si>
    <t xml:space="preserve"> Provisión Regalía Pascual e Incentivo</t>
  </si>
  <si>
    <t>Bases de presentacion</t>
  </si>
  <si>
    <r>
      <t>garantía, pagaderos de la siguiente forma:</t>
    </r>
    <r>
      <rPr>
        <b/>
        <sz val="11"/>
        <rFont val="Tahoma"/>
        <family val="2"/>
      </rPr>
      <t xml:space="preserve"> a)</t>
    </r>
    <r>
      <rPr>
        <sz val="11"/>
        <rFont val="Tahoma"/>
        <family val="2"/>
      </rPr>
      <t xml:space="preserve"> RD$6,500,000.00, de inicial</t>
    </r>
  </si>
  <si>
    <t>Cuenta Reembolso por Enfermedad Común</t>
  </si>
  <si>
    <t>Cuenta Subsidio por Enfermedad Común</t>
  </si>
  <si>
    <t>Equipos y Sofware de Informatica</t>
  </si>
  <si>
    <t xml:space="preserve">     Cuenta por Cobrar Empleados</t>
  </si>
  <si>
    <t>Intereses Percibidos Subsidios</t>
  </si>
  <si>
    <t>Intereses Capitalizados Subsidios</t>
  </si>
  <si>
    <t xml:space="preserve">     Otros Activos</t>
  </si>
  <si>
    <t>Revaluación 2004</t>
  </si>
  <si>
    <t>Revaluación 2009</t>
  </si>
  <si>
    <t>Construcciones y Mejoras en Procesos</t>
  </si>
  <si>
    <t>Caja Chica Oficina Regional Santiago</t>
  </si>
  <si>
    <t>Aportes Extraordinarios</t>
  </si>
  <si>
    <t xml:space="preserve">     Obligaciones Inversiones Intereses Capitalizados</t>
  </si>
  <si>
    <t>Terrenos</t>
  </si>
  <si>
    <t>Equipos de Transporte</t>
  </si>
  <si>
    <t>(Valores en RD$)</t>
  </si>
  <si>
    <t xml:space="preserve">       Total de Ingresos</t>
  </si>
  <si>
    <t>Gastos Financieros</t>
  </si>
  <si>
    <t>(Valor en RD$)</t>
  </si>
  <si>
    <t>a)</t>
  </si>
  <si>
    <t>Activos</t>
  </si>
  <si>
    <t>Costo</t>
  </si>
  <si>
    <t xml:space="preserve">Valor en </t>
  </si>
  <si>
    <t>Acumulada</t>
  </si>
  <si>
    <t>Libros</t>
  </si>
  <si>
    <t>Terrenos  (a)</t>
  </si>
  <si>
    <t>Edificio     (a)</t>
  </si>
  <si>
    <t>II)</t>
  </si>
  <si>
    <t>III)</t>
  </si>
  <si>
    <t>Inventario de Suministro</t>
  </si>
  <si>
    <t>IV)</t>
  </si>
  <si>
    <t>Al 31 de Mayo del 2014, la deuda a largo plazo corresponde a lo siguiente:</t>
  </si>
  <si>
    <t>Otros Activos</t>
  </si>
  <si>
    <t>Edificaciones</t>
  </si>
  <si>
    <t>Total</t>
  </si>
  <si>
    <t>Depreciación Acumulada</t>
  </si>
  <si>
    <t>Costo Revaluado</t>
  </si>
  <si>
    <t>de Reservas para la compra del edificio administrativo de la Sisalril, sin</t>
  </si>
  <si>
    <t xml:space="preserve">     Contralor</t>
  </si>
  <si>
    <t xml:space="preserve"> BALANCE GENERAL</t>
  </si>
  <si>
    <t>Total Pasivos no Corrientes</t>
  </si>
  <si>
    <t>Patrimonio Institucional</t>
  </si>
  <si>
    <t>Resultado de Periodos Anteriores</t>
  </si>
  <si>
    <t>Ingresos</t>
  </si>
  <si>
    <t>Gastos Generales y Administrativos</t>
  </si>
  <si>
    <t xml:space="preserve"> Flujos de Efectivo de las Actividades Propias de Operación</t>
  </si>
  <si>
    <t>Flujos Netos de Efectivo Por Actividades Propias de Operación</t>
  </si>
  <si>
    <t>Efectivo y Equivalente de Efectivo al Final del Periodo</t>
  </si>
  <si>
    <t>Ajustes  para  reconciliar el  Resultado del  Período neto y el</t>
  </si>
  <si>
    <t xml:space="preserve">diente registrado en la Superintendencia de Bancos y el Instituto de Tasadores Dominicanos.  La naturaleza de la base para la determinacion de los costos </t>
  </si>
  <si>
    <t xml:space="preserve">      Inversión en Certificados Financieros </t>
  </si>
  <si>
    <t>Otros anticipos</t>
  </si>
  <si>
    <t>Total Pasivos Corrientes</t>
  </si>
  <si>
    <t>Vacaciones Por Pagar</t>
  </si>
  <si>
    <t>Total Activos Corrientes</t>
  </si>
  <si>
    <t>Total Activos no Corrientes</t>
  </si>
  <si>
    <t>Terrenos en Transito (b)</t>
  </si>
  <si>
    <t>Mobiliarios y Equipos de oficina en transito (b)</t>
  </si>
  <si>
    <t>b)</t>
  </si>
  <si>
    <t>Bienes Inmuebles en Transito:</t>
  </si>
  <si>
    <t>en el contrato.</t>
  </si>
  <si>
    <t>Materiales y Suministros</t>
  </si>
  <si>
    <t xml:space="preserve">Las partidas de bienes  inmuebles en transito, comprende adquisiciones efectuadas por intermedio </t>
  </si>
  <si>
    <t>Dir. Administrativa y Financiera</t>
  </si>
  <si>
    <t>Equipos y Sotfware de Informatica en transito</t>
  </si>
  <si>
    <t>Lic. Raisa Betances</t>
  </si>
  <si>
    <t>Lic. Dario Pereyra</t>
  </si>
  <si>
    <t xml:space="preserve">                                                                         Dr. Pedro Luis Castellanos</t>
  </si>
  <si>
    <t xml:space="preserve">                                                              Superintendente</t>
  </si>
  <si>
    <t xml:space="preserve">           Lic. Dario Pereyra</t>
  </si>
  <si>
    <t xml:space="preserve">                                                               Dr. Pedro Luis Castellanos</t>
  </si>
  <si>
    <t xml:space="preserve">                                                        Dr. Pedro Luis Castellanos</t>
  </si>
  <si>
    <t xml:space="preserve"> Superintendente</t>
  </si>
  <si>
    <t>Revaluación 2019</t>
  </si>
  <si>
    <r>
      <t>de RD$586,736.00</t>
    </r>
    <r>
      <rPr>
        <sz val="11"/>
        <rFont val="Tahoma"/>
        <family val="2"/>
      </rPr>
      <t xml:space="preserve">, según </t>
    </r>
    <r>
      <rPr>
        <b/>
        <sz val="11"/>
        <rFont val="Tahoma"/>
        <family val="2"/>
      </rPr>
      <t xml:space="preserve">NICSP-17 Parrafo 54.  </t>
    </r>
    <r>
      <rPr>
        <sz val="11"/>
        <rFont val="Tahoma"/>
        <family val="2"/>
      </rPr>
      <t>Previa evaluacion. La SISALRIL contrato la raalizacion de una tasacion por un tasador indepen-</t>
    </r>
  </si>
  <si>
    <t>"AÑO DE LA INNOVACION Y LA COMPETITIVIDAD"</t>
  </si>
  <si>
    <t>Edificación en Transito (b)</t>
  </si>
  <si>
    <t xml:space="preserve">La Superintendencia de salud y Riesgos Laborales (SISALRIL) con fecha de efectividad al 31 de diciembre del año 2018, realizo una revaluación (Disminucion) </t>
  </si>
  <si>
    <r>
      <t xml:space="preserve">del valor del edificio por un monto total de </t>
    </r>
    <r>
      <rPr>
        <b/>
        <sz val="11"/>
        <rFont val="Tahoma"/>
        <family val="2"/>
      </rPr>
      <t>RD$9,830,955.64</t>
    </r>
    <r>
      <rPr>
        <sz val="11"/>
        <rFont val="Tahoma"/>
        <family val="2"/>
      </rPr>
      <t xml:space="preserve">, según </t>
    </r>
    <r>
      <rPr>
        <b/>
        <sz val="11"/>
        <rFont val="Tahoma"/>
        <family val="2"/>
      </rPr>
      <t>NICSP-17 Parrafo 54</t>
    </r>
    <r>
      <rPr>
        <sz val="11"/>
        <rFont val="Tahoma"/>
        <family val="2"/>
      </rPr>
      <t xml:space="preserve"> y de los terrenos se revaluaron (Disminución) por un monto </t>
    </r>
  </si>
  <si>
    <t>de reposición fue costo mercado mediante comparacion de precios en el entorno.  Las bases valorativas utilizadas para la revaluacion, el superavit generado</t>
  </si>
  <si>
    <t xml:space="preserve">de la Superintendencia de Seguros los cuales están pendientes de recibir por acuerdo establecido </t>
  </si>
  <si>
    <t xml:space="preserve"> Flujos de Efectivo Por Actividades de Inversión</t>
  </si>
  <si>
    <t xml:space="preserve">      Maquinaria y Equipo de Producción</t>
  </si>
  <si>
    <t>Flujos Netos de Efectivo Por Actividades de Inversión</t>
  </si>
  <si>
    <t>AL 31 DICIEMBRE 2019</t>
  </si>
  <si>
    <t>AL 31 DE DICIEMBRE 2019</t>
  </si>
  <si>
    <t>Al 31 de Diciembre 2019, ésta cuenta se desglosa como sigue:</t>
  </si>
  <si>
    <t>Las cuentas por pagar proveedores al 31 de Diciembre del 2019 de la SISALRIL.</t>
  </si>
  <si>
    <t>La cuenta Obligaciones por pagar al 31 de Diciembre del 2019 de la SISALRIL, se desglosan de la siguiente manera:</t>
  </si>
  <si>
    <t>La cuenta Retenciones y Contribuciones por pagar al 31 de Diciembre del 2019, se desglosan de la siguiente manera:</t>
  </si>
  <si>
    <t>Del  01 de Enero al 31 de Diciembre del  2019</t>
  </si>
  <si>
    <t>Diciembre</t>
  </si>
  <si>
    <t>Estos recursos están formados por dos partidas, las cuales una de ella representada por un valor ascendente por RD$219,892,858.00</t>
  </si>
  <si>
    <t>Al 31 DE DICIEMBRE 2019</t>
  </si>
  <si>
    <t>Comprenden los ingresos por renovación y derechos de examen y ventas de formulario a promotores y se reconocen cuando se generan.</t>
  </si>
  <si>
    <t>El ejercicio contable de la institución son los dias 31 de diciembre de cada año calendario.</t>
  </si>
  <si>
    <t xml:space="preserve">Los estados financieros se preparan de conformidadd con la Ley 126-01, del 27 de julio del 2001, que crea la Direccion General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</si>
</sst>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\ #,##0.00\ \);_(* &quot;-&quot;??_);_(\ @_ \)"/>
    <numFmt numFmtId="168" formatCode="#,##0.00;[Red]\(#,##0.00\)"/>
    <numFmt numFmtId="170" formatCode="_([$€-2]* #,##0.00_);_([$€-2]* \(#,##0.00\);_([$€-2]* &quot;-&quot;??_)"/>
    <numFmt numFmtId="173" formatCode="#,##0.00_ ;\-#,##0.00\ 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Lucida Sans"/>
      <family val="2"/>
    </font>
    <font>
      <b/>
      <sz val="11"/>
      <name val="Lucida Sans"/>
      <family val="2"/>
    </font>
    <font>
      <sz val="11"/>
      <name val="Arial"/>
      <family val="2"/>
    </font>
    <font>
      <sz val="11"/>
      <name val="Lucida San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ahoma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b/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sz val="11"/>
      <color indexed="12"/>
      <name val="Tahoma"/>
      <family val="2"/>
    </font>
    <font>
      <u/>
      <sz val="11"/>
      <name val="Tahoma"/>
      <family val="2"/>
    </font>
    <font>
      <b/>
      <sz val="11"/>
      <color indexed="8"/>
      <name val="Tahoma"/>
      <family val="2"/>
    </font>
    <font>
      <b/>
      <u/>
      <sz val="11"/>
      <color indexed="12"/>
      <name val="Tahoma"/>
      <family val="2"/>
    </font>
    <font>
      <b/>
      <sz val="12"/>
      <name val="Tahoma"/>
      <family val="2"/>
    </font>
    <font>
      <sz val="10"/>
      <color indexed="8"/>
      <name val="Tahoma"/>
      <family val="2"/>
    </font>
    <font>
      <b/>
      <u val="singleAccounting"/>
      <sz val="11"/>
      <name val="Tahoma"/>
      <family val="2"/>
    </font>
    <font>
      <sz val="10"/>
      <name val="Lucida Sans"/>
      <family val="2"/>
    </font>
    <font>
      <sz val="9"/>
      <name val="Lucida Sans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indexed="12"/>
      <name val="Tahoma"/>
      <family val="2"/>
    </font>
    <font>
      <sz val="12"/>
      <color indexed="12"/>
      <name val="Tahoma"/>
      <family val="2"/>
    </font>
    <font>
      <sz val="12"/>
      <name val="Tahoma"/>
      <family val="2"/>
    </font>
    <font>
      <u/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Lucida Sans"/>
      <family val="2"/>
    </font>
    <font>
      <b/>
      <u/>
      <sz val="10"/>
      <name val="Tahoma"/>
      <family val="2"/>
    </font>
    <font>
      <b/>
      <sz val="10"/>
      <color indexed="12"/>
      <name val="Tahoma"/>
      <family val="2"/>
    </font>
    <font>
      <sz val="9"/>
      <name val="Tahoma"/>
      <family val="2"/>
    </font>
    <font>
      <sz val="10"/>
      <name val="Segoe UI"/>
      <family val="2"/>
    </font>
    <font>
      <sz val="10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0"/>
      <name val="Segoe U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Dashed">
        <color indexed="64"/>
      </bottom>
      <diagonal/>
    </border>
    <border>
      <left/>
      <right style="double">
        <color indexed="64"/>
      </right>
      <top/>
      <bottom style="mediumDashed">
        <color indexed="64"/>
      </bottom>
      <diagonal/>
    </border>
  </borders>
  <cellStyleXfs count="5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0" applyNumberFormat="0" applyBorder="0" applyAlignment="0" applyProtection="0"/>
    <xf numFmtId="0" fontId="29" fillId="16" borderId="1" applyNumberFormat="0" applyAlignment="0" applyProtection="0"/>
    <xf numFmtId="0" fontId="30" fillId="17" borderId="2" applyNumberFormat="0" applyAlignment="0" applyProtection="0"/>
    <xf numFmtId="0" fontId="31" fillId="0" borderId="3" applyNumberForma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7" borderId="1" applyNumberFormat="0" applyAlignment="0" applyProtection="0"/>
    <xf numFmtId="170" fontId="1" fillId="0" borderId="0" applyFont="0" applyFill="0" applyBorder="0" applyAlignment="0" applyProtection="0"/>
    <xf numFmtId="0" fontId="34" fillId="3" borderId="0" applyNumberFormat="0" applyBorder="0" applyAlignment="0" applyProtection="0"/>
    <xf numFmtId="165" fontId="1" fillId="0" borderId="0" applyFont="0" applyFill="0" applyBorder="0" applyAlignment="0" applyProtection="0"/>
    <xf numFmtId="167" fontId="53" fillId="0" borderId="0" applyFont="0" applyFill="0" applyBorder="0" applyAlignment="0" applyProtection="0"/>
    <xf numFmtId="0" fontId="35" fillId="22" borderId="0" applyNumberFormat="0" applyBorder="0" applyAlignment="0" applyProtection="0"/>
    <xf numFmtId="0" fontId="25" fillId="0" borderId="0"/>
    <xf numFmtId="0" fontId="25" fillId="23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16" borderId="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32" fillId="0" borderId="7" applyNumberFormat="0" applyFill="0" applyAlignment="0" applyProtection="0"/>
    <xf numFmtId="0" fontId="41" fillId="0" borderId="8" applyNumberFormat="0" applyFill="0" applyAlignment="0" applyProtection="0"/>
    <xf numFmtId="167" fontId="54" fillId="0" borderId="0" applyFont="0" applyFill="0" applyBorder="0" applyAlignment="0" applyProtection="0"/>
    <xf numFmtId="0" fontId="1" fillId="0" borderId="0"/>
    <xf numFmtId="165" fontId="5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8" fillId="0" borderId="0" applyFont="0" applyFill="0" applyBorder="0" applyAlignment="0" applyProtection="0"/>
  </cellStyleXfs>
  <cellXfs count="382">
    <xf numFmtId="0" fontId="0" fillId="0" borderId="0" xfId="0"/>
    <xf numFmtId="0" fontId="3" fillId="0" borderId="0" xfId="0" applyFont="1"/>
    <xf numFmtId="165" fontId="3" fillId="0" borderId="0" xfId="35" applyFont="1"/>
    <xf numFmtId="165" fontId="5" fillId="0" borderId="0" xfId="35" applyFont="1"/>
    <xf numFmtId="0" fontId="4" fillId="24" borderId="0" xfId="0" applyFont="1" applyFill="1" applyBorder="1" applyAlignment="1"/>
    <xf numFmtId="0" fontId="5" fillId="0" borderId="0" xfId="0" applyFont="1"/>
    <xf numFmtId="165" fontId="13" fillId="0" borderId="0" xfId="35" applyFont="1" applyBorder="1"/>
    <xf numFmtId="165" fontId="13" fillId="0" borderId="0" xfId="35" applyFont="1" applyFill="1"/>
    <xf numFmtId="166" fontId="13" fillId="0" borderId="0" xfId="35" applyNumberFormat="1" applyFont="1" applyFill="1" applyBorder="1"/>
    <xf numFmtId="166" fontId="10" fillId="0" borderId="0" xfId="35" applyNumberFormat="1" applyFont="1"/>
    <xf numFmtId="165" fontId="13" fillId="0" borderId="0" xfId="35" applyFont="1" applyFill="1" applyBorder="1"/>
    <xf numFmtId="0" fontId="13" fillId="0" borderId="0" xfId="0" applyFont="1"/>
    <xf numFmtId="165" fontId="13" fillId="0" borderId="0" xfId="35" applyFont="1"/>
    <xf numFmtId="40" fontId="13" fillId="0" borderId="0" xfId="0" applyNumberFormat="1" applyFont="1"/>
    <xf numFmtId="0" fontId="10" fillId="0" borderId="0" xfId="0" applyFont="1"/>
    <xf numFmtId="40" fontId="14" fillId="0" borderId="0" xfId="0" applyNumberFormat="1" applyFont="1"/>
    <xf numFmtId="0" fontId="6" fillId="0" borderId="0" xfId="0" applyFont="1"/>
    <xf numFmtId="165" fontId="6" fillId="0" borderId="0" xfId="35" applyFont="1"/>
    <xf numFmtId="165" fontId="10" fillId="0" borderId="0" xfId="35" applyFont="1" applyAlignment="1">
      <alignment horizontal="left"/>
    </xf>
    <xf numFmtId="0" fontId="10" fillId="24" borderId="0" xfId="0" applyFont="1" applyFill="1" applyBorder="1" applyAlignment="1"/>
    <xf numFmtId="0" fontId="6" fillId="24" borderId="0" xfId="0" applyFont="1" applyFill="1" applyBorder="1"/>
    <xf numFmtId="0" fontId="6" fillId="24" borderId="11" xfId="0" applyFont="1" applyFill="1" applyBorder="1"/>
    <xf numFmtId="37" fontId="13" fillId="0" borderId="0" xfId="35" applyNumberFormat="1" applyFont="1" applyFill="1" applyBorder="1"/>
    <xf numFmtId="0" fontId="13" fillId="24" borderId="12" xfId="35" applyNumberFormat="1" applyFont="1" applyFill="1" applyBorder="1"/>
    <xf numFmtId="0" fontId="13" fillId="24" borderId="13" xfId="35" applyNumberFormat="1" applyFont="1" applyFill="1" applyBorder="1"/>
    <xf numFmtId="0" fontId="13" fillId="24" borderId="14" xfId="35" applyNumberFormat="1" applyFont="1" applyFill="1" applyBorder="1"/>
    <xf numFmtId="0" fontId="13" fillId="0" borderId="0" xfId="35" applyNumberFormat="1" applyFont="1" applyFill="1" applyBorder="1"/>
    <xf numFmtId="0" fontId="13" fillId="24" borderId="15" xfId="35" applyNumberFormat="1" applyFont="1" applyFill="1" applyBorder="1"/>
    <xf numFmtId="0" fontId="13" fillId="24" borderId="0" xfId="35" applyNumberFormat="1" applyFont="1" applyFill="1" applyBorder="1"/>
    <xf numFmtId="0" fontId="13" fillId="24" borderId="16" xfId="35" applyNumberFormat="1" applyFont="1" applyFill="1" applyBorder="1"/>
    <xf numFmtId="0" fontId="13" fillId="24" borderId="17" xfId="35" applyNumberFormat="1" applyFont="1" applyFill="1" applyBorder="1"/>
    <xf numFmtId="0" fontId="13" fillId="24" borderId="11" xfId="35" applyNumberFormat="1" applyFont="1" applyFill="1" applyBorder="1"/>
    <xf numFmtId="0" fontId="13" fillId="24" borderId="18" xfId="35" applyNumberFormat="1" applyFont="1" applyFill="1" applyBorder="1"/>
    <xf numFmtId="0" fontId="13" fillId="0" borderId="0" xfId="35" applyNumberFormat="1" applyFont="1" applyBorder="1"/>
    <xf numFmtId="165" fontId="10" fillId="0" borderId="0" xfId="35" applyFont="1" applyFill="1"/>
    <xf numFmtId="165" fontId="13" fillId="0" borderId="0" xfId="35" applyNumberFormat="1" applyFont="1" applyBorder="1"/>
    <xf numFmtId="14" fontId="13" fillId="0" borderId="0" xfId="35" applyNumberFormat="1" applyFont="1" applyFill="1" applyBorder="1"/>
    <xf numFmtId="10" fontId="13" fillId="0" borderId="0" xfId="35" applyNumberFormat="1" applyFont="1" applyFill="1" applyBorder="1" applyAlignment="1">
      <alignment horizontal="center"/>
    </xf>
    <xf numFmtId="165" fontId="13" fillId="0" borderId="16" xfId="35" applyFont="1" applyBorder="1"/>
    <xf numFmtId="0" fontId="13" fillId="0" borderId="0" xfId="35" applyNumberFormat="1" applyFont="1" applyFill="1" applyBorder="1" applyAlignment="1">
      <alignment horizontal="left"/>
    </xf>
    <xf numFmtId="165" fontId="13" fillId="0" borderId="0" xfId="35" applyFont="1" applyAlignment="1">
      <alignment horizontal="left"/>
    </xf>
    <xf numFmtId="165" fontId="9" fillId="0" borderId="0" xfId="35" applyFont="1" applyFill="1" applyBorder="1" applyAlignment="1">
      <alignment horizontal="right"/>
    </xf>
    <xf numFmtId="165" fontId="9" fillId="0" borderId="0" xfId="35" applyFont="1" applyFill="1" applyBorder="1"/>
    <xf numFmtId="165" fontId="13" fillId="24" borderId="0" xfId="35" applyFont="1" applyFill="1" applyBorder="1"/>
    <xf numFmtId="40" fontId="13" fillId="24" borderId="0" xfId="0" applyNumberFormat="1" applyFont="1" applyFill="1" applyBorder="1"/>
    <xf numFmtId="165" fontId="13" fillId="24" borderId="10" xfId="35" applyFont="1" applyFill="1" applyBorder="1"/>
    <xf numFmtId="40" fontId="13" fillId="24" borderId="10" xfId="0" applyNumberFormat="1" applyFont="1" applyFill="1" applyBorder="1"/>
    <xf numFmtId="0" fontId="13" fillId="0" borderId="0" xfId="0" applyFont="1" applyFill="1"/>
    <xf numFmtId="168" fontId="0" fillId="0" borderId="0" xfId="0" applyNumberFormat="1"/>
    <xf numFmtId="0" fontId="6" fillId="25" borderId="0" xfId="0" applyFont="1" applyFill="1" applyBorder="1"/>
    <xf numFmtId="0" fontId="11" fillId="25" borderId="0" xfId="0" applyFont="1" applyFill="1" applyBorder="1"/>
    <xf numFmtId="0" fontId="13" fillId="25" borderId="0" xfId="0" applyFont="1" applyFill="1"/>
    <xf numFmtId="0" fontId="11" fillId="25" borderId="0" xfId="0" applyFont="1" applyFill="1" applyBorder="1" applyAlignment="1">
      <alignment horizontal="center"/>
    </xf>
    <xf numFmtId="0" fontId="13" fillId="25" borderId="0" xfId="0" applyFont="1" applyFill="1" applyBorder="1"/>
    <xf numFmtId="3" fontId="13" fillId="25" borderId="0" xfId="0" applyNumberFormat="1" applyFont="1" applyFill="1" applyBorder="1"/>
    <xf numFmtId="3" fontId="10" fillId="25" borderId="0" xfId="35" applyNumberFormat="1" applyFont="1" applyFill="1" applyBorder="1"/>
    <xf numFmtId="166" fontId="10" fillId="25" borderId="0" xfId="35" applyNumberFormat="1" applyFont="1" applyFill="1" applyBorder="1"/>
    <xf numFmtId="0" fontId="10" fillId="25" borderId="0" xfId="0" applyFont="1" applyFill="1" applyBorder="1" applyAlignment="1">
      <alignment horizontal="right"/>
    </xf>
    <xf numFmtId="0" fontId="10" fillId="25" borderId="0" xfId="0" applyFont="1" applyFill="1" applyBorder="1"/>
    <xf numFmtId="166" fontId="13" fillId="25" borderId="0" xfId="35" applyNumberFormat="1" applyFont="1" applyFill="1" applyBorder="1"/>
    <xf numFmtId="3" fontId="13" fillId="25" borderId="0" xfId="35" applyNumberFormat="1" applyFont="1" applyFill="1" applyBorder="1"/>
    <xf numFmtId="3" fontId="10" fillId="25" borderId="0" xfId="35" applyNumberFormat="1" applyFont="1" applyFill="1" applyBorder="1" applyAlignment="1"/>
    <xf numFmtId="3" fontId="10" fillId="25" borderId="0" xfId="0" applyNumberFormat="1" applyFont="1" applyFill="1" applyBorder="1"/>
    <xf numFmtId="0" fontId="12" fillId="25" borderId="0" xfId="0" applyFont="1" applyFill="1" applyBorder="1" applyAlignment="1">
      <alignment horizontal="right"/>
    </xf>
    <xf numFmtId="166" fontId="13" fillId="25" borderId="22" xfId="35" applyNumberFormat="1" applyFont="1" applyFill="1" applyBorder="1"/>
    <xf numFmtId="165" fontId="13" fillId="25" borderId="0" xfId="35" applyFont="1" applyFill="1"/>
    <xf numFmtId="165" fontId="13" fillId="25" borderId="0" xfId="35" applyFont="1" applyFill="1" applyBorder="1"/>
    <xf numFmtId="0" fontId="13" fillId="25" borderId="24" xfId="35" applyNumberFormat="1" applyFont="1" applyFill="1" applyBorder="1"/>
    <xf numFmtId="0" fontId="13" fillId="25" borderId="25" xfId="35" applyNumberFormat="1" applyFont="1" applyFill="1" applyBorder="1" applyAlignment="1">
      <alignment horizontal="center"/>
    </xf>
    <xf numFmtId="0" fontId="13" fillId="25" borderId="25" xfId="35" applyNumberFormat="1" applyFont="1" applyFill="1" applyBorder="1"/>
    <xf numFmtId="0" fontId="13" fillId="25" borderId="26" xfId="35" applyNumberFormat="1" applyFont="1" applyFill="1" applyBorder="1"/>
    <xf numFmtId="0" fontId="13" fillId="25" borderId="15" xfId="35" applyNumberFormat="1" applyFont="1" applyFill="1" applyBorder="1"/>
    <xf numFmtId="0" fontId="12" fillId="25" borderId="0" xfId="35" applyNumberFormat="1" applyFont="1" applyFill="1" applyBorder="1" applyAlignment="1">
      <alignment horizontal="center"/>
    </xf>
    <xf numFmtId="0" fontId="12" fillId="25" borderId="0" xfId="35" applyNumberFormat="1" applyFont="1" applyFill="1" applyBorder="1"/>
    <xf numFmtId="0" fontId="15" fillId="25" borderId="0" xfId="35" applyNumberFormat="1" applyFont="1" applyFill="1" applyBorder="1"/>
    <xf numFmtId="0" fontId="13" fillId="25" borderId="0" xfId="35" applyNumberFormat="1" applyFont="1" applyFill="1" applyBorder="1"/>
    <xf numFmtId="0" fontId="13" fillId="25" borderId="16" xfId="35" applyNumberFormat="1" applyFont="1" applyFill="1" applyBorder="1"/>
    <xf numFmtId="0" fontId="13" fillId="25" borderId="0" xfId="35" applyNumberFormat="1" applyFont="1" applyFill="1" applyBorder="1" applyAlignment="1">
      <alignment horizontal="center"/>
    </xf>
    <xf numFmtId="165" fontId="13" fillId="25" borderId="0" xfId="35" applyFont="1" applyFill="1" applyBorder="1" applyAlignment="1">
      <alignment horizontal="center"/>
    </xf>
    <xf numFmtId="0" fontId="16" fillId="25" borderId="0" xfId="35" applyNumberFormat="1" applyFont="1" applyFill="1" applyBorder="1"/>
    <xf numFmtId="166" fontId="10" fillId="25" borderId="27" xfId="35" applyNumberFormat="1" applyFont="1" applyFill="1" applyBorder="1"/>
    <xf numFmtId="165" fontId="10" fillId="25" borderId="0" xfId="35" applyFont="1" applyFill="1" applyBorder="1" applyAlignment="1">
      <alignment horizontal="center"/>
    </xf>
    <xf numFmtId="166" fontId="13" fillId="25" borderId="0" xfId="35" applyNumberFormat="1" applyFont="1" applyFill="1" applyBorder="1" applyAlignment="1">
      <alignment horizontal="right"/>
    </xf>
    <xf numFmtId="166" fontId="10" fillId="25" borderId="28" xfId="35" applyNumberFormat="1" applyFont="1" applyFill="1" applyBorder="1"/>
    <xf numFmtId="0" fontId="18" fillId="25" borderId="0" xfId="35" applyNumberFormat="1" applyFont="1" applyFill="1" applyBorder="1"/>
    <xf numFmtId="165" fontId="10" fillId="25" borderId="0" xfId="35" applyFont="1" applyFill="1" applyBorder="1"/>
    <xf numFmtId="164" fontId="10" fillId="25" borderId="0" xfId="35" applyNumberFormat="1" applyFont="1" applyFill="1" applyBorder="1"/>
    <xf numFmtId="165" fontId="10" fillId="25" borderId="0" xfId="35" applyNumberFormat="1" applyFont="1" applyFill="1" applyBorder="1"/>
    <xf numFmtId="0" fontId="10" fillId="25" borderId="0" xfId="35" applyNumberFormat="1" applyFont="1" applyFill="1" applyBorder="1"/>
    <xf numFmtId="165" fontId="10" fillId="25" borderId="0" xfId="35" applyFont="1" applyFill="1" applyBorder="1" applyAlignment="1">
      <alignment horizontal="right"/>
    </xf>
    <xf numFmtId="0" fontId="13" fillId="25" borderId="29" xfId="35" applyNumberFormat="1" applyFont="1" applyFill="1" applyBorder="1"/>
    <xf numFmtId="0" fontId="13" fillId="25" borderId="27" xfId="35" applyNumberFormat="1" applyFont="1" applyFill="1" applyBorder="1"/>
    <xf numFmtId="0" fontId="13" fillId="25" borderId="30" xfId="35" applyNumberFormat="1" applyFont="1" applyFill="1" applyBorder="1"/>
    <xf numFmtId="165" fontId="13" fillId="25" borderId="0" xfId="35" applyFont="1" applyFill="1" applyBorder="1" applyAlignment="1">
      <alignment horizontal="left"/>
    </xf>
    <xf numFmtId="165" fontId="13" fillId="25" borderId="0" xfId="35" applyNumberFormat="1" applyFont="1" applyFill="1" applyBorder="1"/>
    <xf numFmtId="0" fontId="10" fillId="25" borderId="10" xfId="35" applyNumberFormat="1" applyFont="1" applyFill="1" applyBorder="1" applyAlignment="1">
      <alignment horizontal="center" vertical="center"/>
    </xf>
    <xf numFmtId="0" fontId="10" fillId="25" borderId="10" xfId="35" applyNumberFormat="1" applyFont="1" applyFill="1" applyBorder="1"/>
    <xf numFmtId="3" fontId="13" fillId="25" borderId="22" xfId="35" applyNumberFormat="1" applyFont="1" applyFill="1" applyBorder="1"/>
    <xf numFmtId="3" fontId="10" fillId="25" borderId="28" xfId="35" applyNumberFormat="1" applyFont="1" applyFill="1" applyBorder="1"/>
    <xf numFmtId="165" fontId="13" fillId="25" borderId="15" xfId="35" applyFont="1" applyFill="1" applyBorder="1"/>
    <xf numFmtId="0" fontId="13" fillId="25" borderId="16" xfId="0" applyFont="1" applyFill="1" applyBorder="1"/>
    <xf numFmtId="0" fontId="10" fillId="25" borderId="31" xfId="0" applyFont="1" applyFill="1" applyBorder="1" applyAlignment="1">
      <alignment horizontal="center" vertical="center" wrapText="1"/>
    </xf>
    <xf numFmtId="0" fontId="10" fillId="25" borderId="32" xfId="0" applyFont="1" applyFill="1" applyBorder="1" applyAlignment="1">
      <alignment horizontal="center" vertical="center" wrapText="1"/>
    </xf>
    <xf numFmtId="0" fontId="10" fillId="25" borderId="33" xfId="0" applyFont="1" applyFill="1" applyBorder="1" applyAlignment="1">
      <alignment horizontal="center" vertical="center" wrapText="1"/>
    </xf>
    <xf numFmtId="37" fontId="13" fillId="25" borderId="0" xfId="35" applyNumberFormat="1" applyFont="1" applyFill="1" applyBorder="1"/>
    <xf numFmtId="165" fontId="13" fillId="25" borderId="16" xfId="35" applyFont="1" applyFill="1" applyBorder="1" applyAlignment="1"/>
    <xf numFmtId="37" fontId="10" fillId="25" borderId="28" xfId="0" applyNumberFormat="1" applyFont="1" applyFill="1" applyBorder="1"/>
    <xf numFmtId="165" fontId="13" fillId="25" borderId="16" xfId="35" applyFont="1" applyFill="1" applyBorder="1"/>
    <xf numFmtId="49" fontId="20" fillId="25" borderId="0" xfId="0" applyNumberFormat="1" applyFont="1" applyFill="1" applyBorder="1"/>
    <xf numFmtId="37" fontId="10" fillId="25" borderId="27" xfId="35" applyNumberFormat="1" applyFont="1" applyFill="1" applyBorder="1"/>
    <xf numFmtId="37" fontId="10" fillId="25" borderId="0" xfId="35" applyNumberFormat="1" applyFont="1" applyFill="1" applyBorder="1"/>
    <xf numFmtId="165" fontId="10" fillId="25" borderId="0" xfId="35" applyFont="1" applyFill="1" applyBorder="1" applyAlignment="1">
      <alignment horizontal="left"/>
    </xf>
    <xf numFmtId="165" fontId="13" fillId="25" borderId="0" xfId="35" applyFont="1" applyFill="1" applyBorder="1" applyAlignment="1">
      <alignment horizontal="right"/>
    </xf>
    <xf numFmtId="37" fontId="13" fillId="25" borderId="22" xfId="35" applyNumberFormat="1" applyFont="1" applyFill="1" applyBorder="1"/>
    <xf numFmtId="37" fontId="10" fillId="25" borderId="28" xfId="35" applyNumberFormat="1" applyFont="1" applyFill="1" applyBorder="1"/>
    <xf numFmtId="165" fontId="13" fillId="25" borderId="27" xfId="35" applyFont="1" applyFill="1" applyBorder="1"/>
    <xf numFmtId="165" fontId="10" fillId="25" borderId="27" xfId="35" applyFont="1" applyFill="1" applyBorder="1"/>
    <xf numFmtId="165" fontId="10" fillId="25" borderId="27" xfId="35" applyFont="1" applyFill="1" applyBorder="1" applyAlignment="1">
      <alignment horizontal="right"/>
    </xf>
    <xf numFmtId="3" fontId="13" fillId="25" borderId="27" xfId="0" applyNumberFormat="1" applyFont="1" applyFill="1" applyBorder="1"/>
    <xf numFmtId="165" fontId="13" fillId="25" borderId="30" xfId="35" applyFont="1" applyFill="1" applyBorder="1"/>
    <xf numFmtId="49" fontId="9" fillId="25" borderId="0" xfId="0" applyNumberFormat="1" applyFont="1" applyFill="1" applyBorder="1" applyAlignment="1">
      <alignment horizontal="left"/>
    </xf>
    <xf numFmtId="49" fontId="17" fillId="25" borderId="0" xfId="0" applyNumberFormat="1" applyFont="1" applyFill="1" applyBorder="1" applyAlignment="1">
      <alignment horizontal="left"/>
    </xf>
    <xf numFmtId="37" fontId="13" fillId="25" borderId="0" xfId="0" applyNumberFormat="1" applyFont="1" applyFill="1" applyBorder="1"/>
    <xf numFmtId="0" fontId="10" fillId="25" borderId="10" xfId="35" applyNumberFormat="1" applyFont="1" applyFill="1" applyBorder="1" applyAlignment="1">
      <alignment horizontal="center"/>
    </xf>
    <xf numFmtId="164" fontId="13" fillId="25" borderId="22" xfId="35" applyNumberFormat="1" applyFont="1" applyFill="1" applyBorder="1"/>
    <xf numFmtId="164" fontId="13" fillId="25" borderId="0" xfId="35" applyNumberFormat="1" applyFont="1" applyFill="1" applyBorder="1"/>
    <xf numFmtId="166" fontId="13" fillId="25" borderId="0" xfId="0" applyNumberFormat="1" applyFont="1" applyFill="1" applyBorder="1"/>
    <xf numFmtId="165" fontId="13" fillId="25" borderId="0" xfId="0" applyNumberFormat="1" applyFont="1" applyFill="1" applyBorder="1"/>
    <xf numFmtId="165" fontId="10" fillId="25" borderId="9" xfId="35" applyFont="1" applyFill="1" applyBorder="1"/>
    <xf numFmtId="40" fontId="10" fillId="25" borderId="9" xfId="0" applyNumberFormat="1" applyFont="1" applyFill="1" applyBorder="1"/>
    <xf numFmtId="40" fontId="10" fillId="25" borderId="0" xfId="0" applyNumberFormat="1" applyFont="1" applyFill="1" applyBorder="1"/>
    <xf numFmtId="40" fontId="13" fillId="25" borderId="0" xfId="0" applyNumberFormat="1" applyFont="1" applyFill="1" applyBorder="1"/>
    <xf numFmtId="165" fontId="10" fillId="25" borderId="10" xfId="35" applyFont="1" applyFill="1" applyBorder="1"/>
    <xf numFmtId="40" fontId="10" fillId="25" borderId="10" xfId="0" applyNumberFormat="1" applyFont="1" applyFill="1" applyBorder="1"/>
    <xf numFmtId="165" fontId="10" fillId="25" borderId="32" xfId="35" applyFont="1" applyFill="1" applyBorder="1"/>
    <xf numFmtId="40" fontId="10" fillId="25" borderId="32" xfId="0" applyNumberFormat="1" applyFont="1" applyFill="1" applyBorder="1"/>
    <xf numFmtId="165" fontId="10" fillId="25" borderId="32" xfId="35" applyFont="1" applyFill="1" applyBorder="1" applyAlignment="1">
      <alignment horizontal="left"/>
    </xf>
    <xf numFmtId="40" fontId="10" fillId="25" borderId="32" xfId="0" applyNumberFormat="1" applyFont="1" applyFill="1" applyBorder="1" applyAlignment="1">
      <alignment horizontal="left"/>
    </xf>
    <xf numFmtId="4" fontId="13" fillId="25" borderId="0" xfId="0" applyNumberFormat="1" applyFont="1" applyFill="1" applyBorder="1"/>
    <xf numFmtId="40" fontId="13" fillId="25" borderId="0" xfId="0" applyNumberFormat="1" applyFont="1" applyFill="1"/>
    <xf numFmtId="166" fontId="13" fillId="25" borderId="0" xfId="35" applyNumberFormat="1" applyFont="1" applyFill="1"/>
    <xf numFmtId="166" fontId="10" fillId="25" borderId="0" xfId="35" applyNumberFormat="1" applyFont="1" applyFill="1"/>
    <xf numFmtId="0" fontId="10" fillId="25" borderId="0" xfId="0" applyFont="1" applyFill="1"/>
    <xf numFmtId="0" fontId="13" fillId="25" borderId="0" xfId="0" applyFont="1" applyFill="1" applyBorder="1" applyAlignment="1">
      <alignment horizontal="left"/>
    </xf>
    <xf numFmtId="165" fontId="13" fillId="25" borderId="0" xfId="35" applyFont="1" applyFill="1" applyAlignment="1">
      <alignment horizontal="left"/>
    </xf>
    <xf numFmtId="0" fontId="10" fillId="25" borderId="0" xfId="0" applyFont="1" applyFill="1" applyBorder="1" applyAlignment="1">
      <alignment horizontal="center" vertical="center" wrapText="1"/>
    </xf>
    <xf numFmtId="0" fontId="10" fillId="25" borderId="32" xfId="0" applyNumberFormat="1" applyFont="1" applyFill="1" applyBorder="1" applyAlignment="1">
      <alignment horizontal="center" vertical="center" wrapText="1"/>
    </xf>
    <xf numFmtId="165" fontId="13" fillId="25" borderId="22" xfId="35" applyFont="1" applyFill="1" applyBorder="1"/>
    <xf numFmtId="166" fontId="10" fillId="25" borderId="32" xfId="35" applyNumberFormat="1" applyFont="1" applyFill="1" applyBorder="1"/>
    <xf numFmtId="165" fontId="3" fillId="25" borderId="0" xfId="35" applyFont="1" applyFill="1"/>
    <xf numFmtId="0" fontId="0" fillId="0" borderId="0" xfId="0" applyAlignment="1">
      <alignment horizontal="left"/>
    </xf>
    <xf numFmtId="165" fontId="15" fillId="25" borderId="0" xfId="35" applyFont="1" applyFill="1" applyBorder="1"/>
    <xf numFmtId="165" fontId="13" fillId="25" borderId="29" xfId="35" applyFont="1" applyFill="1" applyBorder="1"/>
    <xf numFmtId="0" fontId="13" fillId="25" borderId="27" xfId="0" applyFont="1" applyFill="1" applyBorder="1"/>
    <xf numFmtId="0" fontId="10" fillId="25" borderId="27" xfId="0" applyFont="1" applyFill="1" applyBorder="1"/>
    <xf numFmtId="165" fontId="13" fillId="25" borderId="35" xfId="35" applyFont="1" applyFill="1" applyBorder="1" applyAlignment="1">
      <alignment horizontal="center"/>
    </xf>
    <xf numFmtId="0" fontId="10" fillId="25" borderId="36" xfId="35" applyNumberFormat="1" applyFont="1" applyFill="1" applyBorder="1" applyAlignment="1">
      <alignment horizontal="center" vertical="center"/>
    </xf>
    <xf numFmtId="0" fontId="10" fillId="25" borderId="36" xfId="35" applyNumberFormat="1" applyFont="1" applyFill="1" applyBorder="1"/>
    <xf numFmtId="0" fontId="10" fillId="25" borderId="37" xfId="35" applyNumberFormat="1" applyFont="1" applyFill="1" applyBorder="1" applyAlignment="1">
      <alignment horizontal="center" vertical="center"/>
    </xf>
    <xf numFmtId="0" fontId="13" fillId="25" borderId="38" xfId="35" applyNumberFormat="1" applyFont="1" applyFill="1" applyBorder="1"/>
    <xf numFmtId="0" fontId="10" fillId="25" borderId="39" xfId="35" applyNumberFormat="1" applyFont="1" applyFill="1" applyBorder="1" applyAlignment="1">
      <alignment horizontal="center" vertical="center"/>
    </xf>
    <xf numFmtId="0" fontId="10" fillId="25" borderId="40" xfId="35" applyNumberFormat="1" applyFont="1" applyFill="1" applyBorder="1"/>
    <xf numFmtId="3" fontId="13" fillId="25" borderId="20" xfId="35" applyNumberFormat="1" applyFont="1" applyFill="1" applyBorder="1"/>
    <xf numFmtId="0" fontId="13" fillId="25" borderId="19" xfId="35" applyNumberFormat="1" applyFont="1" applyFill="1" applyBorder="1"/>
    <xf numFmtId="3" fontId="13" fillId="25" borderId="23" xfId="35" applyNumberFormat="1" applyFont="1" applyFill="1" applyBorder="1"/>
    <xf numFmtId="165" fontId="13" fillId="25" borderId="19" xfId="35" applyFont="1" applyFill="1" applyBorder="1"/>
    <xf numFmtId="3" fontId="10" fillId="25" borderId="41" xfId="35" applyNumberFormat="1" applyFont="1" applyFill="1" applyBorder="1"/>
    <xf numFmtId="165" fontId="13" fillId="25" borderId="21" xfId="35" applyFont="1" applyFill="1" applyBorder="1"/>
    <xf numFmtId="0" fontId="13" fillId="25" borderId="22" xfId="35" applyNumberFormat="1" applyFont="1" applyFill="1" applyBorder="1"/>
    <xf numFmtId="0" fontId="10" fillId="25" borderId="9" xfId="0" applyFont="1" applyFill="1" applyBorder="1" applyAlignment="1">
      <alignment horizontal="center" vertical="center" wrapText="1"/>
    </xf>
    <xf numFmtId="165" fontId="13" fillId="25" borderId="9" xfId="35" applyFont="1" applyFill="1" applyBorder="1"/>
    <xf numFmtId="3" fontId="10" fillId="25" borderId="27" xfId="0" applyNumberFormat="1" applyFont="1" applyFill="1" applyBorder="1"/>
    <xf numFmtId="3" fontId="13" fillId="25" borderId="27" xfId="35" applyNumberFormat="1" applyFont="1" applyFill="1" applyBorder="1"/>
    <xf numFmtId="0" fontId="12" fillId="25" borderId="0" xfId="0" applyFont="1" applyFill="1" applyBorder="1"/>
    <xf numFmtId="168" fontId="24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fill"/>
    </xf>
    <xf numFmtId="3" fontId="13" fillId="25" borderId="0" xfId="35" applyNumberFormat="1" applyFont="1" applyFill="1" applyBorder="1" applyAlignment="1">
      <alignment horizontal="center"/>
    </xf>
    <xf numFmtId="3" fontId="10" fillId="25" borderId="28" xfId="0" applyNumberFormat="1" applyFont="1" applyFill="1" applyBorder="1" applyAlignment="1">
      <alignment horizontal="center"/>
    </xf>
    <xf numFmtId="37" fontId="10" fillId="25" borderId="0" xfId="0" applyNumberFormat="1" applyFont="1" applyFill="1" applyBorder="1"/>
    <xf numFmtId="0" fontId="10" fillId="25" borderId="0" xfId="0" applyNumberFormat="1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left"/>
    </xf>
    <xf numFmtId="0" fontId="19" fillId="25" borderId="0" xfId="35" applyNumberFormat="1" applyFont="1" applyFill="1" applyBorder="1" applyAlignment="1">
      <alignment horizontal="center"/>
    </xf>
    <xf numFmtId="0" fontId="42" fillId="25" borderId="0" xfId="35" applyNumberFormat="1" applyFont="1" applyFill="1" applyBorder="1"/>
    <xf numFmtId="0" fontId="43" fillId="25" borderId="0" xfId="35" applyNumberFormat="1" applyFont="1" applyFill="1" applyBorder="1"/>
    <xf numFmtId="0" fontId="44" fillId="25" borderId="0" xfId="35" applyNumberFormat="1" applyFont="1" applyFill="1" applyBorder="1"/>
    <xf numFmtId="0" fontId="44" fillId="25" borderId="0" xfId="35" applyNumberFormat="1" applyFont="1" applyFill="1" applyBorder="1" applyAlignment="1">
      <alignment horizontal="center"/>
    </xf>
    <xf numFmtId="165" fontId="44" fillId="25" borderId="0" xfId="35" applyFont="1" applyFill="1" applyBorder="1" applyAlignment="1">
      <alignment horizontal="center"/>
    </xf>
    <xf numFmtId="0" fontId="45" fillId="25" borderId="0" xfId="35" applyNumberFormat="1" applyFont="1" applyFill="1" applyBorder="1"/>
    <xf numFmtId="166" fontId="44" fillId="25" borderId="0" xfId="35" applyNumberFormat="1" applyFont="1" applyFill="1" applyBorder="1"/>
    <xf numFmtId="165" fontId="44" fillId="25" borderId="0" xfId="35" applyFont="1" applyFill="1" applyBorder="1"/>
    <xf numFmtId="164" fontId="44" fillId="25" borderId="0" xfId="35" applyNumberFormat="1" applyFont="1" applyFill="1" applyBorder="1"/>
    <xf numFmtId="165" fontId="44" fillId="0" borderId="0" xfId="35" applyFont="1" applyBorder="1"/>
    <xf numFmtId="166" fontId="19" fillId="25" borderId="0" xfId="35" applyNumberFormat="1" applyFont="1" applyFill="1" applyBorder="1"/>
    <xf numFmtId="165" fontId="44" fillId="0" borderId="0" xfId="35" applyFont="1"/>
    <xf numFmtId="165" fontId="19" fillId="25" borderId="0" xfId="35" applyFont="1" applyFill="1" applyBorder="1" applyAlignment="1">
      <alignment horizontal="center"/>
    </xf>
    <xf numFmtId="166" fontId="44" fillId="25" borderId="0" xfId="35" applyNumberFormat="1" applyFont="1" applyFill="1" applyBorder="1" applyAlignment="1">
      <alignment horizontal="right"/>
    </xf>
    <xf numFmtId="165" fontId="19" fillId="25" borderId="0" xfId="35" applyFont="1" applyFill="1" applyBorder="1"/>
    <xf numFmtId="164" fontId="19" fillId="25" borderId="0" xfId="35" applyNumberFormat="1" applyFont="1" applyFill="1" applyBorder="1"/>
    <xf numFmtId="165" fontId="19" fillId="25" borderId="0" xfId="35" applyNumberFormat="1" applyFont="1" applyFill="1" applyBorder="1"/>
    <xf numFmtId="165" fontId="43" fillId="25" borderId="0" xfId="35" applyFont="1" applyFill="1" applyBorder="1"/>
    <xf numFmtId="168" fontId="46" fillId="0" borderId="0" xfId="0" applyNumberFormat="1" applyFont="1" applyBorder="1"/>
    <xf numFmtId="165" fontId="44" fillId="25" borderId="0" xfId="35" applyNumberFormat="1" applyFont="1" applyFill="1" applyBorder="1"/>
    <xf numFmtId="165" fontId="43" fillId="25" borderId="0" xfId="35" applyFont="1" applyFill="1"/>
    <xf numFmtId="3" fontId="44" fillId="25" borderId="0" xfId="35" applyNumberFormat="1" applyFont="1" applyFill="1" applyBorder="1"/>
    <xf numFmtId="3" fontId="44" fillId="0" borderId="0" xfId="35" applyNumberFormat="1" applyFont="1" applyFill="1" applyBorder="1"/>
    <xf numFmtId="166" fontId="44" fillId="0" borderId="0" xfId="35" applyNumberFormat="1" applyFont="1" applyFill="1" applyBorder="1"/>
    <xf numFmtId="3" fontId="19" fillId="25" borderId="0" xfId="35" applyNumberFormat="1" applyFont="1" applyFill="1" applyBorder="1"/>
    <xf numFmtId="165" fontId="44" fillId="25" borderId="27" xfId="35" applyFont="1" applyFill="1" applyBorder="1"/>
    <xf numFmtId="0" fontId="44" fillId="25" borderId="27" xfId="35" applyNumberFormat="1" applyFont="1" applyFill="1" applyBorder="1"/>
    <xf numFmtId="3" fontId="44" fillId="25" borderId="27" xfId="35" applyNumberFormat="1" applyFont="1" applyFill="1" applyBorder="1"/>
    <xf numFmtId="0" fontId="43" fillId="25" borderId="0" xfId="35" applyNumberFormat="1" applyFont="1" applyFill="1" applyBorder="1" applyAlignment="1">
      <alignment horizontal="center"/>
    </xf>
    <xf numFmtId="3" fontId="13" fillId="25" borderId="0" xfId="0" applyNumberFormat="1" applyFont="1" applyFill="1" applyBorder="1" applyAlignment="1">
      <alignment horizontal="right"/>
    </xf>
    <xf numFmtId="0" fontId="3" fillId="25" borderId="0" xfId="0" applyFont="1" applyFill="1" applyBorder="1"/>
    <xf numFmtId="0" fontId="47" fillId="25" borderId="0" xfId="0" applyFont="1" applyFill="1" applyBorder="1"/>
    <xf numFmtId="3" fontId="47" fillId="25" borderId="0" xfId="35" applyNumberFormat="1" applyFont="1" applyFill="1" applyBorder="1" applyAlignment="1"/>
    <xf numFmtId="3" fontId="47" fillId="25" borderId="22" xfId="35" applyNumberFormat="1" applyFont="1" applyFill="1" applyBorder="1" applyAlignment="1"/>
    <xf numFmtId="0" fontId="49" fillId="25" borderId="0" xfId="0" applyFont="1" applyFill="1" applyBorder="1" applyAlignment="1">
      <alignment horizontal="center"/>
    </xf>
    <xf numFmtId="0" fontId="50" fillId="25" borderId="0" xfId="0" applyFont="1" applyFill="1" applyBorder="1"/>
    <xf numFmtId="0" fontId="50" fillId="25" borderId="0" xfId="0" applyFont="1" applyFill="1" applyBorder="1" applyAlignment="1">
      <alignment horizontal="center"/>
    </xf>
    <xf numFmtId="3" fontId="47" fillId="25" borderId="0" xfId="0" applyNumberFormat="1" applyFont="1" applyFill="1" applyBorder="1"/>
    <xf numFmtId="3" fontId="48" fillId="25" borderId="0" xfId="35" applyNumberFormat="1" applyFont="1" applyFill="1" applyBorder="1"/>
    <xf numFmtId="166" fontId="48" fillId="25" borderId="0" xfId="35" applyNumberFormat="1" applyFont="1" applyFill="1" applyBorder="1"/>
    <xf numFmtId="0" fontId="48" fillId="25" borderId="0" xfId="0" applyFont="1" applyFill="1" applyBorder="1"/>
    <xf numFmtId="166" fontId="47" fillId="25" borderId="0" xfId="35" applyNumberFormat="1" applyFont="1" applyFill="1" applyBorder="1"/>
    <xf numFmtId="0" fontId="47" fillId="0" borderId="0" xfId="0" applyFont="1" applyFill="1" applyBorder="1"/>
    <xf numFmtId="3" fontId="48" fillId="25" borderId="0" xfId="0" applyNumberFormat="1" applyFont="1" applyFill="1" applyBorder="1"/>
    <xf numFmtId="0" fontId="48" fillId="25" borderId="0" xfId="0" applyFont="1" applyFill="1" applyBorder="1" applyAlignment="1">
      <alignment horizontal="right"/>
    </xf>
    <xf numFmtId="3" fontId="48" fillId="25" borderId="0" xfId="35" applyNumberFormat="1" applyFont="1" applyFill="1" applyBorder="1" applyAlignment="1"/>
    <xf numFmtId="166" fontId="47" fillId="25" borderId="22" xfId="35" applyNumberFormat="1" applyFont="1" applyFill="1" applyBorder="1"/>
    <xf numFmtId="166" fontId="51" fillId="25" borderId="0" xfId="35" applyNumberFormat="1" applyFont="1" applyFill="1" applyBorder="1"/>
    <xf numFmtId="37" fontId="47" fillId="25" borderId="0" xfId="35" applyNumberFormat="1" applyFont="1" applyFill="1" applyBorder="1" applyAlignment="1"/>
    <xf numFmtId="3" fontId="47" fillId="25" borderId="0" xfId="35" applyNumberFormat="1" applyFont="1" applyFill="1" applyBorder="1" applyAlignment="1">
      <alignment horizontal="right"/>
    </xf>
    <xf numFmtId="3" fontId="47" fillId="25" borderId="22" xfId="35" applyNumberFormat="1" applyFont="1" applyFill="1" applyBorder="1" applyAlignment="1">
      <alignment horizontal="right"/>
    </xf>
    <xf numFmtId="165" fontId="47" fillId="25" borderId="0" xfId="35" applyFont="1" applyFill="1" applyBorder="1"/>
    <xf numFmtId="0" fontId="47" fillId="0" borderId="0" xfId="0" applyFont="1"/>
    <xf numFmtId="165" fontId="47" fillId="0" borderId="0" xfId="35" applyFont="1"/>
    <xf numFmtId="0" fontId="48" fillId="0" borderId="0" xfId="0" applyFont="1"/>
    <xf numFmtId="166" fontId="48" fillId="0" borderId="0" xfId="35" applyNumberFormat="1" applyFont="1" applyAlignment="1">
      <alignment horizontal="left"/>
    </xf>
    <xf numFmtId="40" fontId="47" fillId="0" borderId="0" xfId="0" applyNumberFormat="1" applyFont="1"/>
    <xf numFmtId="165" fontId="48" fillId="0" borderId="0" xfId="35" applyFont="1" applyAlignment="1"/>
    <xf numFmtId="168" fontId="47" fillId="0" borderId="0" xfId="0" applyNumberFormat="1" applyFont="1"/>
    <xf numFmtId="0" fontId="47" fillId="0" borderId="0" xfId="0" applyFont="1" applyAlignment="1">
      <alignment horizontal="fill"/>
    </xf>
    <xf numFmtId="168" fontId="47" fillId="0" borderId="0" xfId="0" applyNumberFormat="1" applyFont="1" applyFill="1"/>
    <xf numFmtId="168" fontId="47" fillId="25" borderId="0" xfId="0" applyNumberFormat="1" applyFont="1" applyFill="1" applyBorder="1"/>
    <xf numFmtId="0" fontId="47" fillId="0" borderId="0" xfId="0" applyFont="1" applyBorder="1"/>
    <xf numFmtId="3" fontId="3" fillId="25" borderId="0" xfId="0" applyNumberFormat="1" applyFont="1" applyFill="1" applyBorder="1"/>
    <xf numFmtId="166" fontId="48" fillId="25" borderId="27" xfId="35" applyNumberFormat="1" applyFont="1" applyFill="1" applyBorder="1"/>
    <xf numFmtId="0" fontId="6" fillId="0" borderId="0" xfId="0" applyFont="1" applyBorder="1"/>
    <xf numFmtId="165" fontId="47" fillId="0" borderId="0" xfId="35" applyFont="1" applyBorder="1"/>
    <xf numFmtId="166" fontId="47" fillId="0" borderId="0" xfId="0" applyNumberFormat="1" applyFont="1" applyBorder="1"/>
    <xf numFmtId="165" fontId="47" fillId="0" borderId="0" xfId="35" applyFont="1" applyAlignment="1"/>
    <xf numFmtId="3" fontId="10" fillId="0" borderId="43" xfId="0" applyNumberFormat="1" applyFont="1" applyBorder="1"/>
    <xf numFmtId="37" fontId="47" fillId="25" borderId="0" xfId="35" applyNumberFormat="1" applyFont="1" applyFill="1" applyBorder="1"/>
    <xf numFmtId="37" fontId="47" fillId="25" borderId="22" xfId="35" applyNumberFormat="1" applyFont="1" applyFill="1" applyBorder="1"/>
    <xf numFmtId="165" fontId="47" fillId="25" borderId="0" xfId="35" applyFont="1" applyFill="1" applyBorder="1" applyAlignment="1">
      <alignment horizontal="left"/>
    </xf>
    <xf numFmtId="165" fontId="47" fillId="25" borderId="0" xfId="35" applyFont="1" applyFill="1" applyBorder="1" applyAlignment="1"/>
    <xf numFmtId="0" fontId="22" fillId="25" borderId="0" xfId="0" applyFont="1" applyFill="1" applyBorder="1"/>
    <xf numFmtId="165" fontId="10" fillId="0" borderId="0" xfId="35" applyFont="1" applyAlignment="1"/>
    <xf numFmtId="166" fontId="10" fillId="0" borderId="0" xfId="35" applyNumberFormat="1" applyFont="1" applyAlignment="1"/>
    <xf numFmtId="38" fontId="10" fillId="0" borderId="0" xfId="0" applyNumberFormat="1" applyFont="1" applyAlignment="1"/>
    <xf numFmtId="3" fontId="13" fillId="25" borderId="0" xfId="35" applyNumberFormat="1" applyFont="1" applyFill="1" applyBorder="1" applyAlignment="1"/>
    <xf numFmtId="0" fontId="6" fillId="24" borderId="12" xfId="0" applyFont="1" applyFill="1" applyBorder="1"/>
    <xf numFmtId="0" fontId="6" fillId="24" borderId="13" xfId="0" applyFont="1" applyFill="1" applyBorder="1"/>
    <xf numFmtId="0" fontId="6" fillId="24" borderId="14" xfId="0" applyFont="1" applyFill="1" applyBorder="1"/>
    <xf numFmtId="0" fontId="6" fillId="24" borderId="15" xfId="0" applyFont="1" applyFill="1" applyBorder="1"/>
    <xf numFmtId="0" fontId="6" fillId="24" borderId="16" xfId="0" applyFont="1" applyFill="1" applyBorder="1"/>
    <xf numFmtId="0" fontId="22" fillId="25" borderId="15" xfId="0" applyFont="1" applyFill="1" applyBorder="1"/>
    <xf numFmtId="0" fontId="22" fillId="25" borderId="16" xfId="0" applyFont="1" applyFill="1" applyBorder="1"/>
    <xf numFmtId="0" fontId="47" fillId="25" borderId="16" xfId="0" applyFont="1" applyFill="1" applyBorder="1"/>
    <xf numFmtId="0" fontId="6" fillId="25" borderId="15" xfId="0" applyFont="1" applyFill="1" applyBorder="1"/>
    <xf numFmtId="0" fontId="6" fillId="25" borderId="29" xfId="0" applyFont="1" applyFill="1" applyBorder="1"/>
    <xf numFmtId="0" fontId="3" fillId="25" borderId="27" xfId="0" applyFont="1" applyFill="1" applyBorder="1"/>
    <xf numFmtId="166" fontId="47" fillId="25" borderId="27" xfId="35" applyNumberFormat="1" applyFont="1" applyFill="1" applyBorder="1"/>
    <xf numFmtId="0" fontId="47" fillId="25" borderId="27" xfId="0" applyFont="1" applyFill="1" applyBorder="1"/>
    <xf numFmtId="0" fontId="47" fillId="25" borderId="30" xfId="0" applyFont="1" applyFill="1" applyBorder="1"/>
    <xf numFmtId="0" fontId="6" fillId="24" borderId="17" xfId="0" applyFont="1" applyFill="1" applyBorder="1"/>
    <xf numFmtId="0" fontId="6" fillId="24" borderId="18" xfId="0" applyFont="1" applyFill="1" applyBorder="1"/>
    <xf numFmtId="0" fontId="13" fillId="25" borderId="15" xfId="0" applyFont="1" applyFill="1" applyBorder="1"/>
    <xf numFmtId="0" fontId="22" fillId="0" borderId="0" xfId="0" applyFont="1" applyBorder="1"/>
    <xf numFmtId="165" fontId="6" fillId="25" borderId="0" xfId="35" applyFont="1" applyFill="1" applyBorder="1"/>
    <xf numFmtId="0" fontId="13" fillId="25" borderId="29" xfId="0" applyFont="1" applyFill="1" applyBorder="1"/>
    <xf numFmtId="166" fontId="13" fillId="25" borderId="27" xfId="0" applyNumberFormat="1" applyFont="1" applyFill="1" applyBorder="1"/>
    <xf numFmtId="165" fontId="13" fillId="25" borderId="27" xfId="0" applyNumberFormat="1" applyFont="1" applyFill="1" applyBorder="1"/>
    <xf numFmtId="0" fontId="13" fillId="25" borderId="30" xfId="0" applyFont="1" applyFill="1" applyBorder="1"/>
    <xf numFmtId="0" fontId="13" fillId="24" borderId="12" xfId="0" applyFont="1" applyFill="1" applyBorder="1"/>
    <xf numFmtId="165" fontId="13" fillId="24" borderId="13" xfId="35" applyFont="1" applyFill="1" applyBorder="1"/>
    <xf numFmtId="40" fontId="13" fillId="24" borderId="13" xfId="0" applyNumberFormat="1" applyFont="1" applyFill="1" applyBorder="1"/>
    <xf numFmtId="38" fontId="13" fillId="24" borderId="14" xfId="0" applyNumberFormat="1" applyFont="1" applyFill="1" applyBorder="1"/>
    <xf numFmtId="0" fontId="13" fillId="24" borderId="15" xfId="0" applyFont="1" applyFill="1" applyBorder="1"/>
    <xf numFmtId="40" fontId="13" fillId="24" borderId="16" xfId="0" applyNumberFormat="1" applyFont="1" applyFill="1" applyBorder="1"/>
    <xf numFmtId="166" fontId="10" fillId="24" borderId="16" xfId="35" applyNumberFormat="1" applyFont="1" applyFill="1" applyBorder="1"/>
    <xf numFmtId="0" fontId="10" fillId="24" borderId="15" xfId="0" applyFont="1" applyFill="1" applyBorder="1" applyAlignment="1"/>
    <xf numFmtId="0" fontId="10" fillId="24" borderId="16" xfId="0" applyFont="1" applyFill="1" applyBorder="1" applyAlignment="1"/>
    <xf numFmtId="0" fontId="13" fillId="24" borderId="44" xfId="0" applyFont="1" applyFill="1" applyBorder="1"/>
    <xf numFmtId="166" fontId="10" fillId="24" borderId="45" xfId="35" applyNumberFormat="1" applyFont="1" applyFill="1" applyBorder="1"/>
    <xf numFmtId="0" fontId="10" fillId="25" borderId="46" xfId="0" applyFont="1" applyFill="1" applyBorder="1"/>
    <xf numFmtId="166" fontId="10" fillId="25" borderId="47" xfId="35" applyNumberFormat="1" applyFont="1" applyFill="1" applyBorder="1"/>
    <xf numFmtId="0" fontId="11" fillId="25" borderId="15" xfId="0" applyFont="1" applyFill="1" applyBorder="1"/>
    <xf numFmtId="166" fontId="10" fillId="25" borderId="16" xfId="35" applyNumberFormat="1" applyFont="1" applyFill="1" applyBorder="1"/>
    <xf numFmtId="0" fontId="12" fillId="25" borderId="15" xfId="0" applyFont="1" applyFill="1" applyBorder="1"/>
    <xf numFmtId="166" fontId="21" fillId="25" borderId="16" xfId="35" applyNumberFormat="1" applyFont="1" applyFill="1" applyBorder="1" applyAlignment="1">
      <alignment horizontal="right"/>
    </xf>
    <xf numFmtId="0" fontId="10" fillId="25" borderId="15" xfId="0" applyFont="1" applyFill="1" applyBorder="1"/>
    <xf numFmtId="164" fontId="13" fillId="25" borderId="16" xfId="35" applyNumberFormat="1" applyFont="1" applyFill="1" applyBorder="1" applyAlignment="1">
      <alignment horizontal="right"/>
    </xf>
    <xf numFmtId="166" fontId="13" fillId="25" borderId="16" xfId="0" applyNumberFormat="1" applyFont="1" applyFill="1" applyBorder="1" applyAlignment="1">
      <alignment horizontal="right"/>
    </xf>
    <xf numFmtId="0" fontId="10" fillId="25" borderId="44" xfId="0" applyFont="1" applyFill="1" applyBorder="1"/>
    <xf numFmtId="166" fontId="10" fillId="25" borderId="45" xfId="35" applyNumberFormat="1" applyFont="1" applyFill="1" applyBorder="1" applyAlignment="1">
      <alignment horizontal="right"/>
    </xf>
    <xf numFmtId="166" fontId="10" fillId="25" borderId="48" xfId="35" applyNumberFormat="1" applyFont="1" applyFill="1" applyBorder="1"/>
    <xf numFmtId="0" fontId="10" fillId="25" borderId="46" xfId="0" applyFont="1" applyFill="1" applyBorder="1" applyAlignment="1">
      <alignment horizontal="right"/>
    </xf>
    <xf numFmtId="0" fontId="10" fillId="25" borderId="15" xfId="0" applyFont="1" applyFill="1" applyBorder="1" applyAlignment="1">
      <alignment horizontal="right"/>
    </xf>
    <xf numFmtId="166" fontId="13" fillId="25" borderId="16" xfId="35" applyNumberFormat="1" applyFont="1" applyFill="1" applyBorder="1"/>
    <xf numFmtId="0" fontId="13" fillId="25" borderId="15" xfId="0" applyFont="1" applyFill="1" applyBorder="1" applyAlignment="1">
      <alignment horizontal="left"/>
    </xf>
    <xf numFmtId="166" fontId="10" fillId="25" borderId="45" xfId="35" applyNumberFormat="1" applyFont="1" applyFill="1" applyBorder="1"/>
    <xf numFmtId="0" fontId="10" fillId="25" borderId="49" xfId="0" applyFont="1" applyFill="1" applyBorder="1" applyAlignment="1">
      <alignment horizontal="left"/>
    </xf>
    <xf numFmtId="164" fontId="13" fillId="25" borderId="16" xfId="35" applyNumberFormat="1" applyFont="1" applyFill="1" applyBorder="1"/>
    <xf numFmtId="165" fontId="10" fillId="24" borderId="42" xfId="35" applyFont="1" applyFill="1" applyBorder="1"/>
    <xf numFmtId="40" fontId="10" fillId="24" borderId="42" xfId="0" applyNumberFormat="1" applyFont="1" applyFill="1" applyBorder="1"/>
    <xf numFmtId="38" fontId="10" fillId="24" borderId="42" xfId="0" applyNumberFormat="1" applyFont="1" applyFill="1" applyBorder="1"/>
    <xf numFmtId="38" fontId="10" fillId="24" borderId="50" xfId="0" applyNumberFormat="1" applyFont="1" applyFill="1" applyBorder="1"/>
    <xf numFmtId="0" fontId="48" fillId="25" borderId="0" xfId="0" applyFont="1" applyFill="1" applyBorder="1" applyAlignment="1">
      <alignment horizontal="center"/>
    </xf>
    <xf numFmtId="0" fontId="48" fillId="25" borderId="0" xfId="0" applyFont="1" applyFill="1" applyBorder="1" applyAlignment="1">
      <alignment horizontal="left"/>
    </xf>
    <xf numFmtId="0" fontId="48" fillId="25" borderId="22" xfId="0" applyFont="1" applyFill="1" applyBorder="1" applyAlignment="1">
      <alignment horizontal="center"/>
    </xf>
    <xf numFmtId="3" fontId="48" fillId="25" borderId="43" xfId="35" applyNumberFormat="1" applyFont="1" applyFill="1" applyBorder="1" applyAlignment="1"/>
    <xf numFmtId="0" fontId="10" fillId="24" borderId="51" xfId="0" applyFont="1" applyFill="1" applyBorder="1" applyAlignment="1">
      <alignment horizontal="left" vertical="center"/>
    </xf>
    <xf numFmtId="0" fontId="10" fillId="25" borderId="22" xfId="0" applyFont="1" applyFill="1" applyBorder="1" applyAlignment="1">
      <alignment horizontal="center"/>
    </xf>
    <xf numFmtId="37" fontId="47" fillId="25" borderId="22" xfId="35" applyNumberFormat="1" applyFont="1" applyFill="1" applyBorder="1" applyAlignment="1"/>
    <xf numFmtId="165" fontId="23" fillId="25" borderId="0" xfId="35" applyFont="1" applyFill="1" applyBorder="1"/>
    <xf numFmtId="0" fontId="6" fillId="25" borderId="0" xfId="0" applyFont="1" applyFill="1"/>
    <xf numFmtId="168" fontId="0" fillId="25" borderId="0" xfId="0" applyNumberFormat="1" applyFill="1" applyBorder="1"/>
    <xf numFmtId="3" fontId="47" fillId="0" borderId="0" xfId="35" applyNumberFormat="1" applyFont="1" applyFill="1" applyBorder="1" applyAlignment="1"/>
    <xf numFmtId="0" fontId="22" fillId="0" borderId="0" xfId="0" applyFont="1" applyFill="1" applyBorder="1"/>
    <xf numFmtId="165" fontId="52" fillId="25" borderId="0" xfId="35" applyFont="1" applyFill="1" applyBorder="1"/>
    <xf numFmtId="0" fontId="10" fillId="25" borderId="46" xfId="0" applyFont="1" applyFill="1" applyBorder="1" applyAlignment="1">
      <alignment horizontal="left"/>
    </xf>
    <xf numFmtId="166" fontId="10" fillId="25" borderId="9" xfId="35" applyNumberFormat="1" applyFont="1" applyFill="1" applyBorder="1"/>
    <xf numFmtId="166" fontId="47" fillId="25" borderId="22" xfId="0" applyNumberFormat="1" applyFont="1" applyFill="1" applyBorder="1"/>
    <xf numFmtId="164" fontId="13" fillId="25" borderId="0" xfId="35" applyNumberFormat="1" applyFont="1" applyFill="1" applyBorder="1" applyAlignment="1">
      <alignment horizontal="right"/>
    </xf>
    <xf numFmtId="166" fontId="13" fillId="26" borderId="0" xfId="35" applyNumberFormat="1" applyFont="1" applyFill="1" applyBorder="1" applyAlignment="1">
      <alignment horizontal="right"/>
    </xf>
    <xf numFmtId="166" fontId="13" fillId="26" borderId="0" xfId="0" applyNumberFormat="1" applyFont="1" applyFill="1" applyBorder="1" applyAlignment="1">
      <alignment horizontal="right"/>
    </xf>
    <xf numFmtId="40" fontId="10" fillId="26" borderId="10" xfId="0" applyNumberFormat="1" applyFont="1" applyFill="1" applyBorder="1"/>
    <xf numFmtId="166" fontId="13" fillId="26" borderId="0" xfId="35" applyNumberFormat="1" applyFont="1" applyFill="1" applyBorder="1"/>
    <xf numFmtId="3" fontId="13" fillId="26" borderId="0" xfId="35" applyNumberFormat="1" applyFont="1" applyFill="1" applyBorder="1"/>
    <xf numFmtId="3" fontId="10" fillId="25" borderId="0" xfId="0" applyNumberFormat="1" applyFont="1" applyFill="1" applyBorder="1" applyAlignment="1">
      <alignment horizontal="center"/>
    </xf>
    <xf numFmtId="0" fontId="10" fillId="25" borderId="0" xfId="0" applyFont="1" applyFill="1" applyBorder="1" applyAlignment="1"/>
    <xf numFmtId="3" fontId="13" fillId="25" borderId="0" xfId="0" applyNumberFormat="1" applyFont="1" applyFill="1" applyBorder="1" applyAlignment="1">
      <alignment horizontal="center"/>
    </xf>
    <xf numFmtId="3" fontId="47" fillId="26" borderId="0" xfId="35" applyNumberFormat="1" applyFont="1" applyFill="1" applyBorder="1" applyAlignment="1"/>
    <xf numFmtId="3" fontId="47" fillId="26" borderId="22" xfId="35" applyNumberFormat="1" applyFont="1" applyFill="1" applyBorder="1" applyAlignment="1"/>
    <xf numFmtId="40" fontId="10" fillId="26" borderId="0" xfId="0" applyNumberFormat="1" applyFont="1" applyFill="1" applyBorder="1"/>
    <xf numFmtId="40" fontId="11" fillId="25" borderId="0" xfId="0" applyNumberFormat="1" applyFont="1" applyFill="1" applyBorder="1" applyAlignment="1">
      <alignment horizontal="center"/>
    </xf>
    <xf numFmtId="166" fontId="13" fillId="26" borderId="22" xfId="35" applyNumberFormat="1" applyFont="1" applyFill="1" applyBorder="1"/>
    <xf numFmtId="0" fontId="13" fillId="26" borderId="19" xfId="35" applyNumberFormat="1" applyFont="1" applyFill="1" applyBorder="1"/>
    <xf numFmtId="164" fontId="13" fillId="26" borderId="0" xfId="35" applyNumberFormat="1" applyFont="1" applyFill="1" applyBorder="1" applyAlignment="1">
      <alignment horizontal="right"/>
    </xf>
    <xf numFmtId="0" fontId="48" fillId="0" borderId="0" xfId="0" applyFont="1" applyBorder="1"/>
    <xf numFmtId="165" fontId="48" fillId="0" borderId="0" xfId="35" applyFont="1" applyBorder="1"/>
    <xf numFmtId="165" fontId="48" fillId="0" borderId="0" xfId="35" applyFont="1" applyBorder="1" applyAlignment="1">
      <alignment horizontal="center"/>
    </xf>
    <xf numFmtId="165" fontId="47" fillId="0" borderId="0" xfId="35" applyFont="1" applyBorder="1" applyAlignment="1"/>
    <xf numFmtId="0" fontId="10" fillId="0" borderId="0" xfId="0" applyFont="1" applyBorder="1"/>
    <xf numFmtId="0" fontId="10" fillId="0" borderId="0" xfId="0" applyFont="1" applyAlignment="1">
      <alignment horizontal="center"/>
    </xf>
    <xf numFmtId="165" fontId="9" fillId="0" borderId="0" xfId="35" applyFont="1" applyFill="1" applyBorder="1" applyAlignment="1">
      <alignment horizontal="left"/>
    </xf>
    <xf numFmtId="37" fontId="13" fillId="25" borderId="0" xfId="35" applyNumberFormat="1" applyFont="1" applyFill="1" applyBorder="1" applyAlignment="1">
      <alignment horizontal="center"/>
    </xf>
    <xf numFmtId="173" fontId="10" fillId="25" borderId="0" xfId="0" applyNumberFormat="1" applyFont="1" applyFill="1" applyBorder="1"/>
    <xf numFmtId="165" fontId="9" fillId="25" borderId="0" xfId="35" applyFont="1" applyFill="1" applyBorder="1"/>
    <xf numFmtId="0" fontId="48" fillId="25" borderId="49" xfId="0" applyFont="1" applyFill="1" applyBorder="1" applyAlignment="1">
      <alignment horizontal="left"/>
    </xf>
    <xf numFmtId="0" fontId="50" fillId="25" borderId="15" xfId="0" applyFont="1" applyFill="1" applyBorder="1"/>
    <xf numFmtId="0" fontId="51" fillId="25" borderId="15" xfId="0" applyFont="1" applyFill="1" applyBorder="1" applyAlignment="1"/>
    <xf numFmtId="0" fontId="51" fillId="25" borderId="15" xfId="0" applyFont="1" applyFill="1" applyBorder="1"/>
    <xf numFmtId="0" fontId="10" fillId="24" borderId="0" xfId="35" applyNumberFormat="1" applyFont="1" applyFill="1" applyBorder="1" applyAlignment="1">
      <alignment horizontal="center"/>
    </xf>
    <xf numFmtId="0" fontId="10" fillId="24" borderId="16" xfId="35" applyNumberFormat="1" applyFont="1" applyFill="1" applyBorder="1" applyAlignment="1">
      <alignment horizontal="center"/>
    </xf>
    <xf numFmtId="0" fontId="10" fillId="24" borderId="15" xfId="0" applyFont="1" applyFill="1" applyBorder="1" applyAlignment="1">
      <alignment horizontal="center"/>
    </xf>
    <xf numFmtId="0" fontId="10" fillId="24" borderId="0" xfId="0" applyFont="1" applyFill="1" applyBorder="1" applyAlignment="1">
      <alignment horizontal="center"/>
    </xf>
    <xf numFmtId="0" fontId="10" fillId="24" borderId="16" xfId="0" applyFont="1" applyFill="1" applyBorder="1" applyAlignment="1">
      <alignment horizontal="center"/>
    </xf>
    <xf numFmtId="0" fontId="4" fillId="24" borderId="52" xfId="0" applyFont="1" applyFill="1" applyBorder="1" applyAlignment="1">
      <alignment horizontal="center"/>
    </xf>
    <xf numFmtId="0" fontId="4" fillId="24" borderId="34" xfId="0" applyFont="1" applyFill="1" applyBorder="1" applyAlignment="1">
      <alignment horizontal="center"/>
    </xf>
    <xf numFmtId="0" fontId="4" fillId="24" borderId="53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center"/>
    </xf>
    <xf numFmtId="166" fontId="10" fillId="0" borderId="0" xfId="35" applyNumberFormat="1" applyFont="1" applyAlignment="1">
      <alignment horizontal="center"/>
    </xf>
    <xf numFmtId="0" fontId="10" fillId="25" borderId="36" xfId="35" applyNumberFormat="1" applyFont="1" applyFill="1" applyBorder="1" applyAlignment="1">
      <alignment horizontal="center" vertical="center"/>
    </xf>
    <xf numFmtId="0" fontId="10" fillId="25" borderId="10" xfId="35" applyNumberFormat="1" applyFont="1" applyFill="1" applyBorder="1" applyAlignment="1">
      <alignment horizontal="center" vertical="center"/>
    </xf>
    <xf numFmtId="0" fontId="10" fillId="24" borderId="15" xfId="35" applyNumberFormat="1" applyFont="1" applyFill="1" applyBorder="1" applyAlignment="1">
      <alignment horizontal="center"/>
    </xf>
    <xf numFmtId="165" fontId="10" fillId="0" borderId="0" xfId="35" applyFont="1" applyAlignment="1">
      <alignment horizontal="center"/>
    </xf>
    <xf numFmtId="38" fontId="10" fillId="25" borderId="0" xfId="0" applyNumberFormat="1" applyFont="1" applyFill="1" applyAlignment="1">
      <alignment horizontal="center"/>
    </xf>
    <xf numFmtId="165" fontId="10" fillId="26" borderId="0" xfId="35" applyFont="1" applyFill="1" applyAlignment="1">
      <alignment horizontal="center" wrapText="1"/>
    </xf>
    <xf numFmtId="166" fontId="10" fillId="25" borderId="0" xfId="35" applyNumberFormat="1" applyFont="1" applyFill="1" applyAlignment="1">
      <alignment horizontal="center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2" xfId="23"/>
    <cellStyle name="Comma 4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uro" xfId="33"/>
    <cellStyle name="Incorrecto" xfId="34" builtinId="27" customBuiltin="1"/>
    <cellStyle name="Millares" xfId="35" builtinId="3"/>
    <cellStyle name="Millares 2" xfId="36"/>
    <cellStyle name="Millares 3" xfId="49"/>
    <cellStyle name="Millares 4" xfId="51"/>
    <cellStyle name="Millares 5" xfId="52"/>
    <cellStyle name="Millares 6" xfId="53"/>
    <cellStyle name="Millares 7" xfId="54"/>
    <cellStyle name="Neutral" xfId="37" builtinId="28" customBuiltin="1"/>
    <cellStyle name="Normal" xfId="0" builtinId="0"/>
    <cellStyle name="Normal 2" xfId="38"/>
    <cellStyle name="Normal 2 2" xfId="50"/>
    <cellStyle name="Notas" xfId="39" builtinId="10" customBuiltin="1"/>
    <cellStyle name="Percent 2" xfId="40"/>
    <cellStyle name="Percent 3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180975</xdr:rowOff>
    </xdr:from>
    <xdr:to>
      <xdr:col>4</xdr:col>
      <xdr:colOff>990600</xdr:colOff>
      <xdr:row>6</xdr:row>
      <xdr:rowOff>133350</xdr:rowOff>
    </xdr:to>
    <xdr:pic>
      <xdr:nvPicPr>
        <xdr:cNvPr id="178394" name="Picture 1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71475"/>
          <a:ext cx="2638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428625</xdr:colOff>
      <xdr:row>5</xdr:row>
      <xdr:rowOff>76200</xdr:rowOff>
    </xdr:from>
    <xdr:to>
      <xdr:col>21</xdr:col>
      <xdr:colOff>161925</xdr:colOff>
      <xdr:row>9</xdr:row>
      <xdr:rowOff>57150</xdr:rowOff>
    </xdr:to>
    <xdr:sp macro="" textlink="">
      <xdr:nvSpPr>
        <xdr:cNvPr id="178178" name="WordArt 2"/>
        <xdr:cNvSpPr>
          <a:spLocks noChangeArrowheads="1" noChangeShapeType="1" noTextEdit="1"/>
        </xdr:cNvSpPr>
      </xdr:nvSpPr>
      <xdr:spPr bwMode="auto">
        <a:xfrm>
          <a:off x="18992850" y="1000125"/>
          <a:ext cx="201930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Borrador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44808</xdr:colOff>
      <xdr:row>2</xdr:row>
      <xdr:rowOff>104105</xdr:rowOff>
    </xdr:from>
    <xdr:to>
      <xdr:col>3</xdr:col>
      <xdr:colOff>1750722</xdr:colOff>
      <xdr:row>6</xdr:row>
      <xdr:rowOff>61702</xdr:rowOff>
    </xdr:to>
    <xdr:pic>
      <xdr:nvPicPr>
        <xdr:cNvPr id="55205" name="Picture 303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181" y="493154"/>
          <a:ext cx="1974224" cy="72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67078</xdr:colOff>
      <xdr:row>60</xdr:row>
      <xdr:rowOff>167693</xdr:rowOff>
    </xdr:from>
    <xdr:ext cx="137777" cy="264560"/>
    <xdr:sp macro="" textlink="">
      <xdr:nvSpPr>
        <xdr:cNvPr id="3" name="CuadroTexto 2"/>
        <xdr:cNvSpPr txBox="1"/>
      </xdr:nvSpPr>
      <xdr:spPr>
        <a:xfrm>
          <a:off x="5810653" y="11102393"/>
          <a:ext cx="1377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3</xdr:col>
      <xdr:colOff>20124</xdr:colOff>
      <xdr:row>60</xdr:row>
      <xdr:rowOff>6708</xdr:rowOff>
    </xdr:from>
    <xdr:to>
      <xdr:col>3</xdr:col>
      <xdr:colOff>2371929</xdr:colOff>
      <xdr:row>60</xdr:row>
      <xdr:rowOff>11536</xdr:rowOff>
    </xdr:to>
    <xdr:cxnSp macro="">
      <xdr:nvCxnSpPr>
        <xdr:cNvPr id="4" name="Conector recto 3"/>
        <xdr:cNvCxnSpPr/>
      </xdr:nvCxnSpPr>
      <xdr:spPr>
        <a:xfrm>
          <a:off x="782124" y="10941408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1032993</xdr:colOff>
      <xdr:row>60</xdr:row>
      <xdr:rowOff>13415</xdr:rowOff>
    </xdr:from>
    <xdr:to>
      <xdr:col>7</xdr:col>
      <xdr:colOff>1153732</xdr:colOff>
      <xdr:row>60</xdr:row>
      <xdr:rowOff>13415</xdr:rowOff>
    </xdr:to>
    <xdr:cxnSp macro="">
      <xdr:nvCxnSpPr>
        <xdr:cNvPr id="5" name="Conector recto 4"/>
        <xdr:cNvCxnSpPr/>
      </xdr:nvCxnSpPr>
      <xdr:spPr>
        <a:xfrm>
          <a:off x="5585943" y="10948115"/>
          <a:ext cx="146376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2226971</xdr:colOff>
      <xdr:row>64</xdr:row>
      <xdr:rowOff>181109</xdr:rowOff>
    </xdr:from>
    <xdr:to>
      <xdr:col>5</xdr:col>
      <xdr:colOff>355510</xdr:colOff>
      <xdr:row>65</xdr:row>
      <xdr:rowOff>6708</xdr:rowOff>
    </xdr:to>
    <xdr:cxnSp macro="">
      <xdr:nvCxnSpPr>
        <xdr:cNvPr id="6" name="Conector recto 5"/>
        <xdr:cNvCxnSpPr/>
      </xdr:nvCxnSpPr>
      <xdr:spPr>
        <a:xfrm>
          <a:off x="2988971" y="11877809"/>
          <a:ext cx="1919489" cy="160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212008</xdr:colOff>
      <xdr:row>1</xdr:row>
      <xdr:rowOff>188656</xdr:rowOff>
    </xdr:from>
    <xdr:to>
      <xdr:col>4</xdr:col>
      <xdr:colOff>1059733</xdr:colOff>
      <xdr:row>6</xdr:row>
      <xdr:rowOff>141031</xdr:rowOff>
    </xdr:to>
    <xdr:pic>
      <xdr:nvPicPr>
        <xdr:cNvPr id="182584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96" y="380692"/>
          <a:ext cx="2645185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104775</xdr:rowOff>
    </xdr:from>
    <xdr:to>
      <xdr:col>2</xdr:col>
      <xdr:colOff>1962150</xdr:colOff>
      <xdr:row>8</xdr:row>
      <xdr:rowOff>161925</xdr:rowOff>
    </xdr:to>
    <xdr:pic>
      <xdr:nvPicPr>
        <xdr:cNvPr id="14858" name="Picture 105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38200"/>
          <a:ext cx="2162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231689</xdr:colOff>
      <xdr:row>55</xdr:row>
      <xdr:rowOff>173767</xdr:rowOff>
    </xdr:from>
    <xdr:to>
      <xdr:col>2</xdr:col>
      <xdr:colOff>2374814</xdr:colOff>
      <xdr:row>55</xdr:row>
      <xdr:rowOff>173767</xdr:rowOff>
    </xdr:to>
    <xdr:cxnSp macro="">
      <xdr:nvCxnSpPr>
        <xdr:cNvPr id="9" name="Conector recto 8"/>
        <xdr:cNvCxnSpPr/>
      </xdr:nvCxnSpPr>
      <xdr:spPr>
        <a:xfrm>
          <a:off x="534172" y="8527449"/>
          <a:ext cx="238768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765861</xdr:colOff>
      <xdr:row>55</xdr:row>
      <xdr:rowOff>167332</xdr:rowOff>
    </xdr:from>
    <xdr:to>
      <xdr:col>5</xdr:col>
      <xdr:colOff>868834</xdr:colOff>
      <xdr:row>56</xdr:row>
      <xdr:rowOff>0</xdr:rowOff>
    </xdr:to>
    <xdr:cxnSp macro="">
      <xdr:nvCxnSpPr>
        <xdr:cNvPr id="10" name="Conector recto 9"/>
        <xdr:cNvCxnSpPr/>
      </xdr:nvCxnSpPr>
      <xdr:spPr>
        <a:xfrm>
          <a:off x="5200135" y="8521014"/>
          <a:ext cx="1486672" cy="1287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2297585</xdr:colOff>
      <xdr:row>60</xdr:row>
      <xdr:rowOff>173767</xdr:rowOff>
    </xdr:from>
    <xdr:to>
      <xdr:col>3</xdr:col>
      <xdr:colOff>514865</xdr:colOff>
      <xdr:row>61</xdr:row>
      <xdr:rowOff>1</xdr:rowOff>
    </xdr:to>
    <xdr:cxnSp macro="">
      <xdr:nvCxnSpPr>
        <xdr:cNvPr id="11" name="Conector recto 10"/>
        <xdr:cNvCxnSpPr/>
      </xdr:nvCxnSpPr>
      <xdr:spPr>
        <a:xfrm>
          <a:off x="2850035" y="9613042"/>
          <a:ext cx="2103480" cy="720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0</xdr:rowOff>
    </xdr:from>
    <xdr:to>
      <xdr:col>3</xdr:col>
      <xdr:colOff>285750</xdr:colOff>
      <xdr:row>6</xdr:row>
      <xdr:rowOff>9525</xdr:rowOff>
    </xdr:to>
    <xdr:pic>
      <xdr:nvPicPr>
        <xdr:cNvPr id="72490" name="Picture 1" descr="escudo_do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524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3</xdr:row>
      <xdr:rowOff>0</xdr:rowOff>
    </xdr:from>
    <xdr:to>
      <xdr:col>3</xdr:col>
      <xdr:colOff>285750</xdr:colOff>
      <xdr:row>6</xdr:row>
      <xdr:rowOff>9525</xdr:rowOff>
    </xdr:to>
    <xdr:pic>
      <xdr:nvPicPr>
        <xdr:cNvPr id="72491" name="Picture 2" descr="escudo_do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524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</xdr:row>
      <xdr:rowOff>161925</xdr:rowOff>
    </xdr:from>
    <xdr:to>
      <xdr:col>1</xdr:col>
      <xdr:colOff>2143125</xdr:colOff>
      <xdr:row>8</xdr:row>
      <xdr:rowOff>57150</xdr:rowOff>
    </xdr:to>
    <xdr:pic>
      <xdr:nvPicPr>
        <xdr:cNvPr id="72492" name="Picture 3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4375"/>
          <a:ext cx="2085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2488085</xdr:colOff>
      <xdr:row>71</xdr:row>
      <xdr:rowOff>17860</xdr:rowOff>
    </xdr:from>
    <xdr:to>
      <xdr:col>1</xdr:col>
      <xdr:colOff>4566046</xdr:colOff>
      <xdr:row>71</xdr:row>
      <xdr:rowOff>18985</xdr:rowOff>
    </xdr:to>
    <xdr:cxnSp macro="">
      <xdr:nvCxnSpPr>
        <xdr:cNvPr id="6" name="Conector recto 5"/>
        <xdr:cNvCxnSpPr/>
      </xdr:nvCxnSpPr>
      <xdr:spPr>
        <a:xfrm flipV="1">
          <a:off x="2660726" y="11656219"/>
          <a:ext cx="2077961" cy="11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23813</xdr:colOff>
      <xdr:row>67</xdr:row>
      <xdr:rowOff>0</xdr:rowOff>
    </xdr:from>
    <xdr:to>
      <xdr:col>1</xdr:col>
      <xdr:colOff>2375618</xdr:colOff>
      <xdr:row>67</xdr:row>
      <xdr:rowOff>4828</xdr:rowOff>
    </xdr:to>
    <xdr:cxnSp macro="">
      <xdr:nvCxnSpPr>
        <xdr:cNvPr id="7" name="Conector recto 6"/>
        <xdr:cNvCxnSpPr/>
      </xdr:nvCxnSpPr>
      <xdr:spPr>
        <a:xfrm>
          <a:off x="195263" y="10277475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500062</xdr:colOff>
      <xdr:row>66</xdr:row>
      <xdr:rowOff>160735</xdr:rowOff>
    </xdr:from>
    <xdr:to>
      <xdr:col>5</xdr:col>
      <xdr:colOff>744141</xdr:colOff>
      <xdr:row>66</xdr:row>
      <xdr:rowOff>166688</xdr:rowOff>
    </xdr:to>
    <xdr:cxnSp macro="">
      <xdr:nvCxnSpPr>
        <xdr:cNvPr id="8" name="Conector recto 7"/>
        <xdr:cNvCxnSpPr/>
      </xdr:nvCxnSpPr>
      <xdr:spPr>
        <a:xfrm>
          <a:off x="5319712" y="10257235"/>
          <a:ext cx="1425179" cy="595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zoomScaleNormal="100" zoomScaleSheetLayoutView="75" workbookViewId="0">
      <selection activeCell="G37" sqref="G37"/>
    </sheetView>
  </sheetViews>
  <sheetFormatPr baseColWidth="10" defaultRowHeight="14.25" x14ac:dyDescent="0.2"/>
  <cols>
    <col min="1" max="1" width="3.85546875" style="12" customWidth="1"/>
    <col min="2" max="2" width="3.42578125" style="12" customWidth="1"/>
    <col min="3" max="3" width="7.28515625" style="12" customWidth="1"/>
    <col min="4" max="4" width="16.140625" style="12" customWidth="1"/>
    <col min="5" max="5" width="36.140625" style="12" customWidth="1"/>
    <col min="6" max="6" width="18.140625" style="12" customWidth="1"/>
    <col min="7" max="7" width="22.5703125" style="12" customWidth="1"/>
    <col min="8" max="8" width="26.140625" style="12" customWidth="1"/>
    <col min="9" max="9" width="20.140625" style="12" customWidth="1"/>
    <col min="10" max="10" width="3.7109375" style="12" customWidth="1"/>
    <col min="11" max="11" width="4" style="10" customWidth="1"/>
    <col min="12" max="12" width="20.28515625" style="12" bestFit="1" customWidth="1"/>
    <col min="13" max="13" width="18.28515625" style="12" customWidth="1"/>
    <col min="14" max="14" width="20.28515625" style="12" bestFit="1" customWidth="1"/>
    <col min="15" max="16" width="17.5703125" style="12" bestFit="1" customWidth="1"/>
    <col min="17" max="16384" width="11.42578125" style="12"/>
  </cols>
  <sheetData>
    <row r="1" spans="2:11" ht="15" thickBot="1" x14ac:dyDescent="0.25"/>
    <row r="2" spans="2:11" ht="15" thickTop="1" x14ac:dyDescent="0.2">
      <c r="B2" s="23"/>
      <c r="C2" s="24"/>
      <c r="D2" s="24"/>
      <c r="E2" s="24"/>
      <c r="F2" s="24"/>
      <c r="G2" s="24"/>
      <c r="H2" s="24"/>
      <c r="I2" s="24"/>
      <c r="J2" s="25"/>
      <c r="K2" s="26"/>
    </row>
    <row r="3" spans="2:11" x14ac:dyDescent="0.2">
      <c r="B3" s="27"/>
      <c r="C3" s="28"/>
      <c r="D3" s="28"/>
      <c r="E3" s="28"/>
      <c r="F3" s="28"/>
      <c r="G3" s="28"/>
      <c r="H3" s="28"/>
      <c r="I3" s="28"/>
      <c r="J3" s="29"/>
      <c r="K3" s="26"/>
    </row>
    <row r="4" spans="2:11" x14ac:dyDescent="0.2">
      <c r="B4" s="27"/>
      <c r="C4" s="28"/>
      <c r="D4" s="28"/>
      <c r="E4" s="28"/>
      <c r="F4" s="28"/>
      <c r="G4" s="28"/>
      <c r="H4" s="28"/>
      <c r="I4" s="28"/>
      <c r="J4" s="29"/>
      <c r="K4" s="26"/>
    </row>
    <row r="5" spans="2:11" x14ac:dyDescent="0.2">
      <c r="B5" s="27"/>
      <c r="C5" s="28"/>
      <c r="D5" s="28"/>
      <c r="E5" s="28"/>
      <c r="F5" s="28"/>
      <c r="G5" s="28"/>
      <c r="H5" s="28"/>
      <c r="I5" s="28"/>
      <c r="J5" s="29"/>
      <c r="K5" s="26"/>
    </row>
    <row r="6" spans="2:11" x14ac:dyDescent="0.2">
      <c r="B6" s="27"/>
      <c r="C6" s="365"/>
      <c r="D6" s="365"/>
      <c r="E6" s="365"/>
      <c r="F6" s="365"/>
      <c r="G6" s="365"/>
      <c r="H6" s="365"/>
      <c r="I6" s="365"/>
      <c r="J6" s="366"/>
      <c r="K6" s="26"/>
    </row>
    <row r="7" spans="2:11" x14ac:dyDescent="0.2">
      <c r="B7" s="27"/>
      <c r="C7" s="365" t="s">
        <v>13</v>
      </c>
      <c r="D7" s="365"/>
      <c r="E7" s="365"/>
      <c r="F7" s="365"/>
      <c r="G7" s="365"/>
      <c r="H7" s="365"/>
      <c r="I7" s="365"/>
      <c r="J7" s="366"/>
      <c r="K7" s="26"/>
    </row>
    <row r="8" spans="2:11" x14ac:dyDescent="0.2">
      <c r="B8" s="27"/>
      <c r="C8" s="365" t="s">
        <v>280</v>
      </c>
      <c r="D8" s="365"/>
      <c r="E8" s="365"/>
      <c r="F8" s="365"/>
      <c r="G8" s="365"/>
      <c r="H8" s="365"/>
      <c r="I8" s="365"/>
      <c r="J8" s="366"/>
      <c r="K8" s="26"/>
    </row>
    <row r="9" spans="2:11" x14ac:dyDescent="0.2">
      <c r="B9" s="27"/>
      <c r="C9" s="365"/>
      <c r="D9" s="365"/>
      <c r="E9" s="365"/>
      <c r="F9" s="365"/>
      <c r="G9" s="365"/>
      <c r="H9" s="365"/>
      <c r="I9" s="365"/>
      <c r="J9" s="366"/>
      <c r="K9" s="26"/>
    </row>
    <row r="10" spans="2:11" x14ac:dyDescent="0.2">
      <c r="B10" s="27"/>
      <c r="C10" s="28"/>
      <c r="D10" s="28"/>
      <c r="E10" s="28"/>
      <c r="F10" s="28"/>
      <c r="G10" s="28"/>
      <c r="H10" s="28"/>
      <c r="I10" s="28"/>
      <c r="J10" s="29"/>
      <c r="K10" s="26"/>
    </row>
    <row r="11" spans="2:11" ht="15" thickBot="1" x14ac:dyDescent="0.25">
      <c r="B11" s="30"/>
      <c r="C11" s="31"/>
      <c r="D11" s="31"/>
      <c r="E11" s="31"/>
      <c r="F11" s="31"/>
      <c r="G11" s="31"/>
      <c r="H11" s="31"/>
      <c r="I11" s="31"/>
      <c r="J11" s="32"/>
      <c r="K11" s="26"/>
    </row>
    <row r="12" spans="2:11" x14ac:dyDescent="0.2">
      <c r="B12" s="67"/>
      <c r="C12" s="68"/>
      <c r="D12" s="69"/>
      <c r="E12" s="69"/>
      <c r="F12" s="69"/>
      <c r="G12" s="69"/>
      <c r="H12" s="69"/>
      <c r="I12" s="69"/>
      <c r="J12" s="70"/>
      <c r="K12" s="26"/>
    </row>
    <row r="13" spans="2:11" x14ac:dyDescent="0.2">
      <c r="B13" s="71"/>
      <c r="C13" s="77"/>
      <c r="D13" s="75"/>
      <c r="E13" s="75"/>
      <c r="F13" s="75"/>
      <c r="G13" s="75"/>
      <c r="H13" s="75"/>
      <c r="I13" s="75"/>
      <c r="J13" s="76"/>
      <c r="K13" s="26"/>
    </row>
    <row r="14" spans="2:11" ht="15" x14ac:dyDescent="0.2">
      <c r="B14" s="71"/>
      <c r="C14" s="211" t="s">
        <v>146</v>
      </c>
      <c r="D14" s="184" t="s">
        <v>185</v>
      </c>
      <c r="E14" s="184"/>
      <c r="F14" s="184"/>
      <c r="G14" s="185"/>
      <c r="H14" s="185"/>
      <c r="I14" s="185"/>
      <c r="J14" s="76"/>
      <c r="K14" s="26"/>
    </row>
    <row r="15" spans="2:11" ht="15" x14ac:dyDescent="0.2">
      <c r="B15" s="71"/>
      <c r="C15" s="186"/>
      <c r="D15" s="185"/>
      <c r="E15" s="185"/>
      <c r="F15" s="185"/>
      <c r="G15" s="185"/>
      <c r="H15" s="185"/>
      <c r="I15" s="185"/>
      <c r="J15" s="76"/>
      <c r="K15" s="26"/>
    </row>
    <row r="16" spans="2:11" ht="15" x14ac:dyDescent="0.2">
      <c r="B16" s="71"/>
      <c r="C16" s="186"/>
      <c r="D16" s="185" t="s">
        <v>283</v>
      </c>
      <c r="E16" s="185"/>
      <c r="F16" s="185"/>
      <c r="G16" s="185"/>
      <c r="H16" s="185"/>
      <c r="I16" s="185"/>
      <c r="J16" s="76"/>
      <c r="K16" s="26"/>
    </row>
    <row r="17" spans="2:12" ht="15" x14ac:dyDescent="0.2">
      <c r="B17" s="71"/>
      <c r="C17" s="186"/>
      <c r="D17" s="185" t="s">
        <v>81</v>
      </c>
      <c r="E17" s="185"/>
      <c r="F17" s="185"/>
      <c r="G17" s="185"/>
      <c r="H17" s="185"/>
      <c r="I17" s="185"/>
      <c r="J17" s="76"/>
      <c r="K17" s="26"/>
    </row>
    <row r="18" spans="2:12" ht="15" x14ac:dyDescent="0.2">
      <c r="B18" s="71"/>
      <c r="C18" s="186"/>
      <c r="D18" s="185" t="s">
        <v>82</v>
      </c>
      <c r="E18" s="185"/>
      <c r="F18" s="185"/>
      <c r="G18" s="185"/>
      <c r="H18" s="185"/>
      <c r="I18" s="185"/>
      <c r="J18" s="76"/>
      <c r="K18" s="26"/>
    </row>
    <row r="19" spans="2:12" ht="15" x14ac:dyDescent="0.2">
      <c r="B19" s="71"/>
      <c r="C19" s="186"/>
      <c r="D19" s="185" t="s">
        <v>83</v>
      </c>
      <c r="E19" s="185"/>
      <c r="F19" s="185"/>
      <c r="G19" s="185"/>
      <c r="H19" s="182"/>
      <c r="I19" s="185"/>
      <c r="J19" s="76"/>
      <c r="K19" s="26"/>
    </row>
    <row r="20" spans="2:12" ht="15" x14ac:dyDescent="0.2">
      <c r="B20" s="71"/>
      <c r="C20" s="186"/>
      <c r="D20" s="185"/>
      <c r="E20" s="185"/>
      <c r="F20" s="185"/>
      <c r="G20" s="185"/>
      <c r="H20" s="182"/>
      <c r="I20" s="185"/>
      <c r="J20" s="76"/>
      <c r="K20" s="26"/>
    </row>
    <row r="21" spans="2:12" ht="15" x14ac:dyDescent="0.2">
      <c r="B21" s="71"/>
      <c r="C21" s="187"/>
      <c r="D21" s="185" t="s">
        <v>84</v>
      </c>
      <c r="E21" s="188"/>
      <c r="F21" s="185"/>
      <c r="G21" s="185"/>
      <c r="H21" s="189"/>
      <c r="I21" s="185"/>
      <c r="J21" s="76"/>
      <c r="K21" s="26"/>
      <c r="L21" s="34"/>
    </row>
    <row r="22" spans="2:12" ht="15" x14ac:dyDescent="0.2">
      <c r="B22" s="71"/>
      <c r="C22" s="187"/>
      <c r="D22" s="185" t="s">
        <v>85</v>
      </c>
      <c r="E22" s="188"/>
      <c r="F22" s="185"/>
      <c r="G22" s="189"/>
      <c r="H22" s="189"/>
      <c r="I22" s="185"/>
      <c r="J22" s="76"/>
      <c r="K22" s="26"/>
      <c r="L22" s="34"/>
    </row>
    <row r="23" spans="2:12" ht="15" x14ac:dyDescent="0.2">
      <c r="B23" s="71"/>
      <c r="C23" s="187"/>
      <c r="D23" s="185"/>
      <c r="E23" s="185"/>
      <c r="F23" s="185"/>
      <c r="G23" s="189"/>
      <c r="H23" s="189"/>
      <c r="I23" s="185"/>
      <c r="J23" s="76"/>
      <c r="K23" s="26"/>
      <c r="L23" s="7"/>
    </row>
    <row r="24" spans="2:12" ht="15" x14ac:dyDescent="0.2">
      <c r="B24" s="71"/>
      <c r="C24" s="187"/>
      <c r="D24" s="185"/>
      <c r="E24" s="185"/>
      <c r="F24" s="185"/>
      <c r="G24" s="189"/>
      <c r="H24" s="189"/>
      <c r="I24" s="185"/>
      <c r="J24" s="76"/>
      <c r="K24" s="26"/>
      <c r="L24" s="7"/>
    </row>
    <row r="25" spans="2:12" ht="15" x14ac:dyDescent="0.2">
      <c r="B25" s="71"/>
      <c r="C25" s="187"/>
      <c r="D25" s="185"/>
      <c r="E25" s="185"/>
      <c r="F25" s="185"/>
      <c r="G25" s="189"/>
      <c r="H25" s="189"/>
      <c r="I25" s="185"/>
      <c r="J25" s="76"/>
      <c r="K25" s="26"/>
      <c r="L25" s="7"/>
    </row>
    <row r="26" spans="2:12" ht="15" x14ac:dyDescent="0.2">
      <c r="B26" s="71"/>
      <c r="C26" s="211" t="s">
        <v>68</v>
      </c>
      <c r="D26" s="184" t="s">
        <v>67</v>
      </c>
      <c r="E26" s="185"/>
      <c r="F26" s="185"/>
      <c r="G26" s="189"/>
      <c r="H26" s="189"/>
      <c r="I26" s="185"/>
      <c r="J26" s="76"/>
      <c r="K26" s="26"/>
      <c r="L26" s="7"/>
    </row>
    <row r="27" spans="2:12" ht="15" x14ac:dyDescent="0.2">
      <c r="B27" s="71"/>
      <c r="C27" s="187"/>
      <c r="D27" s="185"/>
      <c r="E27" s="185"/>
      <c r="F27" s="185"/>
      <c r="G27" s="189"/>
      <c r="H27" s="189"/>
      <c r="I27" s="185"/>
      <c r="J27" s="76"/>
      <c r="K27" s="26"/>
      <c r="L27" s="7"/>
    </row>
    <row r="28" spans="2:12" ht="15" x14ac:dyDescent="0.2">
      <c r="B28" s="71"/>
      <c r="C28" s="187"/>
      <c r="D28" s="185" t="s">
        <v>14</v>
      </c>
      <c r="E28" s="185"/>
      <c r="F28" s="185"/>
      <c r="G28" s="189"/>
      <c r="H28" s="189"/>
      <c r="I28" s="185"/>
      <c r="J28" s="76"/>
      <c r="K28" s="26"/>
      <c r="L28" s="7"/>
    </row>
    <row r="29" spans="2:12" ht="15" x14ac:dyDescent="0.2">
      <c r="B29" s="71"/>
      <c r="C29" s="187"/>
      <c r="D29" s="185"/>
      <c r="E29" s="185"/>
      <c r="F29" s="185"/>
      <c r="G29" s="189"/>
      <c r="H29" s="189"/>
      <c r="I29" s="185"/>
      <c r="J29" s="76"/>
      <c r="K29" s="26"/>
      <c r="L29" s="7"/>
    </row>
    <row r="30" spans="2:12" ht="15" x14ac:dyDescent="0.2">
      <c r="B30" s="71"/>
      <c r="C30" s="211" t="s">
        <v>69</v>
      </c>
      <c r="D30" s="184" t="s">
        <v>16</v>
      </c>
      <c r="E30" s="185"/>
      <c r="F30" s="185"/>
      <c r="G30" s="189"/>
      <c r="H30" s="189"/>
      <c r="I30" s="185"/>
      <c r="J30" s="76"/>
      <c r="K30" s="26"/>
      <c r="L30" s="7"/>
    </row>
    <row r="31" spans="2:12" ht="15" x14ac:dyDescent="0.2">
      <c r="B31" s="71"/>
      <c r="C31" s="211"/>
      <c r="D31" s="183"/>
      <c r="E31" s="185"/>
      <c r="F31" s="185"/>
      <c r="G31" s="189"/>
      <c r="H31" s="189"/>
      <c r="I31" s="185"/>
      <c r="J31" s="76"/>
      <c r="K31" s="26"/>
      <c r="L31" s="7"/>
    </row>
    <row r="32" spans="2:12" ht="15" x14ac:dyDescent="0.2">
      <c r="B32" s="71"/>
      <c r="C32" s="211"/>
      <c r="D32" s="185" t="s">
        <v>282</v>
      </c>
      <c r="E32" s="185"/>
      <c r="F32" s="185"/>
      <c r="G32" s="189"/>
      <c r="H32" s="189"/>
      <c r="I32" s="185"/>
      <c r="J32" s="76"/>
      <c r="K32" s="26"/>
      <c r="L32" s="7"/>
    </row>
    <row r="33" spans="2:14" ht="15" x14ac:dyDescent="0.2">
      <c r="B33" s="71"/>
      <c r="C33" s="187"/>
      <c r="D33" s="185"/>
      <c r="E33" s="185"/>
      <c r="F33" s="185"/>
      <c r="G33" s="189"/>
      <c r="H33" s="189"/>
      <c r="I33" s="185"/>
      <c r="J33" s="76"/>
      <c r="K33" s="26"/>
      <c r="L33" s="7"/>
    </row>
    <row r="34" spans="2:14" ht="15" x14ac:dyDescent="0.2">
      <c r="B34" s="71"/>
      <c r="C34" s="211" t="s">
        <v>17</v>
      </c>
      <c r="D34" s="184" t="s">
        <v>66</v>
      </c>
      <c r="E34" s="190"/>
      <c r="F34" s="185"/>
      <c r="G34" s="189"/>
      <c r="H34" s="189"/>
      <c r="I34" s="185"/>
      <c r="J34" s="76"/>
      <c r="K34" s="26"/>
      <c r="L34" s="7"/>
    </row>
    <row r="35" spans="2:14" ht="15" x14ac:dyDescent="0.2">
      <c r="B35" s="71"/>
      <c r="C35" s="187"/>
      <c r="D35" s="190"/>
      <c r="E35" s="190"/>
      <c r="F35" s="190"/>
      <c r="G35" s="190"/>
      <c r="H35" s="189"/>
      <c r="I35" s="185"/>
      <c r="J35" s="76"/>
      <c r="K35" s="26"/>
      <c r="L35" s="7"/>
    </row>
    <row r="36" spans="2:14" ht="15" x14ac:dyDescent="0.2">
      <c r="B36" s="71"/>
      <c r="C36" s="187"/>
      <c r="D36" s="188"/>
      <c r="E36" s="188"/>
      <c r="F36" s="189"/>
      <c r="G36" s="190"/>
      <c r="H36" s="189"/>
      <c r="I36" s="185"/>
      <c r="J36" s="76"/>
      <c r="K36" s="26"/>
      <c r="L36" s="7"/>
    </row>
    <row r="37" spans="2:14" ht="15" x14ac:dyDescent="0.2">
      <c r="B37" s="71"/>
      <c r="C37" s="211" t="s">
        <v>18</v>
      </c>
      <c r="D37" s="184" t="s">
        <v>70</v>
      </c>
      <c r="E37" s="185"/>
      <c r="F37" s="185"/>
      <c r="G37" s="191"/>
      <c r="H37" s="190"/>
      <c r="I37" s="190"/>
      <c r="J37" s="76"/>
      <c r="K37" s="26"/>
    </row>
    <row r="38" spans="2:14" ht="15" x14ac:dyDescent="0.2">
      <c r="B38" s="71"/>
      <c r="C38" s="187"/>
      <c r="D38" s="185"/>
      <c r="E38" s="185"/>
      <c r="F38" s="190"/>
      <c r="G38" s="189"/>
      <c r="H38" s="190"/>
      <c r="I38" s="190"/>
      <c r="J38" s="76"/>
      <c r="K38" s="26"/>
    </row>
    <row r="39" spans="2:14" ht="15" x14ac:dyDescent="0.2">
      <c r="B39" s="71"/>
      <c r="C39" s="187"/>
      <c r="D39" s="185" t="s">
        <v>15</v>
      </c>
      <c r="E39" s="190"/>
      <c r="F39" s="190"/>
      <c r="G39" s="189"/>
      <c r="H39" s="189"/>
      <c r="I39" s="185"/>
      <c r="J39" s="76"/>
      <c r="K39" s="26"/>
    </row>
    <row r="40" spans="2:14" ht="15" x14ac:dyDescent="0.2">
      <c r="B40" s="71"/>
      <c r="C40" s="187"/>
      <c r="D40" s="185"/>
      <c r="E40" s="185"/>
      <c r="F40" s="190"/>
      <c r="G40" s="189"/>
      <c r="H40" s="189"/>
      <c r="I40" s="185"/>
      <c r="J40" s="76"/>
      <c r="K40" s="26"/>
      <c r="N40" s="150"/>
    </row>
    <row r="41" spans="2:14" ht="15" x14ac:dyDescent="0.2">
      <c r="B41" s="71"/>
      <c r="C41" s="185"/>
      <c r="D41" s="185" t="s">
        <v>71</v>
      </c>
      <c r="E41" s="190"/>
      <c r="F41" s="190"/>
      <c r="G41" s="190"/>
      <c r="H41" s="190"/>
      <c r="I41" s="189"/>
      <c r="J41" s="76"/>
      <c r="K41" s="26"/>
    </row>
    <row r="42" spans="2:14" ht="15" x14ac:dyDescent="0.2">
      <c r="B42" s="71"/>
      <c r="C42" s="187"/>
      <c r="D42" s="185"/>
      <c r="E42" s="185"/>
      <c r="F42" s="185"/>
      <c r="G42" s="189"/>
      <c r="H42" s="189"/>
      <c r="I42" s="189"/>
      <c r="J42" s="76"/>
      <c r="K42" s="26"/>
    </row>
    <row r="43" spans="2:14" ht="15" x14ac:dyDescent="0.2">
      <c r="B43" s="71"/>
      <c r="C43" s="187"/>
      <c r="D43" s="185" t="s">
        <v>22</v>
      </c>
      <c r="E43" s="185"/>
      <c r="F43" s="185"/>
      <c r="G43" s="189"/>
      <c r="H43" s="190"/>
      <c r="I43" s="189"/>
      <c r="J43" s="76"/>
      <c r="K43" s="26"/>
    </row>
    <row r="44" spans="2:14" ht="15" x14ac:dyDescent="0.2">
      <c r="B44" s="71"/>
      <c r="C44" s="187"/>
      <c r="D44" s="185" t="s">
        <v>23</v>
      </c>
      <c r="E44" s="185"/>
      <c r="F44" s="185"/>
      <c r="G44" s="189"/>
      <c r="H44" s="189"/>
      <c r="I44" s="189"/>
      <c r="J44" s="76"/>
      <c r="K44" s="26"/>
    </row>
    <row r="45" spans="2:14" ht="15" x14ac:dyDescent="0.2">
      <c r="B45" s="71"/>
      <c r="C45" s="187"/>
      <c r="D45" s="185"/>
      <c r="E45" s="192"/>
      <c r="F45" s="185"/>
      <c r="G45" s="189"/>
      <c r="H45" s="189"/>
      <c r="I45" s="189"/>
      <c r="J45" s="76"/>
      <c r="K45" s="26"/>
    </row>
    <row r="46" spans="2:14" ht="15" x14ac:dyDescent="0.2">
      <c r="B46" s="71"/>
      <c r="C46" s="187"/>
      <c r="D46" s="185" t="s">
        <v>24</v>
      </c>
      <c r="E46" s="190"/>
      <c r="F46" s="185"/>
      <c r="G46" s="189"/>
      <c r="H46" s="189"/>
      <c r="I46" s="189"/>
      <c r="J46" s="76"/>
      <c r="K46" s="26"/>
    </row>
    <row r="47" spans="2:14" ht="15" x14ac:dyDescent="0.2">
      <c r="B47" s="71"/>
      <c r="C47" s="187"/>
      <c r="D47" s="185" t="s">
        <v>25</v>
      </c>
      <c r="E47" s="190"/>
      <c r="F47" s="185"/>
      <c r="G47" s="189"/>
      <c r="H47" s="189"/>
      <c r="I47" s="189"/>
      <c r="J47" s="76"/>
      <c r="K47" s="26"/>
    </row>
    <row r="48" spans="2:14" ht="15" x14ac:dyDescent="0.2">
      <c r="B48" s="71"/>
      <c r="C48" s="187"/>
      <c r="D48" s="192"/>
      <c r="E48" s="190"/>
      <c r="F48" s="185"/>
      <c r="G48" s="189"/>
      <c r="H48" s="189"/>
      <c r="I48" s="189"/>
      <c r="J48" s="76"/>
      <c r="K48" s="26"/>
    </row>
    <row r="49" spans="2:13" ht="15" x14ac:dyDescent="0.2">
      <c r="B49" s="71"/>
      <c r="C49" s="187"/>
      <c r="D49" s="190" t="s">
        <v>26</v>
      </c>
      <c r="E49" s="190"/>
      <c r="F49" s="190"/>
      <c r="G49" s="189"/>
      <c r="H49" s="189"/>
      <c r="I49" s="190"/>
      <c r="J49" s="76"/>
      <c r="K49" s="26"/>
    </row>
    <row r="50" spans="2:13" ht="15" x14ac:dyDescent="0.2">
      <c r="B50" s="71"/>
      <c r="C50" s="187"/>
      <c r="D50" s="185" t="s">
        <v>27</v>
      </c>
      <c r="E50" s="188"/>
      <c r="F50" s="190"/>
      <c r="G50" s="189"/>
      <c r="H50" s="189"/>
      <c r="I50" s="189"/>
      <c r="J50" s="76"/>
      <c r="K50" s="26"/>
    </row>
    <row r="51" spans="2:13" ht="15" x14ac:dyDescent="0.2">
      <c r="B51" s="71"/>
      <c r="C51" s="187"/>
      <c r="D51" s="190" t="s">
        <v>28</v>
      </c>
      <c r="E51" s="190"/>
      <c r="F51" s="190"/>
      <c r="G51" s="189"/>
      <c r="H51" s="189"/>
      <c r="I51" s="189"/>
      <c r="J51" s="76"/>
      <c r="K51" s="26"/>
      <c r="L51" s="6"/>
    </row>
    <row r="52" spans="2:13" ht="15" x14ac:dyDescent="0.2">
      <c r="B52" s="71"/>
      <c r="C52" s="187"/>
      <c r="D52" s="185" t="s">
        <v>72</v>
      </c>
      <c r="E52" s="190"/>
      <c r="F52" s="190"/>
      <c r="G52" s="189"/>
      <c r="H52" s="189"/>
      <c r="I52" s="190"/>
      <c r="J52" s="76"/>
      <c r="K52" s="26"/>
    </row>
    <row r="53" spans="2:13" ht="15" x14ac:dyDescent="0.2">
      <c r="B53" s="71"/>
      <c r="C53" s="187"/>
      <c r="D53" s="190"/>
      <c r="E53" s="190"/>
      <c r="F53" s="190"/>
      <c r="G53" s="189"/>
      <c r="H53" s="189"/>
      <c r="I53" s="190"/>
      <c r="J53" s="76"/>
      <c r="K53" s="26"/>
      <c r="L53" s="35"/>
    </row>
    <row r="54" spans="2:13" ht="15" x14ac:dyDescent="0.2">
      <c r="B54" s="71"/>
      <c r="C54" s="187"/>
      <c r="D54" s="192"/>
      <c r="E54" s="190"/>
      <c r="F54" s="190"/>
      <c r="G54" s="189"/>
      <c r="H54" s="189"/>
      <c r="I54" s="190"/>
      <c r="J54" s="76"/>
      <c r="K54" s="26"/>
    </row>
    <row r="55" spans="2:13" ht="15" x14ac:dyDescent="0.2">
      <c r="B55" s="71"/>
      <c r="C55" s="211" t="s">
        <v>19</v>
      </c>
      <c r="D55" s="184" t="s">
        <v>73</v>
      </c>
      <c r="E55" s="185"/>
      <c r="F55" s="185"/>
      <c r="G55" s="185"/>
      <c r="H55" s="193"/>
      <c r="I55" s="190"/>
      <c r="J55" s="76"/>
      <c r="K55" s="26"/>
    </row>
    <row r="56" spans="2:13" ht="15" x14ac:dyDescent="0.2">
      <c r="B56" s="71"/>
      <c r="C56" s="211"/>
      <c r="D56" s="184"/>
      <c r="E56" s="185"/>
      <c r="F56" s="185"/>
      <c r="G56" s="185"/>
      <c r="H56" s="193"/>
      <c r="I56" s="190"/>
      <c r="J56" s="76"/>
      <c r="K56" s="26"/>
    </row>
    <row r="57" spans="2:13" ht="15" x14ac:dyDescent="0.2">
      <c r="B57" s="71"/>
      <c r="C57" s="194"/>
      <c r="D57" s="185" t="s">
        <v>281</v>
      </c>
      <c r="E57" s="183"/>
      <c r="F57" s="185"/>
      <c r="G57" s="185"/>
      <c r="H57" s="193"/>
      <c r="I57" s="190"/>
      <c r="J57" s="76"/>
      <c r="K57" s="26"/>
      <c r="M57" s="6"/>
    </row>
    <row r="58" spans="2:13" ht="10.5" customHeight="1" x14ac:dyDescent="0.2">
      <c r="B58" s="71"/>
      <c r="C58" s="211"/>
      <c r="D58" s="183"/>
      <c r="E58" s="183"/>
      <c r="F58" s="185"/>
      <c r="G58" s="189"/>
      <c r="H58" s="195"/>
      <c r="I58" s="190"/>
      <c r="J58" s="76"/>
      <c r="K58" s="26"/>
      <c r="M58" s="6"/>
    </row>
    <row r="59" spans="2:13" ht="15" x14ac:dyDescent="0.2">
      <c r="B59" s="71"/>
      <c r="C59" s="211"/>
      <c r="D59" s="185"/>
      <c r="E59" s="185"/>
      <c r="F59" s="185"/>
      <c r="G59" s="189"/>
      <c r="H59" s="189"/>
      <c r="I59" s="190"/>
      <c r="J59" s="76"/>
      <c r="K59" s="26"/>
    </row>
    <row r="60" spans="2:13" ht="15" x14ac:dyDescent="0.2">
      <c r="B60" s="71"/>
      <c r="C60" s="211" t="s">
        <v>20</v>
      </c>
      <c r="D60" s="184" t="s">
        <v>74</v>
      </c>
      <c r="E60" s="185"/>
      <c r="F60" s="185"/>
      <c r="G60" s="189"/>
      <c r="H60" s="193"/>
      <c r="I60" s="189"/>
      <c r="J60" s="76"/>
      <c r="K60" s="26"/>
      <c r="M60" s="6"/>
    </row>
    <row r="61" spans="2:13" ht="15" x14ac:dyDescent="0.2">
      <c r="B61" s="71"/>
      <c r="C61" s="211"/>
      <c r="D61" s="184"/>
      <c r="E61" s="185"/>
      <c r="F61" s="185"/>
      <c r="G61" s="189"/>
      <c r="H61" s="193"/>
      <c r="I61" s="189"/>
      <c r="J61" s="76"/>
      <c r="K61" s="26"/>
      <c r="M61" s="6"/>
    </row>
    <row r="62" spans="2:13" ht="14.25" customHeight="1" x14ac:dyDescent="0.2">
      <c r="B62" s="71"/>
      <c r="C62" s="211"/>
      <c r="D62" s="185" t="s">
        <v>29</v>
      </c>
      <c r="E62" s="183"/>
      <c r="F62" s="185"/>
      <c r="G62" s="185"/>
      <c r="H62" s="193"/>
      <c r="I62" s="185"/>
      <c r="J62" s="76"/>
      <c r="K62" s="26"/>
    </row>
    <row r="63" spans="2:13" ht="13.5" customHeight="1" x14ac:dyDescent="0.2">
      <c r="B63" s="71"/>
      <c r="C63" s="186"/>
      <c r="D63" s="185" t="s">
        <v>79</v>
      </c>
      <c r="E63" s="185"/>
      <c r="F63" s="185"/>
      <c r="G63" s="185"/>
      <c r="H63" s="193"/>
      <c r="I63" s="189"/>
      <c r="J63" s="76"/>
      <c r="K63" s="26"/>
    </row>
    <row r="64" spans="2:13" ht="15" hidden="1" x14ac:dyDescent="0.2">
      <c r="B64" s="71"/>
      <c r="C64" s="186"/>
      <c r="D64" s="185"/>
      <c r="E64" s="185"/>
      <c r="F64" s="185"/>
      <c r="G64" s="185"/>
      <c r="H64" s="196"/>
      <c r="I64" s="185"/>
      <c r="J64" s="76"/>
      <c r="K64" s="26"/>
    </row>
    <row r="65" spans="1:14" ht="15" x14ac:dyDescent="0.2">
      <c r="B65" s="71"/>
      <c r="C65" s="186"/>
      <c r="D65" s="185" t="s">
        <v>80</v>
      </c>
      <c r="E65" s="185"/>
      <c r="F65" s="185"/>
      <c r="G65" s="185"/>
      <c r="H65" s="196"/>
      <c r="I65" s="185"/>
      <c r="J65" s="76"/>
      <c r="K65" s="26"/>
    </row>
    <row r="66" spans="1:14" ht="15" hidden="1" x14ac:dyDescent="0.2">
      <c r="B66" s="71"/>
      <c r="C66" s="186"/>
      <c r="D66" s="185"/>
      <c r="E66" s="185"/>
      <c r="F66" s="185"/>
      <c r="G66" s="185"/>
      <c r="H66" s="196"/>
      <c r="I66" s="185"/>
      <c r="J66" s="76"/>
      <c r="K66" s="26"/>
    </row>
    <row r="67" spans="1:14" ht="15" x14ac:dyDescent="0.2">
      <c r="B67" s="71"/>
      <c r="C67" s="186"/>
      <c r="D67" s="185"/>
      <c r="E67" s="185"/>
      <c r="F67" s="185"/>
      <c r="G67" s="185"/>
      <c r="H67" s="193"/>
      <c r="I67" s="185"/>
      <c r="J67" s="76"/>
      <c r="K67" s="26"/>
    </row>
    <row r="68" spans="1:14" ht="17.25" customHeight="1" x14ac:dyDescent="0.2">
      <c r="B68" s="71"/>
      <c r="C68" s="211"/>
      <c r="D68" s="185" t="s">
        <v>75</v>
      </c>
      <c r="E68" s="183"/>
      <c r="F68" s="190"/>
      <c r="G68" s="197"/>
      <c r="H68" s="198"/>
      <c r="I68" s="199"/>
      <c r="J68" s="76"/>
      <c r="K68" s="26"/>
      <c r="N68" s="6"/>
    </row>
    <row r="69" spans="1:14" ht="12" customHeight="1" x14ac:dyDescent="0.2">
      <c r="B69" s="71"/>
      <c r="C69" s="211"/>
      <c r="D69" s="185" t="s">
        <v>30</v>
      </c>
      <c r="E69" s="183"/>
      <c r="F69" s="190"/>
      <c r="G69" s="197"/>
      <c r="H69" s="198"/>
      <c r="I69" s="199"/>
      <c r="J69" s="76"/>
      <c r="K69" s="26"/>
      <c r="N69" s="6"/>
    </row>
    <row r="70" spans="1:14" ht="15" x14ac:dyDescent="0.2">
      <c r="B70" s="71"/>
      <c r="C70" s="186"/>
      <c r="D70" s="185" t="s">
        <v>31</v>
      </c>
      <c r="E70" s="183"/>
      <c r="F70" s="200"/>
      <c r="G70" s="189"/>
      <c r="H70" s="201"/>
      <c r="I70" s="185"/>
      <c r="J70" s="76"/>
      <c r="K70" s="26"/>
      <c r="L70" s="33"/>
    </row>
    <row r="71" spans="1:14" ht="15" x14ac:dyDescent="0.2">
      <c r="B71" s="71"/>
      <c r="C71" s="186"/>
      <c r="D71" s="185"/>
      <c r="E71" s="185"/>
      <c r="F71" s="189"/>
      <c r="G71" s="185"/>
      <c r="H71" s="190"/>
      <c r="I71" s="202"/>
      <c r="J71" s="76"/>
      <c r="K71" s="26"/>
      <c r="L71" s="33"/>
    </row>
    <row r="72" spans="1:14" ht="17.25" customHeight="1" x14ac:dyDescent="0.2">
      <c r="B72" s="71"/>
      <c r="C72" s="211" t="s">
        <v>21</v>
      </c>
      <c r="D72" s="203" t="s">
        <v>76</v>
      </c>
      <c r="E72" s="185"/>
      <c r="F72" s="190"/>
      <c r="G72" s="189"/>
      <c r="H72" s="204"/>
      <c r="I72" s="204"/>
      <c r="J72" s="76"/>
      <c r="K72" s="26"/>
    </row>
    <row r="73" spans="1:14" ht="14.25" customHeight="1" x14ac:dyDescent="0.2">
      <c r="A73" s="7"/>
      <c r="B73" s="71"/>
      <c r="C73" s="185"/>
      <c r="D73" s="194"/>
      <c r="E73" s="185"/>
      <c r="F73" s="190"/>
      <c r="G73" s="189"/>
      <c r="H73" s="204"/>
      <c r="I73" s="204"/>
      <c r="J73" s="76"/>
      <c r="K73" s="26"/>
    </row>
    <row r="74" spans="1:14" ht="15" x14ac:dyDescent="0.2">
      <c r="B74" s="71"/>
      <c r="C74" s="185"/>
      <c r="D74" s="185" t="s">
        <v>32</v>
      </c>
      <c r="E74" s="185"/>
      <c r="F74" s="201"/>
      <c r="G74" s="189"/>
      <c r="H74" s="204"/>
      <c r="I74" s="204"/>
      <c r="J74" s="76"/>
      <c r="K74" s="26"/>
    </row>
    <row r="75" spans="1:14" ht="15.75" customHeight="1" x14ac:dyDescent="0.2">
      <c r="A75" s="7"/>
      <c r="B75" s="71"/>
      <c r="C75" s="185"/>
      <c r="D75" s="185" t="s">
        <v>33</v>
      </c>
      <c r="E75" s="185"/>
      <c r="F75" s="190"/>
      <c r="G75" s="189"/>
      <c r="H75" s="205"/>
      <c r="I75" s="204"/>
      <c r="J75" s="76"/>
      <c r="K75" s="26"/>
    </row>
    <row r="76" spans="1:14" ht="15" x14ac:dyDescent="0.2">
      <c r="A76" s="7"/>
      <c r="B76" s="71"/>
      <c r="C76" s="185"/>
      <c r="D76" s="185"/>
      <c r="E76" s="185"/>
      <c r="F76" s="190"/>
      <c r="G76" s="189"/>
      <c r="H76" s="204"/>
      <c r="I76" s="204"/>
      <c r="J76" s="76"/>
      <c r="K76" s="26"/>
    </row>
    <row r="77" spans="1:14" ht="15" hidden="1" x14ac:dyDescent="0.2">
      <c r="B77" s="71"/>
      <c r="C77" s="185"/>
      <c r="D77" s="185"/>
      <c r="E77" s="185"/>
      <c r="F77" s="190"/>
      <c r="G77" s="189"/>
      <c r="H77" s="204"/>
      <c r="I77" s="204"/>
      <c r="J77" s="76"/>
      <c r="K77" s="26"/>
    </row>
    <row r="78" spans="1:14" ht="15" x14ac:dyDescent="0.2">
      <c r="B78" s="71"/>
      <c r="C78" s="185"/>
      <c r="D78" s="185" t="s">
        <v>34</v>
      </c>
      <c r="E78" s="185"/>
      <c r="F78" s="190"/>
      <c r="G78" s="206"/>
      <c r="H78" s="204"/>
      <c r="I78" s="204"/>
      <c r="J78" s="76"/>
      <c r="K78" s="26"/>
    </row>
    <row r="79" spans="1:14" ht="15" x14ac:dyDescent="0.2">
      <c r="B79" s="71"/>
      <c r="C79" s="185"/>
      <c r="D79" s="185" t="s">
        <v>77</v>
      </c>
      <c r="E79" s="185"/>
      <c r="F79" s="190"/>
      <c r="G79" s="189"/>
      <c r="H79" s="204"/>
      <c r="I79" s="204"/>
      <c r="J79" s="76"/>
      <c r="K79" s="26"/>
    </row>
    <row r="80" spans="1:14" ht="15" x14ac:dyDescent="0.2">
      <c r="B80" s="71"/>
      <c r="C80" s="185"/>
      <c r="D80" s="185" t="s">
        <v>78</v>
      </c>
      <c r="E80" s="185"/>
      <c r="F80" s="190"/>
      <c r="G80" s="189"/>
      <c r="H80" s="204"/>
      <c r="I80" s="204"/>
      <c r="J80" s="76"/>
      <c r="K80" s="26"/>
    </row>
    <row r="81" spans="2:13" ht="15" x14ac:dyDescent="0.2">
      <c r="B81" s="71"/>
      <c r="C81" s="190"/>
      <c r="D81" s="190"/>
      <c r="E81" s="185"/>
      <c r="F81" s="190"/>
      <c r="G81" s="207"/>
      <c r="H81" s="207"/>
      <c r="I81" s="207"/>
      <c r="J81" s="76"/>
      <c r="K81" s="26"/>
    </row>
    <row r="82" spans="2:13" ht="15" x14ac:dyDescent="0.2">
      <c r="B82" s="71"/>
      <c r="C82" s="190"/>
      <c r="D82" s="190" t="s">
        <v>35</v>
      </c>
      <c r="E82" s="185"/>
      <c r="F82" s="185"/>
      <c r="G82" s="204"/>
      <c r="H82" s="204"/>
      <c r="I82" s="204"/>
      <c r="J82" s="76"/>
      <c r="K82" s="26"/>
    </row>
    <row r="83" spans="2:13" ht="15" x14ac:dyDescent="0.2">
      <c r="B83" s="71"/>
      <c r="C83" s="190"/>
      <c r="D83" s="190" t="s">
        <v>36</v>
      </c>
      <c r="E83" s="185"/>
      <c r="F83" s="185"/>
      <c r="G83" s="204"/>
      <c r="H83" s="204"/>
      <c r="I83" s="204"/>
      <c r="J83" s="76"/>
      <c r="K83" s="26"/>
    </row>
    <row r="84" spans="2:13" ht="15" x14ac:dyDescent="0.2">
      <c r="B84" s="71"/>
      <c r="C84" s="190"/>
      <c r="D84" s="190"/>
      <c r="E84" s="185"/>
      <c r="F84" s="185"/>
      <c r="G84" s="204"/>
      <c r="H84" s="204"/>
      <c r="I84" s="204"/>
      <c r="J84" s="76"/>
      <c r="K84" s="26"/>
    </row>
    <row r="85" spans="2:13" ht="15.75" thickBot="1" x14ac:dyDescent="0.25">
      <c r="B85" s="90"/>
      <c r="C85" s="208"/>
      <c r="D85" s="208"/>
      <c r="E85" s="209"/>
      <c r="F85" s="209"/>
      <c r="G85" s="210"/>
      <c r="H85" s="210"/>
      <c r="I85" s="210"/>
      <c r="J85" s="92"/>
      <c r="K85" s="26"/>
    </row>
    <row r="86" spans="2:13" ht="15" thickTop="1" x14ac:dyDescent="0.2">
      <c r="C86" s="53"/>
    </row>
    <row r="87" spans="2:13" x14ac:dyDescent="0.2">
      <c r="H87" s="22"/>
    </row>
    <row r="88" spans="2:13" x14ac:dyDescent="0.2">
      <c r="H88" s="22"/>
    </row>
    <row r="89" spans="2:13" x14ac:dyDescent="0.2">
      <c r="D89" s="36"/>
      <c r="E89" s="39"/>
      <c r="F89" s="8"/>
      <c r="G89" s="37"/>
      <c r="H89" s="26"/>
    </row>
    <row r="90" spans="2:13" x14ac:dyDescent="0.2">
      <c r="D90" s="36"/>
      <c r="E90" s="39"/>
      <c r="F90" s="8"/>
      <c r="G90" s="37"/>
      <c r="H90" s="26"/>
      <c r="M90" s="65"/>
    </row>
    <row r="91" spans="2:13" x14ac:dyDescent="0.2">
      <c r="H91" s="41"/>
      <c r="M91" s="65"/>
    </row>
    <row r="92" spans="2:13" x14ac:dyDescent="0.2">
      <c r="H92" s="41"/>
      <c r="M92" s="65"/>
    </row>
    <row r="93" spans="2:13" ht="15" x14ac:dyDescent="0.2">
      <c r="H93" s="41"/>
      <c r="M93" s="149"/>
    </row>
    <row r="94" spans="2:13" ht="15" x14ac:dyDescent="0.2">
      <c r="H94" s="41"/>
      <c r="M94" s="149"/>
    </row>
    <row r="95" spans="2:13" ht="15" x14ac:dyDescent="0.2">
      <c r="H95" s="41"/>
      <c r="M95" s="149"/>
    </row>
    <row r="96" spans="2:13" ht="15" x14ac:dyDescent="0.2">
      <c r="H96" s="41"/>
      <c r="M96" s="149"/>
    </row>
    <row r="97" spans="8:13" ht="15" x14ac:dyDescent="0.2">
      <c r="H97" s="41"/>
      <c r="M97" s="149"/>
    </row>
    <row r="98" spans="8:13" ht="15" x14ac:dyDescent="0.2">
      <c r="H98" s="41"/>
      <c r="M98" s="149"/>
    </row>
    <row r="99" spans="8:13" x14ac:dyDescent="0.2">
      <c r="H99" s="41"/>
      <c r="M99" s="65"/>
    </row>
    <row r="100" spans="8:13" x14ac:dyDescent="0.2">
      <c r="H100" s="41"/>
      <c r="M100" s="65"/>
    </row>
    <row r="101" spans="8:13" x14ac:dyDescent="0.2">
      <c r="H101" s="41"/>
      <c r="M101" s="65"/>
    </row>
    <row r="102" spans="8:13" x14ac:dyDescent="0.2">
      <c r="H102" s="41"/>
      <c r="M102" s="65"/>
    </row>
    <row r="103" spans="8:13" x14ac:dyDescent="0.2">
      <c r="H103" s="42"/>
    </row>
  </sheetData>
  <mergeCells count="4">
    <mergeCell ref="C6:J6"/>
    <mergeCell ref="C7:J7"/>
    <mergeCell ref="C8:J8"/>
    <mergeCell ref="C9:J9"/>
  </mergeCells>
  <phoneticPr fontId="2" type="noConversion"/>
  <printOptions horizontalCentered="1"/>
  <pageMargins left="0.39370078740157483" right="0.39370078740157483" top="0.78740157480314965" bottom="0.39370078740157483" header="0" footer="0"/>
  <pageSetup scale="6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66"/>
  <sheetViews>
    <sheetView tabSelected="1" zoomScale="142" zoomScaleNormal="142" workbookViewId="0">
      <selection activeCell="M10" sqref="M10"/>
    </sheetView>
  </sheetViews>
  <sheetFormatPr baseColWidth="10" defaultRowHeight="15" x14ac:dyDescent="0.2"/>
  <cols>
    <col min="1" max="1" width="4.140625" style="1" customWidth="1"/>
    <col min="2" max="2" width="3.28515625" style="1" customWidth="1"/>
    <col min="3" max="3" width="4" style="1" customWidth="1"/>
    <col min="4" max="4" width="54.28515625" style="1" bestFit="1" customWidth="1"/>
    <col min="5" max="5" width="2.5703125" style="1" customWidth="1"/>
    <col min="6" max="6" width="17.85546875" style="1" customWidth="1"/>
    <col min="7" max="7" width="2.28515625" style="1" customWidth="1"/>
    <col min="8" max="8" width="18.28515625" style="1" customWidth="1"/>
    <col min="9" max="9" width="2.7109375" style="1" hidden="1" customWidth="1"/>
    <col min="10" max="10" width="17" style="1" hidden="1" customWidth="1"/>
    <col min="11" max="11" width="4.42578125" style="1" customWidth="1"/>
    <col min="12" max="16384" width="11.42578125" style="1"/>
  </cols>
  <sheetData>
    <row r="2" spans="3:11" ht="15.75" thickBot="1" x14ac:dyDescent="0.25"/>
    <row r="3" spans="3:11" ht="15.75" thickTop="1" x14ac:dyDescent="0.2">
      <c r="C3" s="262"/>
      <c r="D3" s="263"/>
      <c r="E3" s="263"/>
      <c r="F3" s="263"/>
      <c r="G3" s="263"/>
      <c r="H3" s="263"/>
      <c r="I3" s="263"/>
      <c r="J3" s="263"/>
      <c r="K3" s="264"/>
    </row>
    <row r="4" spans="3:11" x14ac:dyDescent="0.2">
      <c r="C4" s="265"/>
      <c r="D4" s="373"/>
      <c r="E4" s="373"/>
      <c r="F4" s="373"/>
      <c r="G4" s="373"/>
      <c r="H4" s="373"/>
      <c r="I4" s="373"/>
      <c r="J4" s="373"/>
      <c r="K4" s="266"/>
    </row>
    <row r="5" spans="3:11" x14ac:dyDescent="0.2">
      <c r="C5" s="265"/>
      <c r="D5" s="373"/>
      <c r="E5" s="373"/>
      <c r="F5" s="373"/>
      <c r="G5" s="373"/>
      <c r="H5" s="373"/>
      <c r="I5" s="373"/>
      <c r="J5" s="373"/>
      <c r="K5" s="266"/>
    </row>
    <row r="6" spans="3:11" x14ac:dyDescent="0.2">
      <c r="C6" s="367" t="s">
        <v>226</v>
      </c>
      <c r="D6" s="368"/>
      <c r="E6" s="368"/>
      <c r="F6" s="368"/>
      <c r="G6" s="368"/>
      <c r="H6" s="368"/>
      <c r="I6" s="368"/>
      <c r="J6" s="368"/>
      <c r="K6" s="369"/>
    </row>
    <row r="7" spans="3:11" x14ac:dyDescent="0.2">
      <c r="C7" s="367" t="s">
        <v>262</v>
      </c>
      <c r="D7" s="368"/>
      <c r="E7" s="368"/>
      <c r="F7" s="368"/>
      <c r="G7" s="368"/>
      <c r="H7" s="368"/>
      <c r="I7" s="368"/>
      <c r="J7" s="368"/>
      <c r="K7" s="369"/>
    </row>
    <row r="8" spans="3:11" x14ac:dyDescent="0.2">
      <c r="C8" s="367" t="s">
        <v>271</v>
      </c>
      <c r="D8" s="368"/>
      <c r="E8" s="368"/>
      <c r="F8" s="368"/>
      <c r="G8" s="368"/>
      <c r="H8" s="368"/>
      <c r="I8" s="368"/>
      <c r="J8" s="368"/>
      <c r="K8" s="369"/>
    </row>
    <row r="9" spans="3:11" x14ac:dyDescent="0.2">
      <c r="C9" s="367" t="s">
        <v>202</v>
      </c>
      <c r="D9" s="368"/>
      <c r="E9" s="368"/>
      <c r="F9" s="368"/>
      <c r="G9" s="368"/>
      <c r="H9" s="368"/>
      <c r="I9" s="368"/>
      <c r="J9" s="368"/>
      <c r="K9" s="369"/>
    </row>
    <row r="10" spans="3:11" ht="15.75" thickBot="1" x14ac:dyDescent="0.25">
      <c r="C10" s="370"/>
      <c r="D10" s="371"/>
      <c r="E10" s="371"/>
      <c r="F10" s="371"/>
      <c r="G10" s="371"/>
      <c r="H10" s="371"/>
      <c r="I10" s="371"/>
      <c r="J10" s="371"/>
      <c r="K10" s="372"/>
    </row>
    <row r="11" spans="3:11" ht="6" customHeight="1" x14ac:dyDescent="0.2">
      <c r="C11" s="267"/>
      <c r="D11" s="217"/>
      <c r="E11" s="217"/>
      <c r="F11" s="217"/>
      <c r="G11" s="217"/>
      <c r="H11" s="217"/>
      <c r="I11" s="217"/>
      <c r="J11" s="217"/>
      <c r="K11" s="268"/>
    </row>
    <row r="12" spans="3:11" ht="18.600000000000001" customHeight="1" x14ac:dyDescent="0.2">
      <c r="C12" s="267"/>
      <c r="D12" s="50" t="s">
        <v>207</v>
      </c>
      <c r="E12" s="218"/>
      <c r="F12" s="321">
        <v>2019</v>
      </c>
      <c r="G12" s="219"/>
      <c r="H12" s="321">
        <v>2018</v>
      </c>
      <c r="I12" s="214"/>
      <c r="J12" s="219" t="s">
        <v>91</v>
      </c>
      <c r="K12" s="269"/>
    </row>
    <row r="13" spans="3:11" ht="3.6" customHeight="1" x14ac:dyDescent="0.2">
      <c r="C13" s="267"/>
      <c r="D13" s="218"/>
      <c r="E13" s="218"/>
      <c r="F13" s="214"/>
      <c r="G13" s="219"/>
      <c r="H13" s="219"/>
      <c r="I13" s="214"/>
      <c r="J13" s="219"/>
      <c r="K13" s="269"/>
    </row>
    <row r="14" spans="3:11" ht="15.6" customHeight="1" x14ac:dyDescent="0.2">
      <c r="C14" s="267"/>
      <c r="D14" s="58" t="s">
        <v>39</v>
      </c>
      <c r="E14" s="214"/>
      <c r="F14" s="214"/>
      <c r="G14" s="214"/>
      <c r="H14" s="220"/>
      <c r="I14" s="214"/>
      <c r="J14" s="214"/>
      <c r="K14" s="269"/>
    </row>
    <row r="15" spans="3:11" x14ac:dyDescent="0.2">
      <c r="C15" s="267"/>
      <c r="D15" s="214" t="s">
        <v>40</v>
      </c>
      <c r="E15" s="214"/>
      <c r="F15" s="215">
        <v>21507919.119999997</v>
      </c>
      <c r="G15" s="214"/>
      <c r="H15" s="215">
        <v>3286319</v>
      </c>
      <c r="I15" s="214"/>
      <c r="J15" s="222">
        <v>1462536.8</v>
      </c>
      <c r="K15" s="269"/>
    </row>
    <row r="16" spans="3:11" x14ac:dyDescent="0.2">
      <c r="C16" s="267"/>
      <c r="D16" s="214" t="s">
        <v>41</v>
      </c>
      <c r="E16" s="214"/>
      <c r="F16" s="215">
        <v>229733522.73000002</v>
      </c>
      <c r="G16" s="214"/>
      <c r="H16" s="215">
        <v>227566570</v>
      </c>
      <c r="I16" s="214"/>
      <c r="J16" s="222"/>
      <c r="K16" s="269"/>
    </row>
    <row r="17" spans="3:11" x14ac:dyDescent="0.2">
      <c r="C17" s="267"/>
      <c r="D17" s="214" t="s">
        <v>42</v>
      </c>
      <c r="E17" s="214"/>
      <c r="F17" s="215">
        <v>2797749.18</v>
      </c>
      <c r="G17" s="214"/>
      <c r="H17" s="215">
        <v>2797749</v>
      </c>
      <c r="I17" s="214"/>
      <c r="J17" s="222"/>
      <c r="K17" s="269"/>
    </row>
    <row r="18" spans="3:11" x14ac:dyDescent="0.2">
      <c r="C18" s="267"/>
      <c r="D18" s="214" t="s">
        <v>65</v>
      </c>
      <c r="E18" s="214"/>
      <c r="F18" s="329">
        <v>372711.27</v>
      </c>
      <c r="G18" s="214"/>
      <c r="H18" s="215">
        <v>14581693</v>
      </c>
      <c r="I18" s="214"/>
      <c r="J18" s="222"/>
      <c r="K18" s="269"/>
    </row>
    <row r="19" spans="3:11" x14ac:dyDescent="0.2">
      <c r="C19" s="267"/>
      <c r="D19" s="214" t="s">
        <v>216</v>
      </c>
      <c r="E19" s="214"/>
      <c r="F19" s="344">
        <v>3047997.08</v>
      </c>
      <c r="G19" s="224"/>
      <c r="H19" s="215">
        <v>2079084</v>
      </c>
      <c r="I19" s="214"/>
      <c r="J19" s="224"/>
      <c r="K19" s="269"/>
    </row>
    <row r="20" spans="3:11" x14ac:dyDescent="0.2">
      <c r="C20" s="267"/>
      <c r="D20" s="214" t="s">
        <v>43</v>
      </c>
      <c r="E20" s="214"/>
      <c r="F20" s="344">
        <v>2396286.79</v>
      </c>
      <c r="G20" s="224"/>
      <c r="H20" s="215">
        <v>7900633</v>
      </c>
      <c r="I20" s="214"/>
      <c r="J20" s="224"/>
      <c r="K20" s="269"/>
    </row>
    <row r="21" spans="3:11" x14ac:dyDescent="0.2">
      <c r="C21" s="267"/>
      <c r="D21" s="214" t="s">
        <v>93</v>
      </c>
      <c r="E21" s="214"/>
      <c r="F21" s="344">
        <v>32729045.09</v>
      </c>
      <c r="G21" s="224"/>
      <c r="H21" s="344">
        <v>70000000</v>
      </c>
      <c r="I21" s="214"/>
      <c r="J21" s="224"/>
      <c r="K21" s="269"/>
    </row>
    <row r="22" spans="3:11" x14ac:dyDescent="0.2">
      <c r="C22" s="267"/>
      <c r="D22" s="214" t="s">
        <v>44</v>
      </c>
      <c r="E22" s="214"/>
      <c r="F22" s="344">
        <v>375693000</v>
      </c>
      <c r="G22" s="224"/>
      <c r="H22" s="215">
        <v>1084798000</v>
      </c>
      <c r="I22" s="214"/>
      <c r="J22" s="224"/>
      <c r="K22" s="269"/>
    </row>
    <row r="23" spans="3:11" x14ac:dyDescent="0.2">
      <c r="C23" s="267"/>
      <c r="D23" s="214" t="s">
        <v>94</v>
      </c>
      <c r="E23" s="214"/>
      <c r="F23" s="345">
        <v>516752000</v>
      </c>
      <c r="G23" s="214"/>
      <c r="H23" s="216">
        <v>701797000</v>
      </c>
      <c r="I23" s="214"/>
      <c r="J23" s="222">
        <f>SUM(J20:J21)</f>
        <v>0</v>
      </c>
      <c r="K23" s="269"/>
    </row>
    <row r="24" spans="3:11" x14ac:dyDescent="0.2">
      <c r="C24" s="267"/>
      <c r="D24" s="181" t="s">
        <v>241</v>
      </c>
      <c r="E24" s="214"/>
      <c r="F24" s="54">
        <f>SUM(F15:F23)</f>
        <v>1185030231.26</v>
      </c>
      <c r="G24" s="214"/>
      <c r="H24" s="261">
        <f>SUM(H15:H23)</f>
        <v>2114807048</v>
      </c>
      <c r="I24" s="214"/>
      <c r="J24" s="214"/>
      <c r="K24" s="269"/>
    </row>
    <row r="25" spans="3:11" x14ac:dyDescent="0.2">
      <c r="C25" s="267"/>
      <c r="D25" s="320"/>
      <c r="E25" s="214"/>
      <c r="F25" s="220"/>
      <c r="G25" s="214"/>
      <c r="H25" s="221"/>
      <c r="I25" s="214"/>
      <c r="J25" s="214"/>
      <c r="K25" s="269"/>
    </row>
    <row r="26" spans="3:11" x14ac:dyDescent="0.2">
      <c r="C26" s="267"/>
      <c r="D26" s="50" t="s">
        <v>48</v>
      </c>
      <c r="E26" s="214"/>
      <c r="F26" s="214"/>
      <c r="G26" s="225"/>
      <c r="H26" s="226"/>
      <c r="I26" s="214"/>
      <c r="J26" s="224">
        <v>399912.37</v>
      </c>
      <c r="K26" s="269"/>
    </row>
    <row r="27" spans="3:11" x14ac:dyDescent="0.2">
      <c r="C27" s="267"/>
      <c r="D27" s="214" t="s">
        <v>45</v>
      </c>
      <c r="E27" s="223"/>
      <c r="F27" s="215">
        <v>474560797.67999995</v>
      </c>
      <c r="G27" s="214"/>
      <c r="H27" s="215">
        <v>484323516</v>
      </c>
      <c r="I27" s="214"/>
      <c r="J27" s="224"/>
      <c r="K27" s="269"/>
    </row>
    <row r="28" spans="3:11" ht="14.45" customHeight="1" x14ac:dyDescent="0.2">
      <c r="C28" s="267"/>
      <c r="D28" s="214" t="s">
        <v>222</v>
      </c>
      <c r="E28" s="214"/>
      <c r="F28" s="231">
        <v>-131263461.08999999</v>
      </c>
      <c r="G28" s="214"/>
      <c r="H28" s="231">
        <v>-121806937</v>
      </c>
      <c r="I28" s="214"/>
      <c r="J28" s="224"/>
      <c r="K28" s="269"/>
    </row>
    <row r="29" spans="3:11" ht="13.9" customHeight="1" x14ac:dyDescent="0.2">
      <c r="C29" s="267"/>
      <c r="D29" s="214" t="s">
        <v>219</v>
      </c>
      <c r="E29" s="214"/>
      <c r="F29" s="229">
        <v>507392.04</v>
      </c>
      <c r="G29" s="214"/>
      <c r="H29" s="334">
        <v>507392</v>
      </c>
      <c r="I29" s="214"/>
      <c r="J29" s="224"/>
      <c r="K29" s="269"/>
    </row>
    <row r="30" spans="3:11" ht="17.25" customHeight="1" x14ac:dyDescent="0.2">
      <c r="C30" s="267"/>
      <c r="D30" s="181" t="s">
        <v>242</v>
      </c>
      <c r="E30" s="227"/>
      <c r="F30" s="212">
        <f>SUM(F27:F29)</f>
        <v>343804728.63</v>
      </c>
      <c r="G30" s="214"/>
      <c r="H30" s="126">
        <f>SUM(H27:H29)</f>
        <v>363023971</v>
      </c>
      <c r="I30" s="214"/>
      <c r="J30" s="224"/>
      <c r="K30" s="269"/>
    </row>
    <row r="31" spans="3:11" ht="17.25" customHeight="1" x14ac:dyDescent="0.2">
      <c r="C31" s="267"/>
      <c r="D31" s="214"/>
      <c r="E31" s="214"/>
      <c r="F31" s="214"/>
      <c r="G31" s="214"/>
      <c r="H31" s="221"/>
      <c r="I31" s="214"/>
      <c r="J31" s="222">
        <f>SUM(J26:J26)</f>
        <v>399912.37</v>
      </c>
      <c r="K31" s="269"/>
    </row>
    <row r="32" spans="3:11" ht="16.149999999999999" customHeight="1" thickBot="1" x14ac:dyDescent="0.25">
      <c r="C32" s="267"/>
      <c r="D32" s="181" t="s">
        <v>56</v>
      </c>
      <c r="E32" s="214"/>
      <c r="F32" s="171">
        <f>+F30+F24</f>
        <v>1528834959.8899999</v>
      </c>
      <c r="G32" s="319"/>
      <c r="H32" s="171">
        <f>+H24+H30</f>
        <v>2477831019</v>
      </c>
      <c r="I32" s="214"/>
      <c r="J32" s="230">
        <f>+J15+J23+J31</f>
        <v>1862449.17</v>
      </c>
      <c r="K32" s="269"/>
    </row>
    <row r="33" spans="3:11" ht="10.9" customHeight="1" thickTop="1" x14ac:dyDescent="0.2">
      <c r="C33" s="267"/>
      <c r="D33" s="214"/>
      <c r="E33" s="214"/>
      <c r="F33" s="214"/>
      <c r="G33" s="214"/>
      <c r="H33" s="222"/>
      <c r="I33" s="214"/>
      <c r="J33" s="214"/>
      <c r="K33" s="269"/>
    </row>
    <row r="34" spans="3:11" ht="16.899999999999999" customHeight="1" x14ac:dyDescent="0.2">
      <c r="C34" s="267"/>
      <c r="D34" s="50" t="s">
        <v>47</v>
      </c>
      <c r="E34" s="214"/>
      <c r="F34" s="331"/>
      <c r="G34" s="224"/>
      <c r="H34" s="220"/>
      <c r="I34" s="214"/>
      <c r="J34" s="229">
        <v>-9259239.8100000005</v>
      </c>
      <c r="K34" s="269"/>
    </row>
    <row r="35" spans="3:11" ht="17.45" customHeight="1" x14ac:dyDescent="0.2">
      <c r="C35" s="267"/>
      <c r="D35" s="223" t="s">
        <v>53</v>
      </c>
      <c r="E35" s="214"/>
      <c r="F35" s="222"/>
      <c r="G35" s="214"/>
      <c r="H35" s="214"/>
      <c r="I35" s="214"/>
      <c r="J35" s="224"/>
      <c r="K35" s="269"/>
    </row>
    <row r="36" spans="3:11" ht="12.6" customHeight="1" x14ac:dyDescent="0.2">
      <c r="C36" s="270"/>
      <c r="D36" s="214" t="s">
        <v>51</v>
      </c>
      <c r="E36" s="223"/>
      <c r="F36" s="232">
        <v>5229792.38</v>
      </c>
      <c r="G36" s="214"/>
      <c r="H36" s="232">
        <v>16561945</v>
      </c>
      <c r="I36" s="214"/>
      <c r="J36" s="214"/>
      <c r="K36" s="269"/>
    </row>
    <row r="37" spans="3:11" ht="13.9" customHeight="1" x14ac:dyDescent="0.2">
      <c r="C37" s="270"/>
      <c r="D37" s="214" t="s">
        <v>50</v>
      </c>
      <c r="E37" s="223"/>
      <c r="F37" s="232">
        <v>9755297.1099999994</v>
      </c>
      <c r="G37" s="219"/>
      <c r="H37" s="232">
        <v>10599722</v>
      </c>
      <c r="I37" s="214"/>
      <c r="J37" s="219" t="s">
        <v>91</v>
      </c>
      <c r="K37" s="269"/>
    </row>
    <row r="38" spans="3:11" ht="12.6" customHeight="1" x14ac:dyDescent="0.2">
      <c r="C38" s="270"/>
      <c r="D38" s="214" t="s">
        <v>153</v>
      </c>
      <c r="E38" s="223"/>
      <c r="F38" s="233">
        <v>30466.85</v>
      </c>
      <c r="G38" s="219"/>
      <c r="H38" s="233">
        <v>10822446</v>
      </c>
      <c r="I38" s="214"/>
      <c r="J38" s="219"/>
      <c r="K38" s="269"/>
    </row>
    <row r="39" spans="3:11" ht="15" customHeight="1" x14ac:dyDescent="0.2">
      <c r="C39" s="270"/>
      <c r="D39" s="181" t="s">
        <v>239</v>
      </c>
      <c r="E39" s="214"/>
      <c r="F39" s="54">
        <f>SUM(F36:F38)</f>
        <v>15015556.339999998</v>
      </c>
      <c r="G39" s="224"/>
      <c r="H39" s="59">
        <f>SUM(H36:H38)</f>
        <v>37984113</v>
      </c>
      <c r="I39" s="214"/>
      <c r="J39" s="224"/>
      <c r="K39" s="269"/>
    </row>
    <row r="40" spans="3:11" ht="12" customHeight="1" x14ac:dyDescent="0.2">
      <c r="C40" s="270"/>
      <c r="D40" s="214"/>
      <c r="E40" s="214"/>
      <c r="F40" s="214"/>
      <c r="G40" s="224"/>
      <c r="H40" s="224"/>
      <c r="I40" s="214"/>
      <c r="J40" s="224"/>
      <c r="K40" s="269"/>
    </row>
    <row r="41" spans="3:11" x14ac:dyDescent="0.2">
      <c r="C41" s="270"/>
      <c r="D41" s="50" t="s">
        <v>52</v>
      </c>
      <c r="E41" s="214"/>
      <c r="F41" s="214"/>
      <c r="G41" s="224"/>
      <c r="H41" s="224"/>
      <c r="I41" s="214"/>
      <c r="J41" s="224"/>
      <c r="K41" s="269"/>
    </row>
    <row r="42" spans="3:11" x14ac:dyDescent="0.2">
      <c r="C42" s="270"/>
      <c r="D42" s="214" t="s">
        <v>49</v>
      </c>
      <c r="E42" s="223"/>
      <c r="F42" s="232">
        <v>696175363.91999996</v>
      </c>
      <c r="G42" s="224"/>
      <c r="H42" s="224">
        <v>1309135397</v>
      </c>
      <c r="I42" s="214"/>
      <c r="J42" s="224"/>
      <c r="K42" s="269"/>
    </row>
    <row r="43" spans="3:11" ht="12.6" customHeight="1" x14ac:dyDescent="0.2">
      <c r="C43" s="270"/>
      <c r="D43" s="214" t="s">
        <v>191</v>
      </c>
      <c r="E43" s="223"/>
      <c r="F43" s="232">
        <v>4440274.99</v>
      </c>
      <c r="G43" s="224"/>
      <c r="H43" s="224">
        <v>3229173</v>
      </c>
      <c r="I43" s="214"/>
      <c r="J43" s="224"/>
      <c r="K43" s="269"/>
    </row>
    <row r="44" spans="3:11" ht="12.6" customHeight="1" x14ac:dyDescent="0.2">
      <c r="C44" s="270"/>
      <c r="D44" s="214" t="s">
        <v>192</v>
      </c>
      <c r="E44" s="223"/>
      <c r="F44" s="233">
        <v>421652000</v>
      </c>
      <c r="G44" s="224"/>
      <c r="H44" s="229">
        <v>701797000</v>
      </c>
      <c r="I44" s="214"/>
      <c r="J44" s="224"/>
      <c r="K44" s="269"/>
    </row>
    <row r="45" spans="3:11" ht="14.45" customHeight="1" x14ac:dyDescent="0.2">
      <c r="C45" s="270"/>
      <c r="D45" s="181" t="s">
        <v>227</v>
      </c>
      <c r="E45" s="214"/>
      <c r="F45" s="54">
        <f>SUM(F42:F44)</f>
        <v>1122267638.9099998</v>
      </c>
      <c r="G45" s="224"/>
      <c r="H45" s="54">
        <f>SUM(H42:H44)</f>
        <v>2014161570</v>
      </c>
      <c r="I45" s="214"/>
      <c r="J45" s="224"/>
      <c r="K45" s="269"/>
    </row>
    <row r="46" spans="3:11" ht="6.6" customHeight="1" x14ac:dyDescent="0.2">
      <c r="C46" s="270"/>
      <c r="D46" s="320"/>
      <c r="E46" s="214"/>
      <c r="F46" s="220"/>
      <c r="G46" s="224"/>
      <c r="H46" s="244"/>
      <c r="I46" s="214"/>
      <c r="J46" s="224"/>
      <c r="K46" s="269"/>
    </row>
    <row r="47" spans="3:11" ht="18.75" customHeight="1" thickBot="1" x14ac:dyDescent="0.25">
      <c r="C47" s="270"/>
      <c r="D47" s="181" t="s">
        <v>57</v>
      </c>
      <c r="E47" s="227"/>
      <c r="F47" s="247">
        <f>+F39+F45</f>
        <v>1137283195.2499998</v>
      </c>
      <c r="G47" s="224"/>
      <c r="H47" s="247">
        <f>+H39+H45</f>
        <v>2052145683</v>
      </c>
      <c r="I47" s="214"/>
      <c r="J47" s="224"/>
      <c r="K47" s="269"/>
    </row>
    <row r="48" spans="3:11" ht="10.9" customHeight="1" thickTop="1" x14ac:dyDescent="0.2">
      <c r="C48" s="270"/>
      <c r="D48" s="245"/>
      <c r="E48" s="214"/>
      <c r="F48" s="214"/>
      <c r="G48" s="222"/>
      <c r="H48" s="228"/>
      <c r="I48" s="214"/>
      <c r="J48" s="222" t="e">
        <f>+#REF!+#REF!+#REF!</f>
        <v>#REF!</v>
      </c>
      <c r="K48" s="269"/>
    </row>
    <row r="49" spans="3:11" ht="13.9" customHeight="1" x14ac:dyDescent="0.2">
      <c r="C49" s="270"/>
      <c r="D49" s="58" t="s">
        <v>228</v>
      </c>
      <c r="E49" s="214"/>
      <c r="F49" s="224"/>
      <c r="G49" s="224"/>
      <c r="H49" s="214"/>
      <c r="I49" s="214"/>
      <c r="J49" s="214"/>
      <c r="K49" s="269"/>
    </row>
    <row r="50" spans="3:11" x14ac:dyDescent="0.2">
      <c r="C50" s="270"/>
      <c r="D50" s="214" t="s">
        <v>62</v>
      </c>
      <c r="E50" s="214"/>
      <c r="F50" s="215">
        <v>101467631.81999999</v>
      </c>
      <c r="G50" s="224"/>
      <c r="H50" s="215">
        <v>111885323.45999999</v>
      </c>
      <c r="I50" s="214"/>
      <c r="J50" s="229">
        <v>53367236.979999997</v>
      </c>
      <c r="K50" s="269"/>
    </row>
    <row r="51" spans="3:11" x14ac:dyDescent="0.2">
      <c r="C51" s="270"/>
      <c r="D51" s="214" t="s">
        <v>229</v>
      </c>
      <c r="E51" s="214"/>
      <c r="F51" s="215">
        <v>313800012.92999995</v>
      </c>
      <c r="G51" s="224"/>
      <c r="H51" s="215">
        <v>271188543</v>
      </c>
      <c r="I51" s="214"/>
      <c r="J51" s="224"/>
      <c r="K51" s="269"/>
    </row>
    <row r="52" spans="3:11" x14ac:dyDescent="0.2">
      <c r="C52" s="270"/>
      <c r="D52" s="214" t="s">
        <v>54</v>
      </c>
      <c r="E52" s="214"/>
      <c r="F52" s="216">
        <v>-23715880.109999999</v>
      </c>
      <c r="G52" s="224"/>
      <c r="H52" s="325">
        <v>42611470</v>
      </c>
      <c r="I52" s="214"/>
      <c r="J52" s="224"/>
      <c r="K52" s="269"/>
    </row>
    <row r="53" spans="3:11" x14ac:dyDescent="0.2">
      <c r="C53" s="270"/>
      <c r="D53" s="181" t="s">
        <v>63</v>
      </c>
      <c r="E53" s="214"/>
      <c r="F53" s="252">
        <f>SUM(F50:F52)</f>
        <v>391551764.63999993</v>
      </c>
      <c r="G53" s="224"/>
      <c r="H53" s="322">
        <f>SUM(H50:H52)</f>
        <v>425685336.45999998</v>
      </c>
      <c r="I53" s="214"/>
      <c r="J53" s="224"/>
      <c r="K53" s="269"/>
    </row>
    <row r="54" spans="3:11" x14ac:dyDescent="0.2">
      <c r="C54" s="270"/>
      <c r="D54" s="214"/>
      <c r="E54" s="214"/>
      <c r="F54" s="224"/>
      <c r="G54" s="224"/>
      <c r="H54" s="224"/>
      <c r="I54" s="214"/>
      <c r="J54" s="214"/>
      <c r="K54" s="269"/>
    </row>
    <row r="55" spans="3:11" ht="15.75" thickBot="1" x14ac:dyDescent="0.25">
      <c r="C55" s="270"/>
      <c r="D55" s="181" t="s">
        <v>64</v>
      </c>
      <c r="E55" s="213"/>
      <c r="F55" s="171">
        <f>+F53+F47</f>
        <v>1528834959.8899996</v>
      </c>
      <c r="G55" s="62"/>
      <c r="H55" s="171">
        <f>+H53+H47</f>
        <v>2477831019.46</v>
      </c>
      <c r="I55" s="214"/>
      <c r="J55" s="230" t="e">
        <f>SUM(J48:J50)</f>
        <v>#REF!</v>
      </c>
      <c r="K55" s="269"/>
    </row>
    <row r="56" spans="3:11" ht="16.5" thickTop="1" thickBot="1" x14ac:dyDescent="0.25">
      <c r="C56" s="271"/>
      <c r="D56" s="272"/>
      <c r="E56" s="272"/>
      <c r="F56" s="272"/>
      <c r="G56" s="273"/>
      <c r="H56" s="273" t="s">
        <v>103</v>
      </c>
      <c r="I56" s="274"/>
      <c r="J56" s="274"/>
      <c r="K56" s="275"/>
    </row>
    <row r="57" spans="3:11" ht="15.75" thickTop="1" x14ac:dyDescent="0.2">
      <c r="C57" s="49"/>
      <c r="D57" s="213"/>
      <c r="E57" s="213"/>
      <c r="F57" s="246"/>
      <c r="G57" s="214"/>
      <c r="H57" s="220"/>
      <c r="I57" s="214"/>
      <c r="J57" s="229">
        <v>-5348157.34</v>
      </c>
      <c r="K57" s="214"/>
    </row>
    <row r="58" spans="3:11" x14ac:dyDescent="0.2">
      <c r="C58" s="49"/>
      <c r="D58" s="213"/>
      <c r="E58" s="213"/>
      <c r="F58" s="326"/>
      <c r="G58" s="326"/>
      <c r="H58" s="326"/>
      <c r="I58" s="214"/>
      <c r="J58" s="224"/>
      <c r="K58" s="214"/>
    </row>
    <row r="59" spans="3:11" x14ac:dyDescent="0.2">
      <c r="C59" s="49"/>
      <c r="D59" s="213"/>
      <c r="E59" s="213"/>
      <c r="F59" s="246"/>
      <c r="G59" s="246"/>
      <c r="H59" s="246"/>
      <c r="I59" s="214"/>
      <c r="J59" s="224"/>
      <c r="K59" s="214"/>
    </row>
    <row r="60" spans="3:11" x14ac:dyDescent="0.2">
      <c r="C60" s="248"/>
      <c r="D60" s="245"/>
      <c r="E60" s="245"/>
      <c r="F60" s="249"/>
      <c r="G60" s="245"/>
      <c r="H60" s="250"/>
      <c r="I60" s="245"/>
      <c r="J60" s="245"/>
      <c r="K60" s="245"/>
    </row>
    <row r="61" spans="3:11" x14ac:dyDescent="0.2">
      <c r="C61" s="17"/>
      <c r="D61" s="351" t="s">
        <v>252</v>
      </c>
      <c r="E61" s="236"/>
      <c r="F61" s="351"/>
      <c r="G61" s="352" t="s">
        <v>253</v>
      </c>
      <c r="H61" s="352"/>
      <c r="I61" s="236"/>
      <c r="J61" s="236"/>
      <c r="K61" s="236"/>
    </row>
    <row r="62" spans="3:11" x14ac:dyDescent="0.2">
      <c r="C62" s="5"/>
      <c r="D62" s="14" t="s">
        <v>250</v>
      </c>
      <c r="E62" s="237"/>
      <c r="F62" s="374" t="s">
        <v>55</v>
      </c>
      <c r="G62" s="374"/>
      <c r="H62" s="374"/>
      <c r="I62" s="238"/>
      <c r="J62" s="238"/>
      <c r="K62" s="239"/>
    </row>
    <row r="63" spans="3:11" x14ac:dyDescent="0.2">
      <c r="C63" s="17"/>
      <c r="D63" s="236"/>
      <c r="E63" s="236"/>
      <c r="F63" s="236"/>
      <c r="G63" s="236"/>
      <c r="H63" s="236"/>
      <c r="I63" s="236"/>
      <c r="J63" s="236"/>
      <c r="K63" s="236"/>
    </row>
    <row r="64" spans="3:11" x14ac:dyDescent="0.2">
      <c r="C64" s="17"/>
      <c r="D64" s="236"/>
      <c r="E64" s="236"/>
      <c r="F64" s="236"/>
      <c r="G64" s="236"/>
      <c r="H64" s="236"/>
      <c r="I64" s="236"/>
      <c r="J64" s="236"/>
      <c r="K64" s="236"/>
    </row>
    <row r="65" spans="3:11" x14ac:dyDescent="0.2">
      <c r="C65" s="17"/>
      <c r="D65" s="235"/>
      <c r="E65" s="236"/>
      <c r="F65" s="236"/>
      <c r="G65" s="236"/>
      <c r="H65" s="236"/>
      <c r="I65" s="236"/>
      <c r="J65" s="236"/>
      <c r="K65" s="236"/>
    </row>
    <row r="66" spans="3:11" x14ac:dyDescent="0.2">
      <c r="C66" s="17"/>
      <c r="D66" s="353" t="s">
        <v>254</v>
      </c>
      <c r="E66" s="354"/>
      <c r="F66" s="354"/>
      <c r="G66" s="251"/>
      <c r="H66" s="251"/>
      <c r="I66" s="251"/>
      <c r="J66" s="251"/>
      <c r="K66" s="236"/>
    </row>
    <row r="67" spans="3:11" x14ac:dyDescent="0.2">
      <c r="C67" s="17"/>
      <c r="D67" s="258" t="s">
        <v>255</v>
      </c>
      <c r="E67" s="240"/>
      <c r="F67" s="240"/>
      <c r="G67" s="240"/>
      <c r="H67" s="236"/>
      <c r="I67" s="240"/>
      <c r="J67" s="240"/>
      <c r="K67" s="236"/>
    </row>
    <row r="68" spans="3:11" x14ac:dyDescent="0.2">
      <c r="C68" s="16"/>
      <c r="D68" s="235"/>
      <c r="E68" s="235"/>
      <c r="F68" s="235"/>
      <c r="G68" s="235"/>
      <c r="H68" s="241"/>
      <c r="I68" s="235"/>
      <c r="J68" s="235"/>
      <c r="K68" s="235"/>
    </row>
    <row r="69" spans="3:11" x14ac:dyDescent="0.2">
      <c r="C69" s="16"/>
      <c r="D69" s="235"/>
      <c r="E69" s="235"/>
      <c r="F69" s="174"/>
      <c r="G69" s="235"/>
      <c r="H69" s="241"/>
      <c r="I69" s="235"/>
      <c r="J69" s="235"/>
      <c r="K69" s="235"/>
    </row>
    <row r="70" spans="3:11" x14ac:dyDescent="0.2">
      <c r="C70" s="16"/>
      <c r="D70" s="241"/>
      <c r="E70" s="235"/>
      <c r="F70" s="174"/>
      <c r="G70" s="235"/>
      <c r="H70" s="235"/>
      <c r="I70" s="235"/>
      <c r="J70" s="235"/>
      <c r="K70" s="235"/>
    </row>
    <row r="71" spans="3:11" x14ac:dyDescent="0.2">
      <c r="C71" s="16"/>
      <c r="D71" s="241"/>
      <c r="E71" s="235"/>
      <c r="F71" s="174"/>
      <c r="G71" s="235"/>
      <c r="H71" s="241"/>
      <c r="I71" s="235"/>
      <c r="J71" s="235"/>
      <c r="K71" s="235"/>
    </row>
    <row r="72" spans="3:11" x14ac:dyDescent="0.2">
      <c r="C72" s="16"/>
      <c r="D72" s="241"/>
      <c r="E72" s="235"/>
      <c r="F72" s="176"/>
      <c r="G72" s="235"/>
      <c r="H72" s="236"/>
      <c r="I72" s="235"/>
      <c r="J72" s="235"/>
      <c r="K72" s="235"/>
    </row>
    <row r="73" spans="3:11" x14ac:dyDescent="0.2">
      <c r="C73" s="16"/>
      <c r="D73" s="242"/>
      <c r="E73" s="235"/>
      <c r="F73" s="174"/>
      <c r="G73" s="235"/>
      <c r="H73" s="241"/>
      <c r="I73" s="235"/>
      <c r="J73" s="235"/>
      <c r="K73" s="235"/>
    </row>
    <row r="74" spans="3:11" x14ac:dyDescent="0.2">
      <c r="C74" s="16"/>
      <c r="D74" s="241"/>
      <c r="E74" s="235"/>
      <c r="F74" s="175"/>
      <c r="G74" s="235"/>
      <c r="H74" s="174"/>
      <c r="I74" s="235"/>
      <c r="J74" s="235"/>
      <c r="K74" s="235"/>
    </row>
    <row r="75" spans="3:11" x14ac:dyDescent="0.2">
      <c r="C75" s="16"/>
      <c r="D75" s="235"/>
      <c r="E75" s="235"/>
      <c r="F75" s="174"/>
      <c r="G75" s="235"/>
      <c r="H75" s="241"/>
      <c r="I75" s="235"/>
      <c r="J75" s="235"/>
      <c r="K75" s="235"/>
    </row>
    <row r="76" spans="3:11" x14ac:dyDescent="0.2">
      <c r="C76" s="16"/>
      <c r="D76" s="235"/>
      <c r="E76" s="235"/>
      <c r="F76" s="174">
        <f>+F55-F32</f>
        <v>0</v>
      </c>
      <c r="G76" s="235"/>
      <c r="H76" s="174">
        <f>+H55-H32</f>
        <v>0.46000003814697266</v>
      </c>
      <c r="I76" s="235"/>
      <c r="J76" s="235"/>
      <c r="K76" s="235"/>
    </row>
    <row r="77" spans="3:11" x14ac:dyDescent="0.2">
      <c r="C77" s="16"/>
      <c r="D77" s="235"/>
      <c r="E77" s="235"/>
      <c r="F77" s="174"/>
      <c r="G77" s="235"/>
      <c r="H77" s="174"/>
      <c r="I77" s="235"/>
      <c r="J77" s="235"/>
      <c r="K77" s="235"/>
    </row>
    <row r="78" spans="3:11" x14ac:dyDescent="0.2">
      <c r="C78" s="16"/>
      <c r="D78" s="235"/>
      <c r="E78" s="235"/>
      <c r="F78" s="174"/>
      <c r="G78" s="235"/>
      <c r="H78" s="174"/>
      <c r="I78" s="235"/>
      <c r="J78" s="235"/>
      <c r="K78" s="235" t="s">
        <v>37</v>
      </c>
    </row>
    <row r="79" spans="3:11" s="2" customFormat="1" x14ac:dyDescent="0.2">
      <c r="C79" s="16"/>
      <c r="D79" s="235"/>
      <c r="E79" s="235"/>
      <c r="F79" s="174"/>
      <c r="G79" s="235"/>
      <c r="H79" s="174"/>
      <c r="I79" s="235"/>
      <c r="J79" s="235"/>
      <c r="K79" s="235"/>
    </row>
    <row r="80" spans="3:11" customFormat="1" ht="14.25" x14ac:dyDescent="0.2">
      <c r="C80" s="16"/>
      <c r="D80" s="235"/>
      <c r="E80" s="235"/>
      <c r="F80" s="174"/>
      <c r="G80" s="235"/>
      <c r="H80" s="176"/>
      <c r="I80" s="235"/>
      <c r="J80" s="235"/>
      <c r="K80" s="235"/>
    </row>
    <row r="81" spans="3:11" customFormat="1" ht="15" customHeight="1" x14ac:dyDescent="0.2">
      <c r="C81" s="16"/>
      <c r="D81" s="235"/>
      <c r="E81" s="235"/>
      <c r="F81" s="176"/>
      <c r="G81" s="235"/>
      <c r="H81" s="174"/>
      <c r="I81" s="235"/>
      <c r="J81" s="235"/>
      <c r="K81" s="235"/>
    </row>
    <row r="82" spans="3:11" s="2" customFormat="1" x14ac:dyDescent="0.2">
      <c r="C82" s="16"/>
      <c r="D82" s="235"/>
      <c r="E82" s="235"/>
      <c r="F82" s="174"/>
      <c r="G82" s="235"/>
      <c r="H82" s="241"/>
      <c r="I82" s="235"/>
      <c r="J82" s="235"/>
      <c r="K82" s="235"/>
    </row>
    <row r="83" spans="3:11" s="2" customFormat="1" x14ac:dyDescent="0.2">
      <c r="C83" s="16"/>
      <c r="D83" s="235"/>
      <c r="E83" s="235"/>
      <c r="F83" s="175"/>
      <c r="G83" s="235"/>
      <c r="H83" s="243"/>
      <c r="I83" s="235"/>
      <c r="J83" s="235"/>
      <c r="K83" s="235"/>
    </row>
    <row r="84" spans="3:11" s="2" customFormat="1" x14ac:dyDescent="0.2">
      <c r="C84" s="16"/>
      <c r="D84" s="235"/>
      <c r="E84" s="235"/>
      <c r="F84" s="174"/>
      <c r="G84" s="235"/>
      <c r="H84" s="243"/>
      <c r="I84" s="235"/>
      <c r="J84" s="235"/>
      <c r="K84" s="235"/>
    </row>
    <row r="85" spans="3:11" s="2" customFormat="1" x14ac:dyDescent="0.2">
      <c r="C85" s="16"/>
      <c r="D85" s="235"/>
      <c r="E85" s="235"/>
      <c r="F85" s="174"/>
      <c r="G85" s="235"/>
      <c r="H85" s="235"/>
      <c r="I85" s="235"/>
      <c r="J85" s="235"/>
      <c r="K85" s="235"/>
    </row>
    <row r="86" spans="3:11" x14ac:dyDescent="0.2">
      <c r="C86" s="16"/>
      <c r="D86" s="235"/>
      <c r="E86" s="235"/>
      <c r="F86" s="174"/>
      <c r="G86" s="235"/>
      <c r="H86" s="235"/>
      <c r="I86" s="235"/>
      <c r="J86" s="235"/>
      <c r="K86" s="235"/>
    </row>
    <row r="87" spans="3:11" x14ac:dyDescent="0.2">
      <c r="C87" s="16"/>
      <c r="D87" s="235"/>
      <c r="E87" s="235"/>
      <c r="F87" s="241"/>
      <c r="G87" s="235"/>
      <c r="H87" s="235"/>
      <c r="I87" s="235"/>
      <c r="J87" s="235"/>
      <c r="K87" s="235"/>
    </row>
    <row r="88" spans="3:11" x14ac:dyDescent="0.2">
      <c r="C88" s="16"/>
      <c r="D88" s="235"/>
      <c r="E88" s="235"/>
      <c r="F88" s="241"/>
      <c r="G88" s="235"/>
      <c r="H88" s="235"/>
      <c r="I88" s="235"/>
      <c r="J88" s="235"/>
      <c r="K88" s="235"/>
    </row>
    <row r="89" spans="3:11" x14ac:dyDescent="0.2">
      <c r="C89" s="16"/>
      <c r="D89" s="235"/>
      <c r="E89" s="235"/>
      <c r="F89" s="235"/>
      <c r="G89" s="235"/>
      <c r="H89" s="235"/>
      <c r="I89" s="235"/>
      <c r="J89" s="235"/>
      <c r="K89" s="235"/>
    </row>
    <row r="90" spans="3:11" x14ac:dyDescent="0.2">
      <c r="C90" s="16"/>
      <c r="D90" s="235"/>
      <c r="E90" s="235"/>
      <c r="F90" s="235"/>
      <c r="G90" s="235"/>
      <c r="H90" s="235"/>
      <c r="I90" s="235"/>
      <c r="J90" s="235"/>
      <c r="K90" s="235"/>
    </row>
    <row r="91" spans="3:11" x14ac:dyDescent="0.2">
      <c r="C91" s="16"/>
      <c r="D91" s="235"/>
      <c r="E91" s="235"/>
      <c r="F91" s="235"/>
      <c r="G91" s="235"/>
      <c r="H91" s="235"/>
      <c r="I91" s="235"/>
      <c r="J91" s="235"/>
      <c r="K91" s="235"/>
    </row>
    <row r="92" spans="3:11" x14ac:dyDescent="0.2">
      <c r="C92" s="16"/>
      <c r="D92" s="16"/>
      <c r="E92" s="16"/>
      <c r="F92" s="16"/>
      <c r="G92" s="16"/>
      <c r="H92" s="16"/>
      <c r="I92" s="16"/>
      <c r="J92" s="16"/>
      <c r="K92" s="16"/>
    </row>
    <row r="93" spans="3:11" x14ac:dyDescent="0.2">
      <c r="C93" s="16"/>
      <c r="D93" s="16"/>
      <c r="E93" s="16"/>
      <c r="F93" s="16"/>
      <c r="G93" s="16"/>
      <c r="H93" s="16"/>
      <c r="I93" s="16"/>
      <c r="J93" s="16"/>
      <c r="K93" s="16"/>
    </row>
    <row r="94" spans="3:11" x14ac:dyDescent="0.2">
      <c r="C94" s="16"/>
      <c r="D94" s="16"/>
      <c r="E94" s="16"/>
      <c r="F94" s="16"/>
      <c r="G94" s="16"/>
      <c r="H94" s="16"/>
      <c r="I94" s="16"/>
      <c r="J94" s="16"/>
      <c r="K94" s="16"/>
    </row>
    <row r="95" spans="3:11" x14ac:dyDescent="0.2">
      <c r="C95" s="16"/>
      <c r="D95" s="16"/>
      <c r="E95" s="16"/>
      <c r="F95" s="16"/>
      <c r="G95" s="16"/>
      <c r="H95" s="16"/>
      <c r="I95" s="16"/>
      <c r="J95" s="16"/>
      <c r="K95" s="16"/>
    </row>
    <row r="96" spans="3:11" x14ac:dyDescent="0.2">
      <c r="C96" s="16"/>
      <c r="D96" s="16"/>
      <c r="E96" s="16"/>
      <c r="F96" s="16"/>
      <c r="G96" s="16"/>
      <c r="H96" s="16"/>
      <c r="I96" s="16"/>
      <c r="J96" s="16"/>
      <c r="K96" s="16"/>
    </row>
    <row r="97" spans="3:11" x14ac:dyDescent="0.2">
      <c r="C97" s="16"/>
      <c r="D97" s="16"/>
      <c r="E97" s="16"/>
      <c r="F97" s="16"/>
      <c r="G97" s="16"/>
      <c r="H97" s="16"/>
      <c r="I97" s="16"/>
      <c r="J97" s="16"/>
      <c r="K97" s="16"/>
    </row>
    <row r="98" spans="3:11" x14ac:dyDescent="0.2">
      <c r="C98" s="16"/>
      <c r="D98" s="16"/>
      <c r="E98" s="16"/>
      <c r="F98" s="16"/>
      <c r="G98" s="16"/>
      <c r="H98" s="16"/>
      <c r="I98" s="16"/>
      <c r="J98" s="16"/>
      <c r="K98" s="16"/>
    </row>
    <row r="99" spans="3:11" x14ac:dyDescent="0.2">
      <c r="C99" s="16"/>
      <c r="D99" s="16"/>
      <c r="E99" s="16"/>
      <c r="F99" s="16"/>
      <c r="G99" s="16"/>
      <c r="H99" s="16"/>
      <c r="I99" s="16"/>
      <c r="J99" s="16"/>
      <c r="K99" s="16"/>
    </row>
    <row r="100" spans="3:11" x14ac:dyDescent="0.2"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3:11" x14ac:dyDescent="0.2"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3:11" x14ac:dyDescent="0.2"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3:11" x14ac:dyDescent="0.2"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3:11" x14ac:dyDescent="0.2"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3:11" x14ac:dyDescent="0.2"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3:11" x14ac:dyDescent="0.2"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3:11" x14ac:dyDescent="0.2"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3:11" x14ac:dyDescent="0.2"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3:11" x14ac:dyDescent="0.2"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3:11" x14ac:dyDescent="0.2"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3:11" x14ac:dyDescent="0.2"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3:11" x14ac:dyDescent="0.2"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3:11" x14ac:dyDescent="0.2"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3:11" x14ac:dyDescent="0.2"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3:11" x14ac:dyDescent="0.2"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3:11" x14ac:dyDescent="0.2"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3:11" x14ac:dyDescent="0.2"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3:11" x14ac:dyDescent="0.2"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3:11" x14ac:dyDescent="0.2"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3:11" x14ac:dyDescent="0.2"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3:11" x14ac:dyDescent="0.2"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3:11" x14ac:dyDescent="0.2"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3:11" x14ac:dyDescent="0.2"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3:11" x14ac:dyDescent="0.2"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3:11" x14ac:dyDescent="0.2"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3:11" x14ac:dyDescent="0.2"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3:11" x14ac:dyDescent="0.2"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3:11" x14ac:dyDescent="0.2"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3:11" x14ac:dyDescent="0.2"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3:11" x14ac:dyDescent="0.2"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3:11" x14ac:dyDescent="0.2"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3:11" x14ac:dyDescent="0.2"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3:11" x14ac:dyDescent="0.2"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3:11" x14ac:dyDescent="0.2"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3:11" x14ac:dyDescent="0.2"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3:11" x14ac:dyDescent="0.2"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3:11" x14ac:dyDescent="0.2"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3:11" x14ac:dyDescent="0.2"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3:11" x14ac:dyDescent="0.2"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3:11" x14ac:dyDescent="0.2"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3:11" x14ac:dyDescent="0.2"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3:11" x14ac:dyDescent="0.2"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3:11" x14ac:dyDescent="0.2"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3:11" x14ac:dyDescent="0.2"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3:11" x14ac:dyDescent="0.2"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3:11" x14ac:dyDescent="0.2"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3:11" x14ac:dyDescent="0.2"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3:11" x14ac:dyDescent="0.2"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3:11" x14ac:dyDescent="0.2"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3:11" x14ac:dyDescent="0.2"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3:11" x14ac:dyDescent="0.2"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3:11" x14ac:dyDescent="0.2"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3:11" x14ac:dyDescent="0.2"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3:11" x14ac:dyDescent="0.2"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3:11" x14ac:dyDescent="0.2"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3:11" x14ac:dyDescent="0.2"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3:11" x14ac:dyDescent="0.2"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3:11" x14ac:dyDescent="0.2"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3:11" x14ac:dyDescent="0.2"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3:11" x14ac:dyDescent="0.2"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3:11" x14ac:dyDescent="0.2"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3:11" x14ac:dyDescent="0.2"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3:11" x14ac:dyDescent="0.2"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3:11" x14ac:dyDescent="0.2"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3:11" x14ac:dyDescent="0.2"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3:11" x14ac:dyDescent="0.2">
      <c r="C166" s="16"/>
      <c r="D166" s="16"/>
      <c r="E166" s="16"/>
      <c r="F166" s="16"/>
      <c r="G166" s="16"/>
      <c r="H166" s="16"/>
      <c r="I166" s="16"/>
      <c r="J166" s="16"/>
      <c r="K166" s="16"/>
    </row>
  </sheetData>
  <mergeCells count="8">
    <mergeCell ref="C9:K9"/>
    <mergeCell ref="C10:K10"/>
    <mergeCell ref="D4:J4"/>
    <mergeCell ref="D5:J5"/>
    <mergeCell ref="C6:K6"/>
    <mergeCell ref="C8:K8"/>
    <mergeCell ref="F62:H62"/>
    <mergeCell ref="C7:K7"/>
  </mergeCells>
  <phoneticPr fontId="2" type="noConversion"/>
  <printOptions horizontalCentered="1"/>
  <pageMargins left="0.19685039370078741" right="0.19685039370078741" top="0.55118110236220474" bottom="0.59055118110236227" header="0" footer="0"/>
  <pageSetup scale="76" fitToHeight="2" orientation="portrait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2"/>
  <sheetViews>
    <sheetView zoomScale="124" zoomScaleNormal="124" zoomScaleSheetLayoutView="75" workbookViewId="0">
      <selection activeCell="M14" sqref="M14"/>
    </sheetView>
  </sheetViews>
  <sheetFormatPr baseColWidth="10" defaultRowHeight="14.25" x14ac:dyDescent="0.2"/>
  <cols>
    <col min="1" max="1" width="3.85546875" style="12" customWidth="1"/>
    <col min="2" max="2" width="3.42578125" style="12" customWidth="1"/>
    <col min="3" max="3" width="5.140625" style="12" customWidth="1"/>
    <col min="4" max="4" width="18.28515625" style="12" customWidth="1"/>
    <col min="5" max="5" width="28.7109375" style="12" customWidth="1"/>
    <col min="6" max="6" width="20.140625" style="12" customWidth="1"/>
    <col min="7" max="7" width="19.85546875" style="12" customWidth="1"/>
    <col min="8" max="8" width="24.28515625" style="12" customWidth="1"/>
    <col min="9" max="9" width="20.140625" style="12" customWidth="1"/>
    <col min="10" max="10" width="14.140625" style="12" customWidth="1"/>
    <col min="11" max="11" width="4" style="10" customWidth="1"/>
    <col min="12" max="16384" width="11.42578125" style="12"/>
  </cols>
  <sheetData>
    <row r="1" spans="2:11" ht="15" thickBot="1" x14ac:dyDescent="0.25"/>
    <row r="2" spans="2:11" ht="15" thickTop="1" x14ac:dyDescent="0.2">
      <c r="B2" s="23"/>
      <c r="C2" s="24"/>
      <c r="D2" s="24"/>
      <c r="E2" s="24"/>
      <c r="F2" s="24"/>
      <c r="G2" s="24"/>
      <c r="H2" s="24"/>
      <c r="I2" s="24"/>
      <c r="J2" s="25"/>
      <c r="K2" s="26"/>
    </row>
    <row r="3" spans="2:11" x14ac:dyDescent="0.2">
      <c r="B3" s="27"/>
      <c r="C3" s="28"/>
      <c r="D3" s="28"/>
      <c r="E3" s="28"/>
      <c r="F3" s="28"/>
      <c r="G3" s="28"/>
      <c r="H3" s="28"/>
      <c r="I3" s="28"/>
      <c r="J3" s="29"/>
      <c r="K3" s="26"/>
    </row>
    <row r="4" spans="2:11" x14ac:dyDescent="0.2">
      <c r="B4" s="27"/>
      <c r="C4" s="28"/>
      <c r="D4" s="28"/>
      <c r="E4" s="28"/>
      <c r="F4" s="28"/>
      <c r="G4" s="28"/>
      <c r="H4" s="28"/>
      <c r="I4" s="28"/>
      <c r="J4" s="29"/>
      <c r="K4" s="26"/>
    </row>
    <row r="5" spans="2:11" x14ac:dyDescent="0.2">
      <c r="B5" s="27"/>
      <c r="C5" s="28"/>
      <c r="D5" s="28"/>
      <c r="E5" s="28"/>
      <c r="F5" s="28"/>
      <c r="G5" s="28"/>
      <c r="H5" s="28"/>
      <c r="I5" s="28"/>
      <c r="J5" s="29"/>
      <c r="K5" s="26"/>
    </row>
    <row r="6" spans="2:11" x14ac:dyDescent="0.2">
      <c r="B6" s="27"/>
      <c r="C6" s="365"/>
      <c r="D6" s="365"/>
      <c r="E6" s="365"/>
      <c r="F6" s="365"/>
      <c r="G6" s="365"/>
      <c r="H6" s="365"/>
      <c r="I6" s="365"/>
      <c r="J6" s="366"/>
      <c r="K6" s="26"/>
    </row>
    <row r="7" spans="2:11" x14ac:dyDescent="0.2">
      <c r="B7" s="27"/>
      <c r="C7" s="365" t="s">
        <v>128</v>
      </c>
      <c r="D7" s="365"/>
      <c r="E7" s="365"/>
      <c r="F7" s="365"/>
      <c r="G7" s="365"/>
      <c r="H7" s="365"/>
      <c r="I7" s="365"/>
      <c r="J7" s="366"/>
      <c r="K7" s="26"/>
    </row>
    <row r="8" spans="2:11" x14ac:dyDescent="0.2">
      <c r="B8" s="377" t="s">
        <v>262</v>
      </c>
      <c r="C8" s="365"/>
      <c r="D8" s="365"/>
      <c r="E8" s="365"/>
      <c r="F8" s="365"/>
      <c r="G8" s="365"/>
      <c r="H8" s="365"/>
      <c r="I8" s="365"/>
      <c r="J8" s="366"/>
      <c r="K8" s="26"/>
    </row>
    <row r="9" spans="2:11" x14ac:dyDescent="0.2">
      <c r="B9" s="27"/>
      <c r="C9" s="365" t="s">
        <v>272</v>
      </c>
      <c r="D9" s="365"/>
      <c r="E9" s="365"/>
      <c r="F9" s="365"/>
      <c r="G9" s="365"/>
      <c r="H9" s="365"/>
      <c r="I9" s="365"/>
      <c r="J9" s="366"/>
      <c r="K9" s="26"/>
    </row>
    <row r="10" spans="2:11" x14ac:dyDescent="0.2">
      <c r="B10" s="27"/>
      <c r="C10" s="365" t="s">
        <v>205</v>
      </c>
      <c r="D10" s="365"/>
      <c r="E10" s="365"/>
      <c r="F10" s="365"/>
      <c r="G10" s="365"/>
      <c r="H10" s="365"/>
      <c r="I10" s="365"/>
      <c r="J10" s="366"/>
      <c r="K10" s="26"/>
    </row>
    <row r="11" spans="2:11" x14ac:dyDescent="0.2">
      <c r="B11" s="27"/>
      <c r="C11" s="28"/>
      <c r="D11" s="28"/>
      <c r="E11" s="28"/>
      <c r="F11" s="28"/>
      <c r="G11" s="28"/>
      <c r="H11" s="28"/>
      <c r="I11" s="28"/>
      <c r="J11" s="29"/>
      <c r="K11" s="26"/>
    </row>
    <row r="12" spans="2:11" ht="15" thickBot="1" x14ac:dyDescent="0.25">
      <c r="B12" s="30"/>
      <c r="C12" s="31"/>
      <c r="D12" s="31"/>
      <c r="E12" s="31"/>
      <c r="F12" s="31"/>
      <c r="G12" s="31"/>
      <c r="H12" s="31"/>
      <c r="I12" s="31"/>
      <c r="J12" s="32"/>
      <c r="K12" s="26"/>
    </row>
    <row r="13" spans="2:11" x14ac:dyDescent="0.2">
      <c r="B13" s="67"/>
      <c r="C13" s="68"/>
      <c r="D13" s="69"/>
      <c r="E13" s="69"/>
      <c r="F13" s="69"/>
      <c r="G13" s="69"/>
      <c r="H13" s="69"/>
      <c r="I13" s="69"/>
      <c r="J13" s="70"/>
      <c r="K13" s="26"/>
    </row>
    <row r="14" spans="2:11" x14ac:dyDescent="0.2">
      <c r="B14" s="71"/>
      <c r="C14" s="72" t="s">
        <v>146</v>
      </c>
      <c r="D14" s="73" t="s">
        <v>5</v>
      </c>
      <c r="E14" s="73"/>
      <c r="F14" s="74"/>
      <c r="G14" s="75"/>
      <c r="H14" s="75"/>
      <c r="I14" s="75"/>
      <c r="J14" s="76"/>
      <c r="K14" s="26"/>
    </row>
    <row r="15" spans="2:11" x14ac:dyDescent="0.2">
      <c r="B15" s="71"/>
      <c r="C15" s="72"/>
      <c r="D15" s="73"/>
      <c r="E15" s="73"/>
      <c r="F15" s="74"/>
      <c r="G15" s="75"/>
      <c r="H15" s="75"/>
      <c r="I15" s="75"/>
      <c r="J15" s="76"/>
      <c r="K15" s="26"/>
    </row>
    <row r="16" spans="2:11" x14ac:dyDescent="0.2">
      <c r="B16" s="71"/>
      <c r="C16" s="77"/>
      <c r="D16" s="75" t="s">
        <v>279</v>
      </c>
      <c r="E16" s="75"/>
      <c r="F16" s="75"/>
      <c r="G16" s="75"/>
      <c r="H16" s="75"/>
      <c r="I16" s="75"/>
      <c r="J16" s="76"/>
      <c r="K16" s="26"/>
    </row>
    <row r="17" spans="2:11" x14ac:dyDescent="0.2">
      <c r="B17" s="71"/>
      <c r="C17" s="77"/>
      <c r="D17" s="75" t="s">
        <v>136</v>
      </c>
      <c r="E17" s="75"/>
      <c r="F17" s="75"/>
      <c r="G17" s="75"/>
      <c r="H17" s="75"/>
      <c r="I17" s="75"/>
      <c r="J17" s="76"/>
      <c r="K17" s="26"/>
    </row>
    <row r="18" spans="2:11" x14ac:dyDescent="0.2">
      <c r="B18" s="71"/>
      <c r="C18" s="77"/>
      <c r="D18" s="75" t="s">
        <v>133</v>
      </c>
      <c r="E18" s="75"/>
      <c r="F18" s="75"/>
      <c r="G18" s="75"/>
      <c r="H18" s="75"/>
      <c r="I18" s="75"/>
      <c r="J18" s="76"/>
      <c r="K18" s="26"/>
    </row>
    <row r="19" spans="2:11" x14ac:dyDescent="0.2">
      <c r="B19" s="71"/>
      <c r="C19" s="77"/>
      <c r="D19" s="75"/>
      <c r="E19" s="75"/>
      <c r="F19" s="75"/>
      <c r="G19" s="75"/>
      <c r="H19" s="75"/>
      <c r="I19" s="75"/>
      <c r="J19" s="76"/>
      <c r="K19" s="26"/>
    </row>
    <row r="20" spans="2:11" ht="13.15" customHeight="1" x14ac:dyDescent="0.2">
      <c r="B20" s="71"/>
      <c r="C20" s="78"/>
      <c r="D20" s="79" t="s">
        <v>101</v>
      </c>
      <c r="E20" s="79"/>
      <c r="F20" s="75"/>
      <c r="G20" s="75"/>
      <c r="H20" s="59"/>
      <c r="I20" s="75"/>
      <c r="J20" s="76"/>
      <c r="K20" s="26"/>
    </row>
    <row r="21" spans="2:11" hidden="1" x14ac:dyDescent="0.2">
      <c r="B21" s="71"/>
      <c r="C21" s="78"/>
      <c r="D21" s="75" t="s">
        <v>100</v>
      </c>
      <c r="E21" s="79"/>
      <c r="F21" s="75"/>
      <c r="G21" s="59">
        <v>0</v>
      </c>
      <c r="H21" s="59"/>
      <c r="I21" s="75"/>
      <c r="J21" s="76"/>
      <c r="K21" s="26"/>
    </row>
    <row r="22" spans="2:11" x14ac:dyDescent="0.2">
      <c r="B22" s="71"/>
      <c r="C22" s="78"/>
      <c r="D22" s="75" t="s">
        <v>173</v>
      </c>
      <c r="E22" s="75"/>
      <c r="F22" s="75"/>
      <c r="G22" s="59">
        <v>100000</v>
      </c>
      <c r="H22" s="59"/>
      <c r="I22" s="75"/>
      <c r="J22" s="76"/>
      <c r="K22" s="26"/>
    </row>
    <row r="23" spans="2:11" x14ac:dyDescent="0.2">
      <c r="B23" s="71"/>
      <c r="C23" s="78"/>
      <c r="D23" s="75" t="s">
        <v>197</v>
      </c>
      <c r="E23" s="65"/>
      <c r="F23" s="75"/>
      <c r="G23" s="64">
        <v>50000</v>
      </c>
      <c r="H23" s="64">
        <f>SUM(G21:G23)</f>
        <v>150000</v>
      </c>
      <c r="I23" s="75"/>
      <c r="J23" s="76"/>
      <c r="K23" s="26"/>
    </row>
    <row r="24" spans="2:11" x14ac:dyDescent="0.2">
      <c r="B24" s="71"/>
      <c r="C24" s="78"/>
      <c r="D24" s="66"/>
      <c r="E24" s="66"/>
      <c r="F24" s="66"/>
      <c r="G24" s="66"/>
      <c r="H24" s="59"/>
      <c r="I24" s="75"/>
      <c r="J24" s="76"/>
      <c r="K24" s="26"/>
    </row>
    <row r="25" spans="2:11" x14ac:dyDescent="0.2">
      <c r="B25" s="71"/>
      <c r="C25" s="78"/>
      <c r="D25" s="79" t="s">
        <v>130</v>
      </c>
      <c r="E25" s="79"/>
      <c r="F25" s="59"/>
      <c r="G25" s="65"/>
      <c r="H25" s="59"/>
      <c r="I25" s="75"/>
      <c r="J25" s="76"/>
      <c r="K25" s="26"/>
    </row>
    <row r="26" spans="2:11" x14ac:dyDescent="0.2">
      <c r="B26" s="71"/>
      <c r="C26" s="78"/>
      <c r="D26" s="75" t="s">
        <v>131</v>
      </c>
      <c r="E26" s="75"/>
      <c r="F26" s="75"/>
      <c r="G26" s="125">
        <v>16223030.439999999</v>
      </c>
      <c r="H26" s="66"/>
      <c r="I26" s="66"/>
      <c r="J26" s="76"/>
      <c r="K26" s="26"/>
    </row>
    <row r="27" spans="2:11" x14ac:dyDescent="0.2">
      <c r="B27" s="71"/>
      <c r="C27" s="78"/>
      <c r="D27" s="75" t="s">
        <v>132</v>
      </c>
      <c r="E27" s="75"/>
      <c r="F27" s="65"/>
      <c r="G27" s="59">
        <v>239617.02</v>
      </c>
      <c r="H27" s="66"/>
      <c r="I27" s="66"/>
      <c r="J27" s="76"/>
      <c r="K27" s="26"/>
    </row>
    <row r="28" spans="2:11" x14ac:dyDescent="0.2">
      <c r="B28" s="71"/>
      <c r="C28" s="78"/>
      <c r="D28" s="75" t="s">
        <v>141</v>
      </c>
      <c r="E28" s="66"/>
      <c r="F28" s="66"/>
      <c r="G28" s="59">
        <v>3033373.62</v>
      </c>
      <c r="H28" s="59"/>
      <c r="I28" s="75"/>
      <c r="J28" s="76"/>
      <c r="K28" s="26"/>
    </row>
    <row r="29" spans="2:11" x14ac:dyDescent="0.2">
      <c r="B29" s="71"/>
      <c r="C29" s="78"/>
      <c r="D29" s="75" t="s">
        <v>142</v>
      </c>
      <c r="E29" s="75"/>
      <c r="F29" s="66"/>
      <c r="G29" s="64">
        <v>1861898.04</v>
      </c>
      <c r="H29" s="64">
        <f>SUM(G26:G29)</f>
        <v>21357919.119999997</v>
      </c>
      <c r="I29" s="75"/>
      <c r="J29" s="76"/>
      <c r="K29" s="26"/>
    </row>
    <row r="30" spans="2:11" x14ac:dyDescent="0.2">
      <c r="B30" s="71"/>
      <c r="C30" s="78"/>
      <c r="D30" s="75"/>
      <c r="E30" s="75"/>
      <c r="F30" s="66"/>
      <c r="G30" s="59"/>
      <c r="H30" s="59"/>
      <c r="I30" s="75"/>
      <c r="J30" s="76"/>
      <c r="K30" s="26"/>
    </row>
    <row r="31" spans="2:11" ht="15" thickBot="1" x14ac:dyDescent="0.25">
      <c r="B31" s="71"/>
      <c r="C31" s="78"/>
      <c r="D31" s="75"/>
      <c r="E31" s="75"/>
      <c r="F31" s="66"/>
      <c r="G31" s="59"/>
      <c r="H31" s="80">
        <f>+H29+H23</f>
        <v>21507919.119999997</v>
      </c>
      <c r="I31" s="75"/>
      <c r="J31" s="76"/>
      <c r="K31" s="26"/>
    </row>
    <row r="32" spans="2:11" ht="15" thickTop="1" x14ac:dyDescent="0.2">
      <c r="B32" s="71"/>
      <c r="C32" s="78"/>
      <c r="D32" s="75"/>
      <c r="E32" s="75"/>
      <c r="F32" s="66"/>
      <c r="G32" s="59"/>
      <c r="H32" s="59"/>
      <c r="I32" s="75"/>
      <c r="J32" s="76"/>
      <c r="K32" s="26"/>
    </row>
    <row r="33" spans="2:11" x14ac:dyDescent="0.2">
      <c r="B33" s="71"/>
      <c r="C33" s="78"/>
      <c r="D33" s="75" t="s">
        <v>188</v>
      </c>
      <c r="E33" s="75"/>
      <c r="F33" s="75"/>
      <c r="G33" s="59">
        <v>303644.67000000202</v>
      </c>
      <c r="H33" s="59"/>
      <c r="I33" s="59"/>
      <c r="J33" s="76"/>
      <c r="K33" s="26"/>
    </row>
    <row r="34" spans="2:11" x14ac:dyDescent="0.2">
      <c r="B34" s="71"/>
      <c r="C34" s="78"/>
      <c r="D34" s="75" t="s">
        <v>89</v>
      </c>
      <c r="E34" s="75"/>
      <c r="F34" s="75"/>
      <c r="G34" s="59">
        <v>101922792.53</v>
      </c>
      <c r="I34" s="59"/>
      <c r="J34" s="76"/>
      <c r="K34" s="26"/>
    </row>
    <row r="35" spans="2:11" x14ac:dyDescent="0.2">
      <c r="B35" s="71"/>
      <c r="C35" s="78"/>
      <c r="D35" s="75" t="s">
        <v>169</v>
      </c>
      <c r="E35" s="75"/>
      <c r="F35" s="75"/>
      <c r="G35" s="59">
        <v>122444848.22</v>
      </c>
      <c r="H35" s="59"/>
      <c r="I35" s="59"/>
      <c r="J35" s="76"/>
      <c r="K35" s="26"/>
    </row>
    <row r="36" spans="2:11" x14ac:dyDescent="0.2">
      <c r="B36" s="71"/>
      <c r="C36" s="78"/>
      <c r="D36" s="75" t="s">
        <v>168</v>
      </c>
      <c r="F36" s="75"/>
      <c r="G36" s="59">
        <v>290512.12</v>
      </c>
      <c r="H36" s="59"/>
      <c r="I36" s="59"/>
      <c r="J36" s="76"/>
      <c r="K36" s="26"/>
    </row>
    <row r="37" spans="2:11" x14ac:dyDescent="0.2">
      <c r="B37" s="71"/>
      <c r="C37" s="78"/>
      <c r="D37" s="75" t="s">
        <v>98</v>
      </c>
      <c r="E37" s="66"/>
      <c r="F37" s="75"/>
      <c r="G37" s="64">
        <v>4622313.4000000004</v>
      </c>
      <c r="H37" s="64">
        <f>SUM(G33:G37)</f>
        <v>229584110.94000003</v>
      </c>
      <c r="I37" s="59"/>
      <c r="J37" s="76"/>
      <c r="K37" s="26"/>
    </row>
    <row r="38" spans="2:11" hidden="1" x14ac:dyDescent="0.2">
      <c r="B38" s="71"/>
      <c r="C38" s="78"/>
      <c r="D38" s="75" t="s">
        <v>97</v>
      </c>
      <c r="E38" s="66"/>
      <c r="F38" s="75"/>
      <c r="G38" s="64">
        <v>0</v>
      </c>
      <c r="H38" s="64">
        <v>0</v>
      </c>
      <c r="I38" s="59"/>
      <c r="J38" s="76"/>
      <c r="K38" s="26"/>
    </row>
    <row r="39" spans="2:11" x14ac:dyDescent="0.2">
      <c r="B39" s="71"/>
      <c r="C39" s="78"/>
      <c r="E39" s="66"/>
      <c r="F39" s="75"/>
      <c r="G39" s="59"/>
      <c r="H39" s="59"/>
      <c r="I39" s="59"/>
      <c r="J39" s="76"/>
      <c r="K39" s="26"/>
    </row>
    <row r="40" spans="2:11" x14ac:dyDescent="0.2">
      <c r="B40" s="71"/>
      <c r="C40" s="78"/>
      <c r="D40" s="79" t="s">
        <v>174</v>
      </c>
      <c r="E40" s="79"/>
      <c r="F40" s="66"/>
      <c r="G40" s="59"/>
      <c r="H40" s="59"/>
      <c r="I40" s="59"/>
      <c r="J40" s="76"/>
      <c r="K40" s="26"/>
    </row>
    <row r="41" spans="2:11" hidden="1" x14ac:dyDescent="0.2">
      <c r="B41" s="71"/>
      <c r="C41" s="78"/>
      <c r="D41" s="66" t="s">
        <v>176</v>
      </c>
      <c r="E41" s="66"/>
      <c r="F41" s="66"/>
      <c r="G41" s="59">
        <v>0</v>
      </c>
      <c r="H41" s="59"/>
      <c r="I41" s="59"/>
      <c r="J41" s="76"/>
      <c r="K41" s="26"/>
    </row>
    <row r="42" spans="2:11" x14ac:dyDescent="0.2">
      <c r="B42" s="71"/>
      <c r="C42" s="78"/>
      <c r="D42" s="65" t="s">
        <v>187</v>
      </c>
      <c r="E42" s="66"/>
      <c r="F42" s="66"/>
      <c r="G42" s="59">
        <v>39678.75</v>
      </c>
      <c r="H42" s="59"/>
      <c r="I42" s="65"/>
      <c r="J42" s="76"/>
      <c r="K42" s="26"/>
    </row>
    <row r="43" spans="2:11" x14ac:dyDescent="0.2">
      <c r="B43" s="71"/>
      <c r="C43" s="78"/>
      <c r="D43" s="66" t="s">
        <v>175</v>
      </c>
      <c r="E43" s="65"/>
      <c r="F43" s="66"/>
      <c r="G43" s="64">
        <v>109733.039999999</v>
      </c>
      <c r="H43" s="64">
        <f>SUM(G42:G43)</f>
        <v>149411.78999999899</v>
      </c>
      <c r="I43" s="65"/>
      <c r="J43" s="76"/>
      <c r="K43" s="26"/>
    </row>
    <row r="44" spans="2:11" x14ac:dyDescent="0.2">
      <c r="B44" s="71"/>
      <c r="C44" s="78"/>
      <c r="E44" s="66"/>
      <c r="F44" s="66"/>
      <c r="G44" s="59" t="s">
        <v>177</v>
      </c>
      <c r="H44" s="59"/>
      <c r="I44" s="65"/>
      <c r="J44" s="76"/>
      <c r="K44" s="26"/>
    </row>
    <row r="45" spans="2:11" ht="15" thickBot="1" x14ac:dyDescent="0.25">
      <c r="B45" s="71"/>
      <c r="C45" s="77"/>
      <c r="D45" s="75"/>
      <c r="E45" s="75"/>
      <c r="F45" s="75"/>
      <c r="G45" s="75"/>
      <c r="H45" s="80">
        <f>+H43+H37</f>
        <v>229733522.73000002</v>
      </c>
      <c r="I45" s="65"/>
      <c r="J45" s="76"/>
      <c r="K45" s="26"/>
    </row>
    <row r="46" spans="2:11" ht="15" thickTop="1" x14ac:dyDescent="0.2">
      <c r="B46" s="71"/>
      <c r="C46" s="77"/>
      <c r="D46" s="75"/>
      <c r="E46" s="75"/>
      <c r="F46" s="75"/>
      <c r="G46" s="75"/>
      <c r="H46" s="56"/>
      <c r="I46" s="65"/>
      <c r="J46" s="76"/>
      <c r="K46" s="26"/>
    </row>
    <row r="47" spans="2:11" x14ac:dyDescent="0.2">
      <c r="B47" s="71"/>
      <c r="C47" s="72" t="s">
        <v>214</v>
      </c>
      <c r="D47" s="73" t="s">
        <v>157</v>
      </c>
      <c r="E47" s="73"/>
      <c r="F47" s="75"/>
      <c r="G47" s="75"/>
      <c r="H47" s="56"/>
      <c r="I47" s="65"/>
      <c r="J47" s="76"/>
      <c r="K47" s="26"/>
    </row>
    <row r="48" spans="2:11" ht="10.5" customHeight="1" x14ac:dyDescent="0.2">
      <c r="B48" s="71"/>
      <c r="C48" s="72"/>
      <c r="D48" s="73"/>
      <c r="E48" s="73"/>
      <c r="F48" s="75"/>
      <c r="G48" s="59"/>
      <c r="H48" s="81"/>
      <c r="I48" s="65"/>
      <c r="J48" s="76"/>
      <c r="K48" s="26"/>
    </row>
    <row r="49" spans="2:11" x14ac:dyDescent="0.2">
      <c r="B49" s="71"/>
      <c r="C49" s="72"/>
      <c r="D49" s="75" t="s">
        <v>149</v>
      </c>
      <c r="E49" s="75"/>
      <c r="F49" s="75"/>
      <c r="G49" s="59"/>
      <c r="H49" s="64">
        <v>2797749.18</v>
      </c>
      <c r="I49" s="65"/>
      <c r="J49" s="76"/>
      <c r="K49" s="26"/>
    </row>
    <row r="50" spans="2:11" hidden="1" x14ac:dyDescent="0.2">
      <c r="B50" s="71"/>
      <c r="C50" s="72"/>
      <c r="D50" s="75" t="s">
        <v>10</v>
      </c>
      <c r="E50" s="75"/>
      <c r="F50" s="75"/>
      <c r="G50" s="59"/>
      <c r="H50" s="64">
        <v>0</v>
      </c>
      <c r="I50" s="65"/>
      <c r="J50" s="76"/>
      <c r="K50" s="26"/>
    </row>
    <row r="51" spans="2:11" ht="15" thickBot="1" x14ac:dyDescent="0.25">
      <c r="B51" s="71"/>
      <c r="C51" s="72"/>
      <c r="D51" s="75"/>
      <c r="E51" s="75"/>
      <c r="F51" s="75"/>
      <c r="G51" s="59"/>
      <c r="H51" s="80">
        <f>SUM(H49:H50)</f>
        <v>2797749.18</v>
      </c>
      <c r="I51" s="59"/>
      <c r="J51" s="76"/>
      <c r="K51" s="26"/>
    </row>
    <row r="52" spans="2:11" ht="14.25" customHeight="1" thickTop="1" x14ac:dyDescent="0.2">
      <c r="B52" s="71"/>
      <c r="C52" s="72" t="s">
        <v>215</v>
      </c>
      <c r="D52" s="73" t="s">
        <v>150</v>
      </c>
      <c r="E52" s="73"/>
      <c r="F52" s="75"/>
      <c r="G52" s="75"/>
      <c r="H52" s="56"/>
      <c r="I52" s="75"/>
      <c r="J52" s="76"/>
      <c r="K52" s="26"/>
    </row>
    <row r="53" spans="2:11" ht="13.5" customHeight="1" x14ac:dyDescent="0.2">
      <c r="B53" s="71"/>
      <c r="C53" s="77"/>
      <c r="D53" s="75"/>
      <c r="E53" s="75"/>
      <c r="F53" s="75"/>
      <c r="G53" s="75"/>
      <c r="H53" s="56"/>
      <c r="I53" s="59"/>
      <c r="J53" s="76"/>
      <c r="K53" s="26"/>
    </row>
    <row r="54" spans="2:11" hidden="1" x14ac:dyDescent="0.2">
      <c r="B54" s="71"/>
      <c r="C54" s="77"/>
      <c r="D54" s="75" t="s">
        <v>152</v>
      </c>
      <c r="E54" s="75"/>
      <c r="F54" s="75"/>
      <c r="G54" s="75"/>
      <c r="H54" s="82"/>
      <c r="I54" s="75"/>
      <c r="J54" s="76"/>
      <c r="K54" s="26"/>
    </row>
    <row r="55" spans="2:11" hidden="1" x14ac:dyDescent="0.2">
      <c r="B55" s="71"/>
      <c r="C55" s="77"/>
      <c r="D55" s="75" t="s">
        <v>179</v>
      </c>
      <c r="E55" s="75"/>
      <c r="F55" s="75"/>
      <c r="G55" s="75"/>
      <c r="H55" s="82">
        <v>0</v>
      </c>
      <c r="I55" s="75"/>
      <c r="J55" s="76"/>
      <c r="K55" s="26"/>
    </row>
    <row r="56" spans="2:11" x14ac:dyDescent="0.2">
      <c r="B56" s="71"/>
      <c r="C56" s="77"/>
      <c r="D56" s="75" t="s">
        <v>179</v>
      </c>
      <c r="E56" s="75"/>
      <c r="F56" s="75"/>
      <c r="G56" s="75"/>
      <c r="H56" s="82">
        <v>2396286.79</v>
      </c>
      <c r="I56" s="75"/>
      <c r="J56" s="76"/>
      <c r="K56" s="26"/>
    </row>
    <row r="57" spans="2:11" x14ac:dyDescent="0.2">
      <c r="B57" s="71"/>
      <c r="C57" s="77"/>
      <c r="D57" s="75" t="s">
        <v>238</v>
      </c>
      <c r="E57" s="75"/>
      <c r="F57" s="75"/>
      <c r="G57" s="75"/>
      <c r="H57" s="82">
        <v>0</v>
      </c>
      <c r="I57" s="75"/>
      <c r="J57" s="76"/>
      <c r="K57" s="26"/>
    </row>
    <row r="58" spans="2:11" ht="15" thickBot="1" x14ac:dyDescent="0.25">
      <c r="B58" s="71"/>
      <c r="C58" s="77"/>
      <c r="D58" s="75"/>
      <c r="E58" s="75"/>
      <c r="F58" s="75"/>
      <c r="G58" s="75"/>
      <c r="H58" s="83">
        <f>SUM(H55:H57)</f>
        <v>2396286.79</v>
      </c>
      <c r="I58" s="75"/>
      <c r="J58" s="76"/>
      <c r="K58" s="26"/>
    </row>
    <row r="59" spans="2:11" ht="17.25" customHeight="1" thickTop="1" x14ac:dyDescent="0.2">
      <c r="B59" s="71"/>
      <c r="C59" s="72"/>
      <c r="D59" s="84"/>
      <c r="E59" s="73"/>
      <c r="F59" s="66"/>
      <c r="G59" s="85"/>
      <c r="H59" s="86"/>
      <c r="I59" s="87"/>
      <c r="J59" s="76"/>
      <c r="K59" s="26"/>
    </row>
    <row r="60" spans="2:11" ht="12" customHeight="1" x14ac:dyDescent="0.2">
      <c r="B60" s="71"/>
      <c r="C60" s="72"/>
      <c r="D60" s="73"/>
      <c r="E60" s="73"/>
      <c r="F60" s="66"/>
      <c r="G60" s="85"/>
      <c r="H60" s="86"/>
      <c r="I60" s="87"/>
      <c r="J60" s="76"/>
      <c r="K60" s="26"/>
    </row>
    <row r="61" spans="2:11" x14ac:dyDescent="0.2">
      <c r="B61" s="71"/>
      <c r="C61" s="77"/>
      <c r="D61" s="73" t="s">
        <v>121</v>
      </c>
      <c r="E61" s="73"/>
      <c r="F61" s="151"/>
      <c r="G61" s="59"/>
      <c r="H61" s="48"/>
      <c r="I61" s="75"/>
      <c r="J61" s="76"/>
      <c r="K61" s="26"/>
    </row>
    <row r="62" spans="2:11" x14ac:dyDescent="0.2">
      <c r="B62" s="71"/>
      <c r="C62" s="77"/>
      <c r="D62" s="75"/>
      <c r="E62" s="75"/>
      <c r="F62" s="59"/>
      <c r="G62" s="75"/>
      <c r="H62" s="66"/>
      <c r="I62" s="94"/>
      <c r="J62" s="76"/>
      <c r="K62" s="26"/>
    </row>
    <row r="63" spans="2:11" ht="21.75" customHeight="1" x14ac:dyDescent="0.2">
      <c r="B63" s="71"/>
      <c r="C63" s="72" t="s">
        <v>217</v>
      </c>
      <c r="D63" s="88" t="s">
        <v>273</v>
      </c>
      <c r="E63" s="88"/>
      <c r="F63" s="75"/>
      <c r="G63" s="75"/>
      <c r="H63" s="59"/>
      <c r="I63" s="94"/>
      <c r="J63" s="76"/>
      <c r="K63" s="26"/>
    </row>
    <row r="64" spans="2:11" x14ac:dyDescent="0.2">
      <c r="B64" s="71"/>
      <c r="C64" s="77"/>
      <c r="D64" s="75"/>
      <c r="E64" s="75"/>
      <c r="F64" s="75"/>
      <c r="G64" s="75"/>
      <c r="H64" s="75"/>
      <c r="I64" s="75"/>
      <c r="J64" s="76"/>
      <c r="K64" s="26"/>
    </row>
    <row r="65" spans="1:11" x14ac:dyDescent="0.2">
      <c r="B65" s="71"/>
      <c r="C65" s="155"/>
      <c r="D65" s="375" t="s">
        <v>207</v>
      </c>
      <c r="E65" s="156"/>
      <c r="F65" s="157"/>
      <c r="G65" s="375" t="s">
        <v>208</v>
      </c>
      <c r="H65" s="156" t="s">
        <v>144</v>
      </c>
      <c r="I65" s="158" t="s">
        <v>209</v>
      </c>
      <c r="J65" s="76"/>
      <c r="K65" s="26"/>
    </row>
    <row r="66" spans="1:11" ht="15" thickBot="1" x14ac:dyDescent="0.25">
      <c r="B66" s="71"/>
      <c r="C66" s="159"/>
      <c r="D66" s="376"/>
      <c r="E66" s="95"/>
      <c r="F66" s="96"/>
      <c r="G66" s="376"/>
      <c r="H66" s="95" t="s">
        <v>210</v>
      </c>
      <c r="I66" s="160" t="s">
        <v>211</v>
      </c>
      <c r="J66" s="76"/>
      <c r="K66" s="26"/>
    </row>
    <row r="67" spans="1:11" x14ac:dyDescent="0.2">
      <c r="B67" s="71"/>
      <c r="C67" s="161"/>
      <c r="D67" s="75"/>
      <c r="E67" s="75"/>
      <c r="F67" s="75"/>
      <c r="G67" s="60"/>
      <c r="H67" s="60"/>
      <c r="I67" s="162"/>
      <c r="J67" s="76"/>
      <c r="K67" s="26"/>
    </row>
    <row r="68" spans="1:11" ht="17.25" customHeight="1" x14ac:dyDescent="0.2">
      <c r="B68" s="71"/>
      <c r="C68" s="163" t="s">
        <v>212</v>
      </c>
      <c r="D68" s="75"/>
      <c r="E68" s="75"/>
      <c r="F68" s="66"/>
      <c r="G68" s="59">
        <v>179178600</v>
      </c>
      <c r="H68" s="60"/>
      <c r="I68" s="162">
        <f>+G68</f>
        <v>179178600</v>
      </c>
      <c r="J68" s="76"/>
      <c r="K68" s="26"/>
    </row>
    <row r="69" spans="1:11" ht="14.25" customHeight="1" x14ac:dyDescent="0.2">
      <c r="B69" s="71"/>
      <c r="C69" s="163" t="s">
        <v>213</v>
      </c>
      <c r="D69" s="75"/>
      <c r="E69" s="75"/>
      <c r="F69" s="66"/>
      <c r="G69" s="339">
        <v>90440344.430000007</v>
      </c>
      <c r="H69" s="60">
        <v>26244437.460000001</v>
      </c>
      <c r="I69" s="162">
        <f>+G69-H69</f>
        <v>64195906.970000006</v>
      </c>
      <c r="J69" s="76"/>
      <c r="K69" s="26"/>
    </row>
    <row r="70" spans="1:11" ht="14.25" hidden="1" customHeight="1" x14ac:dyDescent="0.2">
      <c r="B70" s="71"/>
      <c r="C70" s="349" t="s">
        <v>243</v>
      </c>
      <c r="D70" s="75"/>
      <c r="E70" s="75"/>
      <c r="F70" s="66"/>
      <c r="G70" s="339">
        <v>0</v>
      </c>
      <c r="H70" s="60"/>
      <c r="I70" s="162">
        <v>0</v>
      </c>
      <c r="J70" s="76"/>
      <c r="K70" s="26"/>
    </row>
    <row r="71" spans="1:11" ht="14.25" customHeight="1" x14ac:dyDescent="0.2">
      <c r="B71" s="71"/>
      <c r="C71" s="349" t="s">
        <v>263</v>
      </c>
      <c r="D71" s="75"/>
      <c r="E71" s="75"/>
      <c r="F71" s="66"/>
      <c r="G71" s="339">
        <f>55970000+164208.8</f>
        <v>56134208.799999997</v>
      </c>
      <c r="H71" s="60"/>
      <c r="I71" s="162">
        <f>+G71</f>
        <v>56134208.799999997</v>
      </c>
      <c r="J71" s="76"/>
      <c r="K71" s="26"/>
    </row>
    <row r="72" spans="1:11" ht="14.25" customHeight="1" x14ac:dyDescent="0.2">
      <c r="B72" s="71"/>
      <c r="C72" s="349" t="s">
        <v>244</v>
      </c>
      <c r="D72" s="75"/>
      <c r="E72" s="75"/>
      <c r="F72" s="66"/>
      <c r="G72" s="339">
        <v>8646000</v>
      </c>
      <c r="H72" s="60"/>
      <c r="I72" s="162">
        <v>8646000</v>
      </c>
      <c r="J72" s="76"/>
      <c r="K72" s="26"/>
    </row>
    <row r="73" spans="1:11" ht="14.25" customHeight="1" x14ac:dyDescent="0.2">
      <c r="B73" s="71"/>
      <c r="C73" s="349" t="s">
        <v>251</v>
      </c>
      <c r="D73" s="75"/>
      <c r="E73" s="75"/>
      <c r="F73" s="66"/>
      <c r="G73" s="339">
        <f>203095.19</f>
        <v>203095.19</v>
      </c>
      <c r="H73" s="60"/>
      <c r="I73" s="162">
        <f>+G73</f>
        <v>203095.19</v>
      </c>
      <c r="J73" s="76"/>
      <c r="K73" s="26"/>
    </row>
    <row r="74" spans="1:11" x14ac:dyDescent="0.2">
      <c r="A74" s="7"/>
      <c r="B74" s="71"/>
      <c r="C74" s="349" t="s">
        <v>182</v>
      </c>
      <c r="D74" s="75"/>
      <c r="E74" s="75"/>
      <c r="F74" s="328"/>
      <c r="G74" s="339">
        <f>17037922.94</f>
        <v>17037922.940000001</v>
      </c>
      <c r="H74" s="340">
        <v>16252287.029999999</v>
      </c>
      <c r="I74" s="162">
        <f>+G74-H74</f>
        <v>785635.91000000201</v>
      </c>
      <c r="J74" s="76"/>
      <c r="K74" s="26"/>
    </row>
    <row r="75" spans="1:11" ht="15.75" customHeight="1" x14ac:dyDescent="0.2">
      <c r="B75" s="71"/>
      <c r="C75" s="349" t="s">
        <v>105</v>
      </c>
      <c r="D75" s="75"/>
      <c r="E75" s="75"/>
      <c r="F75" s="66"/>
      <c r="G75" s="339">
        <f>34257787.93+125414.2+26687.56+23433.62-271322.11+50685.03+271322.11+102707.22-532338.49+244088.95</f>
        <v>34298466.020000003</v>
      </c>
      <c r="H75" s="340">
        <v>28211314.239999998</v>
      </c>
      <c r="I75" s="162">
        <f>+G75-H75</f>
        <v>6087151.7800000049</v>
      </c>
      <c r="J75" s="76"/>
      <c r="K75" s="26"/>
    </row>
    <row r="76" spans="1:11" x14ac:dyDescent="0.2">
      <c r="A76" s="7"/>
      <c r="B76" s="71"/>
      <c r="C76" s="349" t="s">
        <v>59</v>
      </c>
      <c r="D76" s="75"/>
      <c r="E76" s="75"/>
      <c r="F76" s="66"/>
      <c r="G76" s="339">
        <f>4621488.09+561000.01+1122000.01</f>
        <v>6304488.1099999994</v>
      </c>
      <c r="H76" s="340">
        <v>2353538.17</v>
      </c>
      <c r="I76" s="162">
        <f>+G76-H76</f>
        <v>3950949.9399999995</v>
      </c>
      <c r="J76" s="76"/>
      <c r="K76" s="26"/>
    </row>
    <row r="77" spans="1:11" hidden="1" x14ac:dyDescent="0.2">
      <c r="A77" s="7"/>
      <c r="B77" s="71"/>
      <c r="C77" s="349" t="s">
        <v>196</v>
      </c>
      <c r="D77" s="75"/>
      <c r="E77" s="75"/>
      <c r="F77" s="66"/>
      <c r="G77" s="339">
        <v>0</v>
      </c>
      <c r="H77" s="60">
        <f>+H723</f>
        <v>0</v>
      </c>
      <c r="I77" s="162">
        <v>0</v>
      </c>
      <c r="J77" s="76"/>
      <c r="K77" s="26"/>
    </row>
    <row r="78" spans="1:11" hidden="1" x14ac:dyDescent="0.2">
      <c r="A78" s="7"/>
      <c r="B78" s="71"/>
      <c r="C78" s="349" t="s">
        <v>61</v>
      </c>
      <c r="D78" s="75"/>
      <c r="E78" s="75"/>
      <c r="F78" s="66"/>
      <c r="G78" s="339">
        <v>0</v>
      </c>
      <c r="H78" s="60">
        <v>0</v>
      </c>
      <c r="I78" s="162">
        <v>0</v>
      </c>
      <c r="J78" s="76"/>
      <c r="K78" s="26"/>
    </row>
    <row r="79" spans="1:11" x14ac:dyDescent="0.2">
      <c r="B79" s="71"/>
      <c r="C79" s="349" t="s">
        <v>201</v>
      </c>
      <c r="D79" s="75"/>
      <c r="E79" s="75"/>
      <c r="F79" s="66"/>
      <c r="G79" s="339">
        <f>20523891.97-782546.82</f>
        <v>19741345.149999999</v>
      </c>
      <c r="H79" s="60">
        <v>14376888.539999999</v>
      </c>
      <c r="I79" s="162">
        <f>+G79-H79</f>
        <v>5364456.6099999994</v>
      </c>
      <c r="J79" s="76"/>
      <c r="K79" s="26"/>
    </row>
    <row r="80" spans="1:11" x14ac:dyDescent="0.2">
      <c r="B80" s="71"/>
      <c r="C80" s="163" t="s">
        <v>122</v>
      </c>
      <c r="D80" s="75"/>
      <c r="E80" s="75"/>
      <c r="F80" s="66"/>
      <c r="G80" s="339">
        <v>44970715.57</v>
      </c>
      <c r="H80" s="60">
        <v>37193022.82</v>
      </c>
      <c r="I80" s="162">
        <f>+G80-H80</f>
        <v>7777692.75</v>
      </c>
      <c r="J80" s="76"/>
      <c r="K80" s="26"/>
    </row>
    <row r="81" spans="2:11" x14ac:dyDescent="0.2">
      <c r="B81" s="71"/>
      <c r="C81" s="163" t="s">
        <v>164</v>
      </c>
      <c r="D81" s="75"/>
      <c r="E81" s="75"/>
      <c r="F81" s="66"/>
      <c r="G81" s="348">
        <v>17605611.469999999</v>
      </c>
      <c r="H81" s="97">
        <v>6631972.8300000001</v>
      </c>
      <c r="I81" s="162">
        <f>+G81-H81</f>
        <v>10973638.639999999</v>
      </c>
      <c r="J81" s="76"/>
      <c r="K81" s="26"/>
    </row>
    <row r="82" spans="2:11" ht="15" thickBot="1" x14ac:dyDescent="0.25">
      <c r="B82" s="71"/>
      <c r="C82" s="165"/>
      <c r="D82" s="66"/>
      <c r="E82" s="75"/>
      <c r="F82" s="66"/>
      <c r="G82" s="98">
        <f>SUM(G68:G81)</f>
        <v>474560797.67999995</v>
      </c>
      <c r="H82" s="98">
        <f>SUM(H69:H81)</f>
        <v>131263461.08999999</v>
      </c>
      <c r="I82" s="166">
        <f>SUM(I68:I81)</f>
        <v>343297336.59000003</v>
      </c>
      <c r="J82" s="76"/>
      <c r="K82" s="26"/>
    </row>
    <row r="83" spans="2:11" ht="15" thickTop="1" x14ac:dyDescent="0.2">
      <c r="B83" s="71"/>
      <c r="C83" s="167"/>
      <c r="D83" s="147"/>
      <c r="E83" s="168"/>
      <c r="F83" s="168"/>
      <c r="G83" s="97"/>
      <c r="H83" s="97"/>
      <c r="I83" s="164"/>
      <c r="J83" s="76"/>
      <c r="K83" s="26"/>
    </row>
    <row r="84" spans="2:11" x14ac:dyDescent="0.2">
      <c r="B84" s="71"/>
      <c r="C84" s="66"/>
      <c r="D84" s="66"/>
      <c r="E84" s="75"/>
      <c r="F84" s="75"/>
      <c r="G84" s="60"/>
      <c r="H84" s="60"/>
      <c r="I84" s="60"/>
      <c r="J84" s="76"/>
      <c r="K84" s="26"/>
    </row>
    <row r="85" spans="2:11" x14ac:dyDescent="0.2">
      <c r="B85" s="71"/>
      <c r="C85" s="66"/>
      <c r="D85" s="66"/>
      <c r="E85" s="75"/>
      <c r="F85" s="75"/>
      <c r="G85" s="60"/>
      <c r="H85" s="60"/>
      <c r="I85" s="60"/>
      <c r="J85" s="76"/>
      <c r="K85" s="26"/>
    </row>
    <row r="86" spans="2:11" ht="15" thickBot="1" x14ac:dyDescent="0.25">
      <c r="B86" s="90"/>
      <c r="C86" s="115"/>
      <c r="D86" s="115"/>
      <c r="E86" s="91"/>
      <c r="F86" s="91"/>
      <c r="G86" s="172"/>
      <c r="H86" s="172"/>
      <c r="I86" s="172"/>
      <c r="J86" s="92"/>
      <c r="K86" s="26"/>
    </row>
    <row r="87" spans="2:11" ht="18" customHeight="1" thickTop="1" x14ac:dyDescent="0.2">
      <c r="B87" s="71"/>
      <c r="C87" s="75"/>
      <c r="D87" s="143" t="s">
        <v>264</v>
      </c>
      <c r="E87" s="143"/>
      <c r="F87" s="143"/>
      <c r="G87" s="143"/>
      <c r="H87" s="93"/>
      <c r="I87" s="144"/>
      <c r="J87" s="76"/>
      <c r="K87" s="26"/>
    </row>
    <row r="88" spans="2:11" x14ac:dyDescent="0.2">
      <c r="B88" s="71"/>
      <c r="C88" s="75"/>
      <c r="D88" s="143" t="s">
        <v>265</v>
      </c>
      <c r="E88" s="143"/>
      <c r="F88" s="143"/>
      <c r="G88" s="143"/>
      <c r="H88" s="93"/>
      <c r="I88" s="144"/>
      <c r="J88" s="76"/>
      <c r="K88" s="26"/>
    </row>
    <row r="89" spans="2:11" x14ac:dyDescent="0.2">
      <c r="B89" s="99"/>
      <c r="C89" s="65"/>
      <c r="D89" s="181" t="s">
        <v>261</v>
      </c>
      <c r="E89" s="18"/>
      <c r="F89" s="40"/>
      <c r="G89" s="40"/>
      <c r="H89" s="93"/>
      <c r="I89" s="93"/>
      <c r="J89" s="100"/>
    </row>
    <row r="90" spans="2:11" x14ac:dyDescent="0.2">
      <c r="B90" s="99"/>
      <c r="C90" s="65"/>
      <c r="D90" s="143" t="s">
        <v>236</v>
      </c>
      <c r="E90" s="143"/>
      <c r="F90" s="143"/>
      <c r="G90" s="143"/>
      <c r="H90" s="93"/>
      <c r="I90" s="93"/>
      <c r="J90" s="100"/>
    </row>
    <row r="91" spans="2:11" x14ac:dyDescent="0.2">
      <c r="B91" s="99"/>
      <c r="C91" s="65"/>
      <c r="D91" s="143" t="s">
        <v>266</v>
      </c>
      <c r="E91" s="143"/>
      <c r="F91" s="143"/>
      <c r="G91" s="143"/>
      <c r="H91" s="93"/>
      <c r="I91" s="93"/>
      <c r="J91" s="100"/>
    </row>
    <row r="92" spans="2:11" x14ac:dyDescent="0.2">
      <c r="B92" s="99"/>
      <c r="C92" s="65"/>
      <c r="D92" s="143" t="s">
        <v>87</v>
      </c>
      <c r="E92" s="143"/>
      <c r="F92" s="143"/>
      <c r="G92" s="143"/>
      <c r="H92" s="93"/>
      <c r="I92" s="93"/>
      <c r="J92" s="100"/>
    </row>
    <row r="93" spans="2:11" x14ac:dyDescent="0.2">
      <c r="B93" s="99"/>
      <c r="C93" s="53"/>
      <c r="D93" s="66"/>
      <c r="E93" s="66"/>
      <c r="F93" s="53"/>
      <c r="G93" s="127"/>
      <c r="H93" s="66"/>
      <c r="I93" s="66"/>
      <c r="J93" s="100"/>
    </row>
    <row r="94" spans="2:11" x14ac:dyDescent="0.2">
      <c r="B94" s="99"/>
      <c r="C94" s="58" t="s">
        <v>206</v>
      </c>
      <c r="D94" s="58" t="s">
        <v>88</v>
      </c>
      <c r="E94" s="58"/>
      <c r="F94" s="53"/>
      <c r="G94" s="53"/>
      <c r="H94" s="66"/>
      <c r="I94" s="53"/>
      <c r="J94" s="100"/>
    </row>
    <row r="95" spans="2:11" ht="15" thickBot="1" x14ac:dyDescent="0.25">
      <c r="B95" s="99"/>
      <c r="C95" s="53"/>
      <c r="D95" s="53"/>
      <c r="E95" s="53"/>
      <c r="F95" s="53"/>
      <c r="G95" s="53"/>
      <c r="H95" s="53"/>
      <c r="I95" s="53"/>
      <c r="J95" s="100"/>
    </row>
    <row r="96" spans="2:11" ht="21" customHeight="1" thickBot="1" x14ac:dyDescent="0.25">
      <c r="B96" s="99"/>
      <c r="C96" s="53"/>
      <c r="D96" s="101" t="s">
        <v>207</v>
      </c>
      <c r="E96" s="102" t="s">
        <v>123</v>
      </c>
      <c r="F96" s="102" t="s">
        <v>194</v>
      </c>
      <c r="G96" s="102" t="s">
        <v>195</v>
      </c>
      <c r="H96" s="146" t="s">
        <v>86</v>
      </c>
      <c r="I96" s="103" t="s">
        <v>260</v>
      </c>
      <c r="J96" s="100"/>
    </row>
    <row r="97" spans="2:10" ht="9" customHeight="1" x14ac:dyDescent="0.2">
      <c r="B97" s="99"/>
      <c r="C97" s="53"/>
      <c r="D97" s="145"/>
      <c r="E97" s="169"/>
      <c r="F97" s="169"/>
      <c r="G97" s="170"/>
      <c r="H97" s="170"/>
      <c r="I97" s="169"/>
      <c r="J97" s="100"/>
    </row>
    <row r="98" spans="2:10" ht="14.25" customHeight="1" x14ac:dyDescent="0.2">
      <c r="B98" s="99"/>
      <c r="C98" s="53"/>
      <c r="D98" s="53"/>
      <c r="E98" s="53"/>
      <c r="F98" s="53"/>
      <c r="G98" s="66"/>
      <c r="H98" s="66"/>
      <c r="I98" s="53"/>
      <c r="J98" s="100"/>
    </row>
    <row r="99" spans="2:10" ht="14.25" customHeight="1" x14ac:dyDescent="0.2">
      <c r="B99" s="99"/>
      <c r="C99" s="53"/>
      <c r="D99" s="53" t="s">
        <v>200</v>
      </c>
      <c r="E99" s="177">
        <v>97238880</v>
      </c>
      <c r="F99" s="104">
        <v>83697100</v>
      </c>
      <c r="G99" s="104">
        <v>-30801220</v>
      </c>
      <c r="H99" s="66">
        <v>14896456</v>
      </c>
      <c r="I99" s="60">
        <v>-586736</v>
      </c>
      <c r="J99" s="100"/>
    </row>
    <row r="100" spans="2:10" x14ac:dyDescent="0.2">
      <c r="B100" s="99"/>
      <c r="C100" s="53"/>
      <c r="D100" s="53" t="s">
        <v>220</v>
      </c>
      <c r="E100" s="177">
        <v>70888238</v>
      </c>
      <c r="F100" s="104">
        <v>15435455</v>
      </c>
      <c r="G100" s="60">
        <v>28381266</v>
      </c>
      <c r="H100" s="147">
        <v>2179622</v>
      </c>
      <c r="I100" s="97">
        <v>-9830956</v>
      </c>
      <c r="J100" s="100"/>
    </row>
    <row r="101" spans="2:10" ht="15" thickBot="1" x14ac:dyDescent="0.25">
      <c r="B101" s="99"/>
      <c r="C101" s="53"/>
      <c r="D101" s="57" t="s">
        <v>221</v>
      </c>
      <c r="E101" s="178">
        <f>SUM(E99:E100)</f>
        <v>168127118</v>
      </c>
      <c r="F101" s="106">
        <f>SUM(F99:F100)</f>
        <v>99132555</v>
      </c>
      <c r="G101" s="106">
        <f>SUM(G97:G100)</f>
        <v>-2419954</v>
      </c>
      <c r="H101" s="116">
        <f>SUM(H99:H100)</f>
        <v>17076078</v>
      </c>
      <c r="I101" s="171">
        <f>SUM(I99:I100)</f>
        <v>-10417692</v>
      </c>
      <c r="J101" s="105"/>
    </row>
    <row r="102" spans="2:10" ht="18.75" customHeight="1" thickTop="1" thickBot="1" x14ac:dyDescent="0.25">
      <c r="B102" s="99"/>
      <c r="C102" s="53"/>
      <c r="D102" s="53"/>
      <c r="E102" s="53"/>
      <c r="F102" s="53"/>
      <c r="G102" s="53"/>
      <c r="H102" s="53"/>
      <c r="I102" s="65"/>
      <c r="J102" s="100"/>
    </row>
    <row r="103" spans="2:10" ht="15" thickBot="1" x14ac:dyDescent="0.25">
      <c r="B103" s="99"/>
      <c r="C103" s="53"/>
      <c r="D103" s="101" t="s">
        <v>207</v>
      </c>
      <c r="E103" s="103" t="s">
        <v>223</v>
      </c>
      <c r="F103" s="145"/>
      <c r="G103" s="180"/>
      <c r="H103" s="180"/>
      <c r="I103" s="145"/>
      <c r="J103" s="100"/>
    </row>
    <row r="104" spans="2:10" ht="18" customHeight="1" x14ac:dyDescent="0.2">
      <c r="B104" s="99"/>
      <c r="C104" s="53"/>
      <c r="D104" s="145"/>
      <c r="E104" s="169"/>
      <c r="F104" s="145"/>
      <c r="G104" s="66"/>
      <c r="H104" s="66"/>
      <c r="I104" s="145"/>
      <c r="J104" s="100"/>
    </row>
    <row r="105" spans="2:10" ht="14.25" customHeight="1" x14ac:dyDescent="0.2">
      <c r="B105" s="99"/>
      <c r="C105" s="53"/>
      <c r="D105" s="53" t="s">
        <v>200</v>
      </c>
      <c r="E105" s="358">
        <f>SUM(F99:I99)</f>
        <v>67205600</v>
      </c>
      <c r="F105" s="104"/>
      <c r="G105" s="104"/>
      <c r="H105" s="66"/>
      <c r="I105" s="60"/>
      <c r="J105" s="100"/>
    </row>
    <row r="106" spans="2:10" x14ac:dyDescent="0.2">
      <c r="B106" s="99"/>
      <c r="C106" s="53"/>
      <c r="D106" s="53" t="s">
        <v>220</v>
      </c>
      <c r="E106" s="358">
        <f>SUM(F100:I100)</f>
        <v>36165387</v>
      </c>
      <c r="F106" s="104"/>
      <c r="G106" s="60"/>
      <c r="H106" s="66"/>
      <c r="I106" s="60"/>
      <c r="J106" s="100"/>
    </row>
    <row r="107" spans="2:10" ht="15" thickBot="1" x14ac:dyDescent="0.25">
      <c r="B107" s="99"/>
      <c r="C107" s="53"/>
      <c r="D107" s="57" t="s">
        <v>221</v>
      </c>
      <c r="E107" s="178">
        <f>SUM(E105:E106)</f>
        <v>103370987</v>
      </c>
      <c r="F107" s="179"/>
      <c r="G107" s="179"/>
      <c r="H107" s="85"/>
      <c r="I107" s="62"/>
      <c r="J107" s="105"/>
    </row>
    <row r="108" spans="2:10" ht="15" thickTop="1" x14ac:dyDescent="0.2">
      <c r="B108" s="99"/>
      <c r="C108" s="53"/>
      <c r="D108" s="57"/>
      <c r="E108" s="341"/>
      <c r="F108" s="179"/>
      <c r="G108" s="179"/>
      <c r="H108" s="85"/>
      <c r="I108" s="62"/>
      <c r="J108" s="105"/>
    </row>
    <row r="109" spans="2:10" x14ac:dyDescent="0.2">
      <c r="B109" s="99"/>
      <c r="C109" s="53"/>
      <c r="D109" s="57"/>
      <c r="E109" s="341"/>
      <c r="F109" s="359"/>
      <c r="G109" s="179"/>
      <c r="H109" s="85"/>
      <c r="I109" s="62"/>
      <c r="J109" s="105"/>
    </row>
    <row r="110" spans="2:10" x14ac:dyDescent="0.2">
      <c r="B110" s="99"/>
      <c r="C110" s="58" t="s">
        <v>245</v>
      </c>
      <c r="D110" s="342" t="s">
        <v>246</v>
      </c>
      <c r="E110" s="342"/>
      <c r="F110" s="179"/>
      <c r="G110" s="179"/>
      <c r="H110" s="85"/>
      <c r="I110" s="62"/>
      <c r="J110" s="105"/>
    </row>
    <row r="111" spans="2:10" ht="6.75" customHeight="1" x14ac:dyDescent="0.2">
      <c r="B111" s="99"/>
      <c r="C111" s="53"/>
      <c r="D111" s="57"/>
      <c r="E111" s="341"/>
      <c r="F111" s="179"/>
      <c r="G111" s="179"/>
      <c r="H111" s="85"/>
      <c r="I111" s="62"/>
      <c r="J111" s="105"/>
    </row>
    <row r="112" spans="2:10" x14ac:dyDescent="0.2">
      <c r="B112" s="99"/>
      <c r="C112" s="53"/>
      <c r="D112" s="143" t="s">
        <v>249</v>
      </c>
      <c r="E112" s="343"/>
      <c r="F112" s="122"/>
      <c r="G112" s="122"/>
      <c r="H112" s="66"/>
      <c r="I112" s="62"/>
      <c r="J112" s="105"/>
    </row>
    <row r="113" spans="1:10" x14ac:dyDescent="0.2">
      <c r="B113" s="99"/>
      <c r="C113" s="53"/>
      <c r="D113" s="143" t="s">
        <v>267</v>
      </c>
      <c r="E113" s="53"/>
      <c r="F113" s="53"/>
      <c r="G113" s="127"/>
      <c r="H113" s="122"/>
      <c r="I113" s="65"/>
      <c r="J113" s="100"/>
    </row>
    <row r="114" spans="1:10" x14ac:dyDescent="0.2">
      <c r="B114" s="99"/>
      <c r="C114" s="58"/>
      <c r="D114" s="143" t="s">
        <v>247</v>
      </c>
      <c r="E114" s="53"/>
      <c r="F114" s="53"/>
      <c r="G114" s="122"/>
      <c r="H114" s="122"/>
      <c r="I114" s="65"/>
      <c r="J114" s="100"/>
    </row>
    <row r="115" spans="1:10" x14ac:dyDescent="0.2">
      <c r="B115" s="99"/>
      <c r="C115" s="58"/>
      <c r="D115" s="53"/>
      <c r="E115" s="53"/>
      <c r="F115" s="53"/>
      <c r="G115" s="122"/>
      <c r="H115" s="122"/>
      <c r="I115" s="65"/>
      <c r="J115" s="100"/>
    </row>
    <row r="116" spans="1:10" x14ac:dyDescent="0.2">
      <c r="B116" s="99"/>
      <c r="C116" s="53"/>
      <c r="D116" s="73" t="s">
        <v>4</v>
      </c>
      <c r="E116" s="73"/>
      <c r="F116" s="74"/>
      <c r="G116" s="66"/>
      <c r="H116" s="122"/>
      <c r="I116" s="60"/>
      <c r="J116" s="100"/>
    </row>
    <row r="117" spans="1:10" x14ac:dyDescent="0.2">
      <c r="B117" s="99"/>
      <c r="C117" s="53"/>
      <c r="D117" s="66"/>
      <c r="E117" s="66"/>
      <c r="F117" s="66"/>
      <c r="G117" s="66"/>
      <c r="H117" s="66"/>
      <c r="I117" s="138"/>
      <c r="J117" s="100"/>
    </row>
    <row r="118" spans="1:10" x14ac:dyDescent="0.2">
      <c r="B118" s="99"/>
      <c r="C118" s="72" t="s">
        <v>119</v>
      </c>
      <c r="D118" s="85" t="s">
        <v>274</v>
      </c>
      <c r="E118" s="85"/>
      <c r="F118" s="66"/>
      <c r="G118" s="66"/>
      <c r="H118" s="66"/>
      <c r="I118" s="54"/>
      <c r="J118" s="107"/>
    </row>
    <row r="119" spans="1:10" x14ac:dyDescent="0.2">
      <c r="B119" s="99"/>
      <c r="C119" s="66"/>
      <c r="D119" s="85"/>
      <c r="E119" s="85"/>
      <c r="F119" s="66"/>
      <c r="G119" s="66"/>
      <c r="I119" s="54"/>
      <c r="J119" s="107"/>
    </row>
    <row r="120" spans="1:10" x14ac:dyDescent="0.2">
      <c r="B120" s="99"/>
      <c r="C120" s="66"/>
      <c r="D120" s="85"/>
      <c r="E120" s="85"/>
      <c r="F120" s="66" t="s">
        <v>95</v>
      </c>
      <c r="G120" s="66"/>
      <c r="H120" s="59">
        <v>651672.69999999995</v>
      </c>
      <c r="I120" s="54"/>
      <c r="J120" s="107"/>
    </row>
    <row r="121" spans="1:10" x14ac:dyDescent="0.2">
      <c r="B121" s="99"/>
      <c r="C121" s="66"/>
      <c r="D121" s="85"/>
      <c r="E121" s="65"/>
      <c r="F121" s="66" t="s">
        <v>96</v>
      </c>
      <c r="G121" s="108"/>
      <c r="H121" s="64">
        <v>4578119.6799999997</v>
      </c>
      <c r="I121" s="54"/>
      <c r="J121" s="107"/>
    </row>
    <row r="122" spans="1:10" ht="14.25" customHeight="1" thickBot="1" x14ac:dyDescent="0.25">
      <c r="B122" s="99"/>
      <c r="C122" s="66"/>
      <c r="D122" s="66"/>
      <c r="E122" s="66"/>
      <c r="F122" s="66"/>
      <c r="G122" s="89" t="s">
        <v>148</v>
      </c>
      <c r="H122" s="109">
        <f>SUM(H120:H121)</f>
        <v>5229792.38</v>
      </c>
      <c r="I122" s="54"/>
      <c r="J122" s="107"/>
    </row>
    <row r="123" spans="1:10" ht="15.75" customHeight="1" thickTop="1" x14ac:dyDescent="0.2">
      <c r="B123" s="99"/>
      <c r="C123" s="66"/>
      <c r="D123" s="66"/>
      <c r="E123" s="66"/>
      <c r="F123" s="66"/>
      <c r="G123" s="89"/>
      <c r="H123" s="110"/>
      <c r="I123" s="54"/>
      <c r="J123" s="107"/>
    </row>
    <row r="124" spans="1:10" ht="15.75" customHeight="1" x14ac:dyDescent="0.2">
      <c r="B124" s="99"/>
      <c r="C124" s="66"/>
      <c r="D124" s="73" t="s">
        <v>165</v>
      </c>
      <c r="E124" s="73"/>
      <c r="F124" s="66"/>
      <c r="G124" s="89"/>
      <c r="H124" s="110"/>
      <c r="I124" s="54"/>
      <c r="J124" s="107"/>
    </row>
    <row r="125" spans="1:10" x14ac:dyDescent="0.2">
      <c r="A125" s="38"/>
      <c r="B125" s="99"/>
      <c r="C125" s="66"/>
      <c r="D125" s="66"/>
      <c r="E125" s="66"/>
      <c r="F125" s="66"/>
      <c r="G125" s="89"/>
      <c r="H125" s="110"/>
      <c r="I125" s="54"/>
      <c r="J125" s="107"/>
    </row>
    <row r="126" spans="1:10" x14ac:dyDescent="0.2">
      <c r="B126" s="99"/>
      <c r="C126" s="72" t="s">
        <v>147</v>
      </c>
      <c r="D126" s="111" t="s">
        <v>275</v>
      </c>
      <c r="E126" s="111"/>
      <c r="F126" s="85"/>
      <c r="G126" s="89"/>
      <c r="H126" s="110"/>
      <c r="I126" s="54"/>
      <c r="J126" s="107"/>
    </row>
    <row r="127" spans="1:10" x14ac:dyDescent="0.2">
      <c r="B127" s="99"/>
      <c r="C127" s="66"/>
      <c r="D127" s="85"/>
      <c r="E127" s="85"/>
      <c r="F127" s="85"/>
      <c r="G127" s="89"/>
      <c r="H127" s="110"/>
      <c r="I127" s="54"/>
      <c r="J127" s="107"/>
    </row>
    <row r="128" spans="1:10" ht="15" customHeight="1" x14ac:dyDescent="0.2">
      <c r="B128" s="99"/>
      <c r="C128" s="66"/>
      <c r="D128" s="85"/>
      <c r="E128" s="85"/>
      <c r="F128" s="85"/>
      <c r="G128" s="89"/>
      <c r="H128" s="110"/>
      <c r="I128" s="54"/>
      <c r="J128" s="107"/>
    </row>
    <row r="129" spans="2:10" ht="14.25" customHeight="1" x14ac:dyDescent="0.2">
      <c r="B129" s="99"/>
      <c r="C129" s="66"/>
      <c r="E129" s="66"/>
      <c r="F129" s="66" t="s">
        <v>170</v>
      </c>
      <c r="G129" s="89"/>
      <c r="H129" s="104">
        <v>696175363.91999996</v>
      </c>
      <c r="I129" s="54"/>
      <c r="J129" s="107"/>
    </row>
    <row r="130" spans="2:10" hidden="1" x14ac:dyDescent="0.2">
      <c r="B130" s="99"/>
      <c r="C130" s="66"/>
      <c r="D130" s="66" t="s">
        <v>189</v>
      </c>
      <c r="E130" s="66"/>
      <c r="F130" s="66"/>
      <c r="G130" s="89"/>
      <c r="H130" s="104"/>
      <c r="I130" s="54"/>
      <c r="J130" s="107"/>
    </row>
    <row r="131" spans="2:10" ht="14.25" hidden="1" customHeight="1" x14ac:dyDescent="0.2">
      <c r="B131" s="99"/>
      <c r="C131" s="66"/>
      <c r="D131" s="66" t="s">
        <v>166</v>
      </c>
      <c r="E131" s="66"/>
      <c r="F131" s="66"/>
      <c r="G131" s="112"/>
      <c r="H131" s="104"/>
      <c r="I131" s="54"/>
      <c r="J131" s="107"/>
    </row>
    <row r="132" spans="2:10" ht="14.25" hidden="1" customHeight="1" x14ac:dyDescent="0.2">
      <c r="B132" s="99"/>
      <c r="C132" s="66"/>
      <c r="D132" s="66" t="s">
        <v>183</v>
      </c>
      <c r="E132" s="66"/>
      <c r="F132" s="66"/>
      <c r="G132" s="112"/>
      <c r="H132" s="113"/>
      <c r="I132" s="54"/>
      <c r="J132" s="107"/>
    </row>
    <row r="133" spans="2:10" ht="15" thickBot="1" x14ac:dyDescent="0.25">
      <c r="B133" s="99"/>
      <c r="C133" s="66"/>
      <c r="D133" s="85"/>
      <c r="E133" s="66"/>
      <c r="F133" s="85" t="s">
        <v>167</v>
      </c>
      <c r="G133" s="89"/>
      <c r="H133" s="114">
        <f>SUM(H129:H132)</f>
        <v>696175363.91999996</v>
      </c>
      <c r="I133" s="54"/>
      <c r="J133" s="107"/>
    </row>
    <row r="134" spans="2:10" ht="15.75" thickTop="1" thickBot="1" x14ac:dyDescent="0.25">
      <c r="B134" s="152"/>
      <c r="C134" s="115"/>
      <c r="D134" s="116"/>
      <c r="E134" s="116"/>
      <c r="F134" s="116"/>
      <c r="G134" s="117"/>
      <c r="H134" s="109"/>
      <c r="I134" s="118"/>
      <c r="J134" s="119"/>
    </row>
    <row r="135" spans="2:10" ht="21" customHeight="1" thickTop="1" x14ac:dyDescent="0.2">
      <c r="B135" s="99"/>
      <c r="C135" s="72" t="s">
        <v>151</v>
      </c>
      <c r="D135" s="73" t="s">
        <v>158</v>
      </c>
      <c r="E135" s="73"/>
      <c r="F135" s="66"/>
      <c r="G135" s="89"/>
      <c r="H135" s="110"/>
      <c r="I135" s="54"/>
      <c r="J135" s="107"/>
    </row>
    <row r="136" spans="2:10" x14ac:dyDescent="0.2">
      <c r="B136" s="99"/>
      <c r="C136" s="66"/>
      <c r="D136" s="73"/>
      <c r="E136" s="73"/>
      <c r="F136" s="66"/>
      <c r="G136" s="89"/>
      <c r="H136" s="110"/>
      <c r="I136" s="54"/>
      <c r="J136" s="107"/>
    </row>
    <row r="137" spans="2:10" ht="20.25" customHeight="1" x14ac:dyDescent="0.2">
      <c r="B137" s="99"/>
      <c r="D137" s="111" t="s">
        <v>276</v>
      </c>
      <c r="E137" s="111"/>
      <c r="F137" s="85"/>
      <c r="G137" s="89"/>
      <c r="H137" s="110"/>
      <c r="I137" s="54"/>
      <c r="J137" s="107"/>
    </row>
    <row r="138" spans="2:10" x14ac:dyDescent="0.2">
      <c r="B138" s="99"/>
      <c r="C138" s="72"/>
      <c r="D138" s="85"/>
      <c r="E138" s="85"/>
      <c r="F138" s="85"/>
      <c r="G138" s="89"/>
      <c r="H138" s="110"/>
      <c r="I138" s="54"/>
      <c r="J138" s="107"/>
    </row>
    <row r="139" spans="2:10" x14ac:dyDescent="0.2">
      <c r="B139" s="99"/>
      <c r="C139" s="66"/>
      <c r="D139" s="85"/>
      <c r="E139" s="85"/>
      <c r="G139" s="89"/>
      <c r="H139" s="110"/>
      <c r="I139" s="62"/>
      <c r="J139" s="107"/>
    </row>
    <row r="140" spans="2:10" x14ac:dyDescent="0.2">
      <c r="B140" s="99"/>
      <c r="C140" s="66"/>
      <c r="D140" s="93" t="s">
        <v>162</v>
      </c>
      <c r="E140" s="93"/>
      <c r="F140" s="93"/>
      <c r="G140" s="111"/>
      <c r="H140" s="104">
        <v>3413227.14</v>
      </c>
      <c r="I140" s="62"/>
      <c r="J140" s="107"/>
    </row>
    <row r="141" spans="2:10" x14ac:dyDescent="0.2">
      <c r="B141" s="99"/>
      <c r="C141" s="66"/>
      <c r="D141" s="93" t="s">
        <v>145</v>
      </c>
      <c r="E141" s="93"/>
      <c r="F141" s="93"/>
      <c r="G141" s="111"/>
      <c r="H141" s="104">
        <v>194477.03</v>
      </c>
      <c r="I141" s="62"/>
      <c r="J141" s="107"/>
    </row>
    <row r="142" spans="2:10" x14ac:dyDescent="0.2">
      <c r="B142" s="99"/>
      <c r="C142" s="66"/>
      <c r="D142" s="93" t="s">
        <v>143</v>
      </c>
      <c r="E142" s="93"/>
      <c r="F142" s="93"/>
      <c r="G142" s="111"/>
      <c r="H142" s="104">
        <v>3350192.94</v>
      </c>
      <c r="I142" s="65"/>
      <c r="J142" s="107"/>
    </row>
    <row r="143" spans="2:10" hidden="1" x14ac:dyDescent="0.2">
      <c r="B143" s="99"/>
      <c r="C143" s="66"/>
      <c r="D143" s="93" t="s">
        <v>120</v>
      </c>
      <c r="E143" s="93"/>
      <c r="F143" s="93"/>
      <c r="G143" s="111"/>
      <c r="H143" s="60">
        <v>0</v>
      </c>
      <c r="I143" s="65"/>
      <c r="J143" s="107"/>
    </row>
    <row r="144" spans="2:10" hidden="1" x14ac:dyDescent="0.2">
      <c r="B144" s="99"/>
      <c r="C144" s="66"/>
      <c r="D144" s="93" t="s">
        <v>240</v>
      </c>
      <c r="E144" s="93"/>
      <c r="F144" s="93"/>
      <c r="G144" s="111"/>
      <c r="H144" s="60">
        <v>0</v>
      </c>
      <c r="I144" s="65"/>
      <c r="J144" s="107"/>
    </row>
    <row r="145" spans="2:10" hidden="1" x14ac:dyDescent="0.2">
      <c r="B145" s="99"/>
      <c r="C145" s="66"/>
      <c r="D145" s="120" t="s">
        <v>184</v>
      </c>
      <c r="E145" s="120"/>
      <c r="F145" s="93"/>
      <c r="G145" s="111"/>
      <c r="H145" s="104">
        <v>0</v>
      </c>
      <c r="I145" s="65"/>
      <c r="J145" s="107"/>
    </row>
    <row r="146" spans="2:10" hidden="1" x14ac:dyDescent="0.2">
      <c r="B146" s="99"/>
      <c r="C146" s="66"/>
      <c r="D146" s="93" t="s">
        <v>38</v>
      </c>
      <c r="E146" s="93"/>
      <c r="F146" s="93"/>
      <c r="G146" s="111"/>
      <c r="H146" s="104">
        <v>0</v>
      </c>
      <c r="I146" s="65"/>
      <c r="J146" s="107"/>
    </row>
    <row r="147" spans="2:10" x14ac:dyDescent="0.2">
      <c r="B147" s="99"/>
      <c r="C147" s="66"/>
      <c r="D147" s="120" t="s">
        <v>156</v>
      </c>
      <c r="E147" s="120"/>
      <c r="F147" s="93"/>
      <c r="G147" s="111"/>
      <c r="H147" s="104">
        <v>2797400</v>
      </c>
      <c r="I147" s="65"/>
      <c r="J147" s="107"/>
    </row>
    <row r="148" spans="2:10" ht="15" thickBot="1" x14ac:dyDescent="0.25">
      <c r="B148" s="99"/>
      <c r="C148" s="66"/>
      <c r="D148" s="121"/>
      <c r="E148" s="121"/>
      <c r="F148" s="93"/>
      <c r="G148" s="89" t="s">
        <v>159</v>
      </c>
      <c r="H148" s="114">
        <f>SUM(H140:H147)</f>
        <v>9755297.1099999994</v>
      </c>
      <c r="I148" s="65"/>
      <c r="J148" s="107"/>
    </row>
    <row r="149" spans="2:10" ht="15" thickTop="1" x14ac:dyDescent="0.2">
      <c r="B149" s="99"/>
      <c r="C149" s="66"/>
      <c r="D149" s="121"/>
      <c r="E149" s="121"/>
      <c r="F149" s="93"/>
      <c r="G149" s="66"/>
      <c r="H149" s="66"/>
      <c r="I149" s="65"/>
      <c r="J149" s="107"/>
    </row>
    <row r="150" spans="2:10" hidden="1" x14ac:dyDescent="0.2">
      <c r="B150" s="99"/>
      <c r="C150" s="72" t="s">
        <v>160</v>
      </c>
      <c r="D150" s="73" t="s">
        <v>11</v>
      </c>
      <c r="E150" s="73"/>
      <c r="F150" s="74"/>
      <c r="G150" s="53"/>
      <c r="H150" s="122"/>
      <c r="I150" s="65"/>
      <c r="J150" s="107"/>
    </row>
    <row r="151" spans="2:10" hidden="1" x14ac:dyDescent="0.2">
      <c r="B151" s="99"/>
      <c r="C151" s="66"/>
      <c r="D151" s="53"/>
      <c r="E151" s="53"/>
      <c r="F151" s="53"/>
      <c r="G151" s="53"/>
      <c r="H151" s="122"/>
      <c r="I151" s="54"/>
      <c r="J151" s="107"/>
    </row>
    <row r="152" spans="2:10" ht="15" hidden="1" thickBot="1" x14ac:dyDescent="0.25">
      <c r="B152" s="99"/>
      <c r="C152" s="53"/>
      <c r="D152" s="53"/>
      <c r="E152" s="53"/>
      <c r="F152" s="53"/>
      <c r="G152" s="53"/>
      <c r="H152" s="122"/>
      <c r="I152" s="123" t="e">
        <f>+#REF!</f>
        <v>#REF!</v>
      </c>
      <c r="J152" s="100"/>
    </row>
    <row r="153" spans="2:10" hidden="1" x14ac:dyDescent="0.2">
      <c r="B153" s="99"/>
      <c r="C153" s="53" t="s">
        <v>218</v>
      </c>
      <c r="D153" s="53"/>
      <c r="E153" s="53"/>
      <c r="F153" s="53"/>
      <c r="G153" s="53"/>
      <c r="H153" s="66"/>
      <c r="I153" s="53"/>
      <c r="J153" s="107"/>
    </row>
    <row r="154" spans="2:10" hidden="1" x14ac:dyDescent="0.2">
      <c r="B154" s="99"/>
      <c r="C154" s="53"/>
      <c r="D154" s="53"/>
      <c r="E154" s="53"/>
      <c r="F154" s="53"/>
      <c r="G154" s="53"/>
      <c r="H154" s="66"/>
      <c r="I154" s="53"/>
      <c r="J154" s="107"/>
    </row>
    <row r="155" spans="2:10" hidden="1" x14ac:dyDescent="0.2">
      <c r="B155" s="99"/>
      <c r="C155" s="53" t="s">
        <v>102</v>
      </c>
      <c r="D155" s="53"/>
      <c r="E155" s="53"/>
      <c r="F155" s="53"/>
      <c r="G155" s="53"/>
      <c r="H155" s="66"/>
      <c r="I155" s="54"/>
      <c r="J155" s="107"/>
    </row>
    <row r="156" spans="2:10" hidden="1" x14ac:dyDescent="0.2">
      <c r="B156" s="99"/>
      <c r="C156" s="53" t="s">
        <v>224</v>
      </c>
      <c r="D156" s="53"/>
      <c r="E156" s="53"/>
      <c r="F156" s="53"/>
      <c r="G156" s="53"/>
      <c r="H156" s="66"/>
      <c r="I156" s="54"/>
      <c r="J156" s="107"/>
    </row>
    <row r="157" spans="2:10" hidden="1" x14ac:dyDescent="0.2">
      <c r="B157" s="99"/>
      <c r="C157" s="53" t="s">
        <v>186</v>
      </c>
      <c r="D157" s="53"/>
      <c r="E157" s="53"/>
      <c r="F157" s="53"/>
      <c r="G157" s="53"/>
      <c r="H157" s="66"/>
      <c r="I157" s="54"/>
      <c r="J157" s="107"/>
    </row>
    <row r="158" spans="2:10" hidden="1" x14ac:dyDescent="0.2">
      <c r="B158" s="99"/>
      <c r="C158" s="53" t="s">
        <v>2</v>
      </c>
      <c r="D158" s="53"/>
      <c r="E158" s="53"/>
      <c r="F158" s="53"/>
      <c r="G158" s="53"/>
      <c r="H158" s="66"/>
      <c r="I158" s="54" t="s">
        <v>103</v>
      </c>
      <c r="J158" s="107"/>
    </row>
    <row r="159" spans="2:10" hidden="1" x14ac:dyDescent="0.2">
      <c r="B159" s="99"/>
      <c r="C159" s="53" t="s">
        <v>3</v>
      </c>
      <c r="D159" s="53"/>
      <c r="E159" s="53"/>
      <c r="F159" s="53"/>
      <c r="G159" s="53"/>
      <c r="H159" s="66"/>
      <c r="I159" s="54"/>
      <c r="J159" s="107"/>
    </row>
    <row r="160" spans="2:10" hidden="1" x14ac:dyDescent="0.2">
      <c r="B160" s="99"/>
      <c r="C160" s="58" t="s">
        <v>137</v>
      </c>
      <c r="D160" s="53"/>
      <c r="E160" s="53"/>
      <c r="F160" s="53"/>
      <c r="G160" s="53"/>
      <c r="H160" s="66"/>
      <c r="I160" s="55">
        <v>0</v>
      </c>
      <c r="J160" s="107"/>
    </row>
    <row r="161" spans="2:10" hidden="1" x14ac:dyDescent="0.2">
      <c r="B161" s="99"/>
      <c r="C161" s="53" t="s">
        <v>138</v>
      </c>
      <c r="D161" s="53"/>
      <c r="E161" s="53"/>
      <c r="F161" s="53"/>
      <c r="G161" s="53"/>
      <c r="H161" s="66"/>
      <c r="I161" s="60"/>
      <c r="J161" s="107"/>
    </row>
    <row r="162" spans="2:10" x14ac:dyDescent="0.2">
      <c r="B162" s="99"/>
      <c r="C162" s="53"/>
      <c r="D162" s="53"/>
      <c r="E162" s="53"/>
      <c r="F162" s="53"/>
      <c r="G162" s="53"/>
      <c r="H162" s="66"/>
      <c r="I162" s="60"/>
      <c r="J162" s="107"/>
    </row>
    <row r="163" spans="2:10" x14ac:dyDescent="0.2">
      <c r="B163" s="99"/>
      <c r="C163" s="173"/>
      <c r="D163" s="58"/>
      <c r="E163" s="58"/>
      <c r="F163" s="53"/>
      <c r="G163" s="53"/>
      <c r="I163" s="110"/>
      <c r="J163" s="107"/>
    </row>
    <row r="164" spans="2:10" ht="21.75" customHeight="1" thickBot="1" x14ac:dyDescent="0.25">
      <c r="B164" s="152"/>
      <c r="C164" s="154"/>
      <c r="D164" s="154"/>
      <c r="E164" s="154"/>
      <c r="F164" s="153"/>
      <c r="G164" s="153"/>
      <c r="H164" s="115"/>
      <c r="I164" s="109"/>
      <c r="J164" s="119"/>
    </row>
    <row r="165" spans="2:10" ht="15" thickTop="1" x14ac:dyDescent="0.2">
      <c r="C165" s="53"/>
    </row>
    <row r="166" spans="2:10" x14ac:dyDescent="0.2">
      <c r="H166" s="22"/>
    </row>
    <row r="167" spans="2:10" x14ac:dyDescent="0.2">
      <c r="H167" s="22"/>
    </row>
    <row r="168" spans="2:10" x14ac:dyDescent="0.2">
      <c r="D168" s="36"/>
      <c r="E168" s="39"/>
      <c r="F168" s="8"/>
      <c r="G168" s="37"/>
      <c r="H168" s="26"/>
    </row>
    <row r="169" spans="2:10" x14ac:dyDescent="0.2">
      <c r="D169" s="36"/>
      <c r="E169" s="39"/>
      <c r="F169" s="8"/>
      <c r="G169" s="37"/>
      <c r="H169" s="26"/>
    </row>
    <row r="170" spans="2:10" x14ac:dyDescent="0.2">
      <c r="H170" s="357"/>
    </row>
    <row r="172" spans="2:10" x14ac:dyDescent="0.2">
      <c r="H172" s="41"/>
    </row>
    <row r="173" spans="2:10" x14ac:dyDescent="0.2">
      <c r="H173" s="41"/>
    </row>
    <row r="174" spans="2:10" x14ac:dyDescent="0.2">
      <c r="H174" s="41"/>
    </row>
    <row r="175" spans="2:10" x14ac:dyDescent="0.2">
      <c r="H175" s="41"/>
    </row>
    <row r="176" spans="2:10" x14ac:dyDescent="0.2">
      <c r="H176" s="41"/>
    </row>
    <row r="177" spans="8:8" x14ac:dyDescent="0.2">
      <c r="H177" s="41"/>
    </row>
    <row r="178" spans="8:8" x14ac:dyDescent="0.2">
      <c r="H178" s="41"/>
    </row>
    <row r="179" spans="8:8" x14ac:dyDescent="0.2">
      <c r="H179" s="41"/>
    </row>
    <row r="180" spans="8:8" x14ac:dyDescent="0.2">
      <c r="H180" s="41"/>
    </row>
    <row r="181" spans="8:8" x14ac:dyDescent="0.2">
      <c r="H181" s="41"/>
    </row>
    <row r="182" spans="8:8" x14ac:dyDescent="0.2">
      <c r="H182" s="42"/>
    </row>
  </sheetData>
  <mergeCells count="7">
    <mergeCell ref="G65:G66"/>
    <mergeCell ref="D65:D66"/>
    <mergeCell ref="C6:J6"/>
    <mergeCell ref="C7:J7"/>
    <mergeCell ref="C9:J9"/>
    <mergeCell ref="C10:J10"/>
    <mergeCell ref="B8:J8"/>
  </mergeCells>
  <phoneticPr fontId="2" type="noConversion"/>
  <printOptions horizontalCentered="1"/>
  <pageMargins left="0.39370078740157483" right="0.39370078740157483" top="0.98425196850393704" bottom="0.39370078740157483" header="0" footer="0"/>
  <pageSetup scale="62" orientation="portrait" r:id="rId1"/>
  <headerFooter alignWithMargins="0">
    <oddFooter>Página &amp;P de &amp;N</oddFooter>
  </headerFooter>
  <rowBreaks count="1" manualBreakCount="1">
    <brk id="86" min="1" max="9" man="1"/>
  </rowBreaks>
  <ignoredErrors>
    <ignoredError sqref="H82" formula="1"/>
    <ignoredError sqref="H37 H43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872"/>
  <sheetViews>
    <sheetView zoomScale="148" zoomScaleNormal="148" workbookViewId="0">
      <selection activeCell="C3" sqref="C3"/>
    </sheetView>
  </sheetViews>
  <sheetFormatPr baseColWidth="10" defaultRowHeight="14.25" x14ac:dyDescent="0.2"/>
  <cols>
    <col min="1" max="1" width="4.5703125" style="16" customWidth="1"/>
    <col min="2" max="2" width="3.7109375" style="16" customWidth="1"/>
    <col min="3" max="3" width="58.28515625" style="16" customWidth="1"/>
    <col min="4" max="4" width="17.140625" style="16" customWidth="1"/>
    <col min="5" max="5" width="3.5703125" style="16" customWidth="1"/>
    <col min="6" max="6" width="17.5703125" style="16" customWidth="1"/>
    <col min="7" max="7" width="4" style="16" customWidth="1"/>
    <col min="8" max="8" width="4.85546875" style="17" customWidth="1"/>
    <col min="9" max="16384" width="11.42578125" style="16"/>
  </cols>
  <sheetData>
    <row r="4" spans="2:7" ht="15" thickBot="1" x14ac:dyDescent="0.25"/>
    <row r="5" spans="2:7" ht="15" thickTop="1" x14ac:dyDescent="0.2">
      <c r="B5" s="262"/>
      <c r="C5" s="263"/>
      <c r="D5" s="263"/>
      <c r="E5" s="263"/>
      <c r="F5" s="263"/>
      <c r="G5" s="264"/>
    </row>
    <row r="6" spans="2:7" x14ac:dyDescent="0.2">
      <c r="B6" s="265"/>
      <c r="C6" s="20"/>
      <c r="D6" s="20"/>
      <c r="E6" s="20"/>
      <c r="F6" s="20"/>
      <c r="G6" s="266"/>
    </row>
    <row r="7" spans="2:7" x14ac:dyDescent="0.2">
      <c r="B7" s="265"/>
      <c r="C7" s="20"/>
      <c r="D7" s="20"/>
      <c r="E7" s="20"/>
      <c r="F7" s="20"/>
      <c r="G7" s="266"/>
    </row>
    <row r="8" spans="2:7" x14ac:dyDescent="0.2">
      <c r="B8" s="265"/>
      <c r="C8" s="4"/>
      <c r="D8" s="4"/>
      <c r="E8" s="4"/>
      <c r="F8" s="4"/>
      <c r="G8" s="266"/>
    </row>
    <row r="9" spans="2:7" x14ac:dyDescent="0.2">
      <c r="B9" s="367" t="s">
        <v>1</v>
      </c>
      <c r="C9" s="368"/>
      <c r="D9" s="368"/>
      <c r="E9" s="368"/>
      <c r="F9" s="368"/>
      <c r="G9" s="369"/>
    </row>
    <row r="10" spans="2:7" x14ac:dyDescent="0.2">
      <c r="B10" s="367" t="s">
        <v>262</v>
      </c>
      <c r="C10" s="368"/>
      <c r="D10" s="368"/>
      <c r="E10" s="368"/>
      <c r="F10" s="368"/>
      <c r="G10" s="369"/>
    </row>
    <row r="11" spans="2:7" x14ac:dyDescent="0.2">
      <c r="B11" s="367" t="s">
        <v>277</v>
      </c>
      <c r="C11" s="368"/>
      <c r="D11" s="368"/>
      <c r="E11" s="368"/>
      <c r="F11" s="368"/>
      <c r="G11" s="369"/>
    </row>
    <row r="12" spans="2:7" x14ac:dyDescent="0.2">
      <c r="B12" s="367" t="s">
        <v>202</v>
      </c>
      <c r="C12" s="368"/>
      <c r="D12" s="368"/>
      <c r="E12" s="368"/>
      <c r="F12" s="368"/>
      <c r="G12" s="369"/>
    </row>
    <row r="13" spans="2:7" ht="15" thickBot="1" x14ac:dyDescent="0.25">
      <c r="B13" s="276"/>
      <c r="C13" s="21"/>
      <c r="D13" s="21"/>
      <c r="E13" s="21"/>
      <c r="F13" s="21"/>
      <c r="G13" s="277"/>
    </row>
    <row r="14" spans="2:7" x14ac:dyDescent="0.2">
      <c r="B14" s="278"/>
      <c r="C14" s="53"/>
      <c r="D14" s="53"/>
      <c r="E14" s="53"/>
      <c r="F14" s="53"/>
      <c r="G14" s="100"/>
    </row>
    <row r="15" spans="2:7" x14ac:dyDescent="0.2">
      <c r="B15" s="278"/>
      <c r="C15" s="53"/>
      <c r="D15" s="324" t="s">
        <v>278</v>
      </c>
      <c r="E15" s="52"/>
      <c r="F15" s="324" t="s">
        <v>99</v>
      </c>
      <c r="G15" s="100"/>
    </row>
    <row r="16" spans="2:7" x14ac:dyDescent="0.2">
      <c r="B16" s="278"/>
      <c r="C16" s="53"/>
      <c r="D16" s="53"/>
      <c r="E16" s="53"/>
      <c r="F16" s="53"/>
      <c r="G16" s="100"/>
    </row>
    <row r="17" spans="2:7" x14ac:dyDescent="0.2">
      <c r="B17" s="278"/>
      <c r="C17" s="50" t="s">
        <v>230</v>
      </c>
      <c r="D17" s="66"/>
      <c r="E17" s="66"/>
      <c r="F17" s="66"/>
      <c r="G17" s="100"/>
    </row>
    <row r="18" spans="2:7" ht="12.75" hidden="1" customHeight="1" x14ac:dyDescent="0.2">
      <c r="B18" s="278"/>
      <c r="C18" s="53" t="s">
        <v>90</v>
      </c>
      <c r="D18" s="104">
        <v>0</v>
      </c>
      <c r="E18" s="104"/>
      <c r="F18" s="104">
        <f>+D18</f>
        <v>0</v>
      </c>
      <c r="G18" s="100"/>
    </row>
    <row r="19" spans="2:7" hidden="1" x14ac:dyDescent="0.2">
      <c r="B19" s="278"/>
      <c r="C19" s="53" t="s">
        <v>198</v>
      </c>
      <c r="D19" s="104"/>
      <c r="E19" s="104"/>
      <c r="F19" s="104">
        <f>+D19</f>
        <v>0</v>
      </c>
      <c r="G19" s="100"/>
    </row>
    <row r="20" spans="2:7" x14ac:dyDescent="0.2">
      <c r="B20" s="278"/>
      <c r="C20" s="53"/>
      <c r="D20" s="104"/>
      <c r="E20" s="104"/>
      <c r="F20" s="104"/>
      <c r="G20" s="100"/>
    </row>
    <row r="21" spans="2:7" x14ac:dyDescent="0.2">
      <c r="B21" s="278"/>
      <c r="C21" s="214" t="s">
        <v>161</v>
      </c>
      <c r="D21" s="253">
        <v>22365782.550000001</v>
      </c>
      <c r="E21" s="257"/>
      <c r="F21" s="253">
        <v>236103340.09</v>
      </c>
      <c r="G21" s="100"/>
    </row>
    <row r="22" spans="2:7" x14ac:dyDescent="0.2">
      <c r="B22" s="278"/>
      <c r="C22" s="214" t="s">
        <v>171</v>
      </c>
      <c r="D22" s="253">
        <v>35875372.310000002</v>
      </c>
      <c r="E22" s="257"/>
      <c r="F22" s="253">
        <v>383770284.63999999</v>
      </c>
      <c r="G22" s="100"/>
    </row>
    <row r="23" spans="2:7" x14ac:dyDescent="0.2">
      <c r="B23" s="278"/>
      <c r="C23" s="214" t="s">
        <v>178</v>
      </c>
      <c r="D23" s="253">
        <v>234093.82</v>
      </c>
      <c r="E23" s="279"/>
      <c r="F23" s="253">
        <v>2529201.8199999998</v>
      </c>
      <c r="G23" s="100"/>
    </row>
    <row r="24" spans="2:7" hidden="1" x14ac:dyDescent="0.2">
      <c r="B24" s="278"/>
      <c r="C24" s="214" t="s">
        <v>180</v>
      </c>
      <c r="D24" s="253">
        <v>0</v>
      </c>
      <c r="E24" s="234"/>
      <c r="F24" s="253">
        <v>0</v>
      </c>
      <c r="G24" s="100"/>
    </row>
    <row r="25" spans="2:7" x14ac:dyDescent="0.2">
      <c r="B25" s="278"/>
      <c r="C25" s="214" t="s">
        <v>118</v>
      </c>
      <c r="D25" s="254">
        <v>133980.41999999998</v>
      </c>
      <c r="E25" s="253"/>
      <c r="F25" s="254">
        <v>5612998.7000000002</v>
      </c>
      <c r="G25" s="100"/>
    </row>
    <row r="26" spans="2:7" x14ac:dyDescent="0.2">
      <c r="B26" s="278"/>
      <c r="C26" s="63" t="s">
        <v>203</v>
      </c>
      <c r="D26" s="61">
        <f>SUM(D21:D25)</f>
        <v>58609229.100000001</v>
      </c>
      <c r="E26" s="104"/>
      <c r="F26" s="61">
        <f>SUM(F21:F25)</f>
        <v>628015825.25000012</v>
      </c>
      <c r="G26" s="100"/>
    </row>
    <row r="27" spans="2:7" x14ac:dyDescent="0.2">
      <c r="B27" s="278"/>
      <c r="D27" s="327"/>
      <c r="E27" s="327"/>
      <c r="G27" s="100"/>
    </row>
    <row r="28" spans="2:7" x14ac:dyDescent="0.2">
      <c r="B28" s="278"/>
      <c r="C28" s="50" t="s">
        <v>231</v>
      </c>
      <c r="D28" s="280"/>
      <c r="E28" s="49"/>
      <c r="F28" s="280"/>
      <c r="G28" s="100"/>
    </row>
    <row r="29" spans="2:7" x14ac:dyDescent="0.2">
      <c r="B29" s="278"/>
      <c r="C29" s="50"/>
      <c r="D29" s="104"/>
      <c r="E29" s="104"/>
      <c r="F29" s="104"/>
      <c r="G29" s="100"/>
    </row>
    <row r="30" spans="2:7" x14ac:dyDescent="0.2">
      <c r="B30" s="278"/>
      <c r="C30" s="255" t="s">
        <v>106</v>
      </c>
      <c r="D30" s="253">
        <v>25499290.93</v>
      </c>
      <c r="E30" s="257"/>
      <c r="F30" s="253">
        <v>387012432.48000002</v>
      </c>
      <c r="G30" s="100"/>
    </row>
    <row r="31" spans="2:7" x14ac:dyDescent="0.2">
      <c r="B31" s="278"/>
      <c r="C31" s="256" t="s">
        <v>107</v>
      </c>
      <c r="D31" s="253">
        <v>8049690.1200000001</v>
      </c>
      <c r="E31" s="257"/>
      <c r="F31" s="253">
        <v>211664789.86000001</v>
      </c>
      <c r="G31" s="100"/>
    </row>
    <row r="32" spans="2:7" x14ac:dyDescent="0.2">
      <c r="B32" s="278"/>
      <c r="C32" s="256" t="s">
        <v>248</v>
      </c>
      <c r="D32" s="253">
        <v>1416459.53</v>
      </c>
      <c r="E32" s="330"/>
      <c r="F32" s="253">
        <v>25859212.200000003</v>
      </c>
      <c r="G32" s="100"/>
    </row>
    <row r="33" spans="2:7" x14ac:dyDescent="0.2">
      <c r="B33" s="278"/>
      <c r="C33" s="256" t="s">
        <v>124</v>
      </c>
      <c r="D33" s="253">
        <v>1236934.79</v>
      </c>
      <c r="E33" s="257"/>
      <c r="F33" s="253">
        <v>17560665.309999999</v>
      </c>
      <c r="G33" s="100"/>
    </row>
    <row r="34" spans="2:7" x14ac:dyDescent="0.2">
      <c r="B34" s="278"/>
      <c r="C34" s="256" t="s">
        <v>108</v>
      </c>
      <c r="D34" s="254">
        <v>103515.01</v>
      </c>
      <c r="E34" s="257"/>
      <c r="F34" s="254">
        <v>9634605.5099999998</v>
      </c>
      <c r="G34" s="100"/>
    </row>
    <row r="35" spans="2:7" x14ac:dyDescent="0.2">
      <c r="B35" s="278"/>
      <c r="C35" s="57" t="s">
        <v>110</v>
      </c>
      <c r="D35" s="61">
        <f>SUM(D30:D34)</f>
        <v>36305890.379999995</v>
      </c>
      <c r="E35" s="110"/>
      <c r="F35" s="61">
        <f>SUM(F30:F34)</f>
        <v>651731705.36000001</v>
      </c>
      <c r="G35" s="100"/>
    </row>
    <row r="36" spans="2:7" x14ac:dyDescent="0.2">
      <c r="B36" s="278"/>
      <c r="C36" s="57"/>
      <c r="D36" s="110"/>
      <c r="E36" s="110"/>
      <c r="F36" s="110"/>
      <c r="G36" s="100"/>
    </row>
    <row r="37" spans="2:7" hidden="1" x14ac:dyDescent="0.2">
      <c r="B37" s="278"/>
      <c r="C37" s="50" t="s">
        <v>109</v>
      </c>
      <c r="D37" s="104"/>
      <c r="E37" s="49"/>
      <c r="F37" s="104"/>
      <c r="G37" s="100"/>
    </row>
    <row r="38" spans="2:7" hidden="1" x14ac:dyDescent="0.2">
      <c r="B38" s="278"/>
      <c r="C38" s="93" t="s">
        <v>204</v>
      </c>
      <c r="D38" s="124">
        <v>0</v>
      </c>
      <c r="E38" s="49"/>
      <c r="F38" s="113">
        <v>0</v>
      </c>
      <c r="G38" s="100"/>
    </row>
    <row r="39" spans="2:7" hidden="1" x14ac:dyDescent="0.2">
      <c r="B39" s="278"/>
      <c r="C39" s="57" t="s">
        <v>111</v>
      </c>
      <c r="D39" s="86">
        <f>+D38</f>
        <v>0</v>
      </c>
      <c r="E39" s="110"/>
      <c r="F39" s="110">
        <f>SUM(F38)</f>
        <v>0</v>
      </c>
      <c r="G39" s="100"/>
    </row>
    <row r="40" spans="2:7" x14ac:dyDescent="0.2">
      <c r="B40" s="278"/>
      <c r="C40" s="57"/>
      <c r="D40" s="110"/>
      <c r="E40" s="110"/>
      <c r="F40" s="110"/>
      <c r="G40" s="100"/>
    </row>
    <row r="41" spans="2:7" x14ac:dyDescent="0.2">
      <c r="B41" s="278"/>
      <c r="C41" s="63" t="s">
        <v>92</v>
      </c>
      <c r="D41" s="61">
        <f>+D39+D35</f>
        <v>36305890.379999995</v>
      </c>
      <c r="E41" s="104"/>
      <c r="F41" s="61">
        <f>+F39+F35</f>
        <v>651731705.36000001</v>
      </c>
      <c r="G41" s="100"/>
    </row>
    <row r="42" spans="2:7" x14ac:dyDescent="0.2">
      <c r="B42" s="278"/>
      <c r="C42" s="53"/>
      <c r="D42" s="104"/>
      <c r="E42" s="104"/>
      <c r="F42" s="113"/>
      <c r="G42" s="100"/>
    </row>
    <row r="43" spans="2:7" ht="15" thickBot="1" x14ac:dyDescent="0.25">
      <c r="B43" s="278"/>
      <c r="C43" s="63" t="s">
        <v>181</v>
      </c>
      <c r="D43" s="114">
        <f>+D26-D41</f>
        <v>22303338.720000006</v>
      </c>
      <c r="E43" s="104"/>
      <c r="F43" s="114">
        <f>+F26-F35</f>
        <v>-23715880.109999895</v>
      </c>
      <c r="G43" s="100"/>
    </row>
    <row r="44" spans="2:7" ht="15" thickTop="1" x14ac:dyDescent="0.2">
      <c r="B44" s="278"/>
      <c r="C44" s="53"/>
      <c r="D44" s="59"/>
      <c r="E44" s="66"/>
      <c r="F44" s="66"/>
      <c r="G44" s="100"/>
    </row>
    <row r="45" spans="2:7" ht="14.25" hidden="1" customHeight="1" x14ac:dyDescent="0.2">
      <c r="B45" s="278"/>
      <c r="C45" s="50"/>
      <c r="D45" s="59"/>
      <c r="E45" s="66"/>
      <c r="F45" s="66"/>
      <c r="G45" s="100"/>
    </row>
    <row r="46" spans="2:7" hidden="1" x14ac:dyDescent="0.2">
      <c r="B46" s="278"/>
      <c r="C46" s="50"/>
      <c r="D46" s="59"/>
      <c r="E46" s="66"/>
      <c r="F46" s="66"/>
      <c r="G46" s="100"/>
    </row>
    <row r="47" spans="2:7" hidden="1" x14ac:dyDescent="0.2">
      <c r="B47" s="278"/>
      <c r="C47" s="50"/>
      <c r="D47" s="59"/>
      <c r="E47" s="66"/>
      <c r="F47" s="66"/>
      <c r="G47" s="100"/>
    </row>
    <row r="48" spans="2:7" x14ac:dyDescent="0.2">
      <c r="B48" s="278"/>
      <c r="C48" s="58"/>
      <c r="D48" s="85"/>
      <c r="E48" s="49"/>
      <c r="F48" s="49"/>
      <c r="G48" s="100"/>
    </row>
    <row r="49" spans="2:8" x14ac:dyDescent="0.2">
      <c r="B49" s="278"/>
      <c r="C49" s="58"/>
      <c r="D49" s="280"/>
      <c r="E49" s="49"/>
      <c r="F49" s="280"/>
      <c r="G49" s="100"/>
    </row>
    <row r="50" spans="2:8" x14ac:dyDescent="0.2">
      <c r="B50" s="278"/>
      <c r="C50" s="53"/>
      <c r="D50" s="280"/>
      <c r="E50" s="280"/>
      <c r="F50" s="280"/>
      <c r="G50" s="100"/>
    </row>
    <row r="51" spans="2:8" x14ac:dyDescent="0.2">
      <c r="B51" s="278"/>
      <c r="C51" s="53"/>
      <c r="E51" s="53"/>
      <c r="F51" s="127"/>
      <c r="G51" s="100"/>
    </row>
    <row r="52" spans="2:8" ht="15" thickBot="1" x14ac:dyDescent="0.25">
      <c r="B52" s="281"/>
      <c r="C52" s="153"/>
      <c r="D52" s="282"/>
      <c r="E52" s="153"/>
      <c r="F52" s="283"/>
      <c r="G52" s="284"/>
    </row>
    <row r="53" spans="2:8" s="17" customFormat="1" ht="15" thickTop="1" x14ac:dyDescent="0.2">
      <c r="B53" s="12"/>
      <c r="C53" s="12"/>
      <c r="D53" s="12"/>
      <c r="E53" s="12"/>
      <c r="F53" s="12"/>
      <c r="G53" s="12"/>
    </row>
    <row r="54" spans="2:8" s="17" customFormat="1" x14ac:dyDescent="0.2">
      <c r="B54" s="12"/>
      <c r="C54" s="12"/>
      <c r="D54" s="12"/>
      <c r="E54" s="12"/>
      <c r="F54" s="12"/>
      <c r="G54" s="12"/>
    </row>
    <row r="55" spans="2:8" s="17" customFormat="1" x14ac:dyDescent="0.2">
      <c r="B55" s="12"/>
      <c r="C55" s="12"/>
      <c r="D55" s="12"/>
      <c r="E55" s="12"/>
      <c r="F55" s="12"/>
      <c r="G55" s="12"/>
    </row>
    <row r="56" spans="2:8" s="17" customFormat="1" x14ac:dyDescent="0.2">
      <c r="B56" s="12"/>
      <c r="C56" s="12"/>
      <c r="D56" s="12"/>
      <c r="E56" s="12"/>
      <c r="F56" s="12"/>
      <c r="G56" s="12"/>
    </row>
    <row r="57" spans="2:8" s="17" customFormat="1" x14ac:dyDescent="0.2">
      <c r="B57" s="12"/>
      <c r="C57" s="355" t="s">
        <v>252</v>
      </c>
      <c r="D57" s="378" t="s">
        <v>256</v>
      </c>
      <c r="E57" s="378"/>
      <c r="F57" s="378"/>
      <c r="G57" s="12"/>
    </row>
    <row r="58" spans="2:8" s="5" customFormat="1" x14ac:dyDescent="0.2">
      <c r="B58" s="11"/>
      <c r="C58" s="14" t="s">
        <v>250</v>
      </c>
      <c r="D58" s="374" t="s">
        <v>225</v>
      </c>
      <c r="E58" s="374"/>
      <c r="F58" s="374"/>
      <c r="G58" s="13"/>
      <c r="H58" s="3"/>
    </row>
    <row r="59" spans="2:8" s="5" customFormat="1" x14ac:dyDescent="0.2">
      <c r="B59" s="11"/>
      <c r="D59" s="259"/>
      <c r="E59" s="259"/>
      <c r="F59" s="259"/>
      <c r="G59" s="13"/>
      <c r="H59" s="3"/>
    </row>
    <row r="60" spans="2:8" s="17" customFormat="1" x14ac:dyDescent="0.2">
      <c r="B60" s="12"/>
      <c r="C60" s="12"/>
      <c r="D60" s="12"/>
      <c r="E60" s="12"/>
      <c r="F60" s="12"/>
      <c r="G60" s="12"/>
    </row>
    <row r="61" spans="2:8" s="17" customFormat="1" x14ac:dyDescent="0.2">
      <c r="B61" s="12"/>
      <c r="C61" s="12"/>
      <c r="D61" s="12"/>
      <c r="E61" s="12"/>
      <c r="F61" s="12"/>
      <c r="G61" s="12"/>
    </row>
    <row r="62" spans="2:8" s="17" customFormat="1" x14ac:dyDescent="0.2">
      <c r="B62" s="12"/>
      <c r="C62" s="14" t="s">
        <v>257</v>
      </c>
      <c r="D62" s="12"/>
      <c r="E62" s="12"/>
      <c r="F62" s="12"/>
      <c r="G62" s="12"/>
    </row>
    <row r="63" spans="2:8" s="17" customFormat="1" x14ac:dyDescent="0.2">
      <c r="B63" s="12"/>
      <c r="C63" s="260" t="s">
        <v>58</v>
      </c>
      <c r="D63" s="260"/>
      <c r="E63" s="260"/>
      <c r="F63" s="260"/>
      <c r="G63" s="12"/>
    </row>
    <row r="64" spans="2:8" s="17" customFormat="1" x14ac:dyDescent="0.2">
      <c r="B64" s="12"/>
      <c r="C64" s="12"/>
      <c r="D64" s="12"/>
      <c r="E64" s="12"/>
      <c r="F64" s="12"/>
      <c r="G64" s="12"/>
    </row>
    <row r="65" spans="2:7" s="17" customFormat="1" x14ac:dyDescent="0.2">
      <c r="B65" s="12"/>
      <c r="C65" s="12"/>
      <c r="D65" s="12"/>
      <c r="E65" s="12"/>
      <c r="F65" s="12"/>
      <c r="G65" s="12"/>
    </row>
    <row r="66" spans="2:7" s="17" customFormat="1" x14ac:dyDescent="0.2">
      <c r="B66" s="12"/>
      <c r="C66" s="12"/>
      <c r="D66" s="12"/>
      <c r="E66" s="12"/>
      <c r="F66" s="12"/>
      <c r="G66" s="12"/>
    </row>
    <row r="67" spans="2:7" s="17" customFormat="1" x14ac:dyDescent="0.2">
      <c r="B67" s="12"/>
      <c r="C67" s="12"/>
      <c r="D67" s="12"/>
      <c r="E67" s="12"/>
      <c r="F67" s="12"/>
      <c r="G67" s="12"/>
    </row>
    <row r="68" spans="2:7" s="17" customFormat="1" x14ac:dyDescent="0.2">
      <c r="B68" s="12"/>
      <c r="C68" s="12"/>
      <c r="D68" s="12"/>
      <c r="E68" s="12"/>
      <c r="F68" s="12"/>
      <c r="G68" s="12"/>
    </row>
    <row r="69" spans="2:7" s="17" customFormat="1" x14ac:dyDescent="0.2">
      <c r="B69" s="12"/>
      <c r="C69" s="12"/>
      <c r="D69" s="12"/>
      <c r="E69" s="12"/>
      <c r="F69" s="12"/>
      <c r="G69" s="12"/>
    </row>
    <row r="70" spans="2:7" s="17" customFormat="1" x14ac:dyDescent="0.2">
      <c r="B70" s="12"/>
      <c r="C70" s="12"/>
      <c r="D70" s="12"/>
      <c r="E70" s="12"/>
      <c r="F70" s="12"/>
      <c r="G70" s="12"/>
    </row>
    <row r="71" spans="2:7" s="17" customFormat="1" x14ac:dyDescent="0.2">
      <c r="B71" s="12"/>
      <c r="C71" s="12"/>
      <c r="D71" s="12"/>
      <c r="E71" s="12"/>
      <c r="F71" s="12"/>
      <c r="G71" s="12"/>
    </row>
    <row r="72" spans="2:7" s="17" customFormat="1" x14ac:dyDescent="0.2">
      <c r="B72" s="12"/>
      <c r="C72" s="12"/>
      <c r="D72" s="12"/>
      <c r="E72" s="12"/>
      <c r="F72" s="12"/>
      <c r="G72" s="12"/>
    </row>
    <row r="73" spans="2:7" s="17" customFormat="1" x14ac:dyDescent="0.2">
      <c r="B73" s="12"/>
      <c r="C73" s="12"/>
      <c r="D73" s="12"/>
      <c r="E73" s="12"/>
      <c r="F73" s="12"/>
      <c r="G73" s="12"/>
    </row>
    <row r="74" spans="2:7" s="17" customFormat="1" x14ac:dyDescent="0.2"/>
    <row r="75" spans="2:7" s="17" customFormat="1" x14ac:dyDescent="0.2"/>
    <row r="76" spans="2:7" s="17" customFormat="1" x14ac:dyDescent="0.2"/>
    <row r="77" spans="2:7" s="17" customFormat="1" x14ac:dyDescent="0.2"/>
    <row r="78" spans="2:7" s="17" customFormat="1" x14ac:dyDescent="0.2"/>
    <row r="79" spans="2:7" s="17" customFormat="1" x14ac:dyDescent="0.2"/>
    <row r="80" spans="2:7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  <row r="725" s="17" customFormat="1" x14ac:dyDescent="0.2"/>
    <row r="726" s="17" customFormat="1" x14ac:dyDescent="0.2"/>
    <row r="727" s="17" customFormat="1" x14ac:dyDescent="0.2"/>
    <row r="728" s="17" customFormat="1" x14ac:dyDescent="0.2"/>
    <row r="729" s="17" customFormat="1" x14ac:dyDescent="0.2"/>
    <row r="730" s="17" customFormat="1" x14ac:dyDescent="0.2"/>
    <row r="731" s="17" customFormat="1" x14ac:dyDescent="0.2"/>
    <row r="732" s="17" customFormat="1" x14ac:dyDescent="0.2"/>
    <row r="733" s="17" customFormat="1" x14ac:dyDescent="0.2"/>
    <row r="734" s="17" customFormat="1" x14ac:dyDescent="0.2"/>
    <row r="735" s="17" customFormat="1" x14ac:dyDescent="0.2"/>
    <row r="736" s="17" customFormat="1" x14ac:dyDescent="0.2"/>
    <row r="737" s="17" customFormat="1" x14ac:dyDescent="0.2"/>
    <row r="738" s="17" customFormat="1" x14ac:dyDescent="0.2"/>
    <row r="739" s="17" customFormat="1" x14ac:dyDescent="0.2"/>
    <row r="740" s="17" customFormat="1" x14ac:dyDescent="0.2"/>
    <row r="741" s="17" customFormat="1" x14ac:dyDescent="0.2"/>
    <row r="742" s="17" customFormat="1" x14ac:dyDescent="0.2"/>
    <row r="743" s="17" customFormat="1" x14ac:dyDescent="0.2"/>
    <row r="744" s="17" customFormat="1" x14ac:dyDescent="0.2"/>
    <row r="745" s="17" customFormat="1" x14ac:dyDescent="0.2"/>
    <row r="746" s="17" customFormat="1" x14ac:dyDescent="0.2"/>
    <row r="747" s="17" customFormat="1" x14ac:dyDescent="0.2"/>
    <row r="748" s="17" customFormat="1" x14ac:dyDescent="0.2"/>
    <row r="749" s="17" customFormat="1" x14ac:dyDescent="0.2"/>
    <row r="750" s="17" customFormat="1" x14ac:dyDescent="0.2"/>
    <row r="751" s="17" customFormat="1" x14ac:dyDescent="0.2"/>
    <row r="752" s="17" customFormat="1" x14ac:dyDescent="0.2"/>
    <row r="753" s="17" customFormat="1" x14ac:dyDescent="0.2"/>
    <row r="754" s="17" customFormat="1" x14ac:dyDescent="0.2"/>
    <row r="755" s="17" customFormat="1" x14ac:dyDescent="0.2"/>
    <row r="756" s="17" customFormat="1" x14ac:dyDescent="0.2"/>
    <row r="757" s="17" customFormat="1" x14ac:dyDescent="0.2"/>
    <row r="758" s="17" customFormat="1" x14ac:dyDescent="0.2"/>
    <row r="759" s="17" customFormat="1" x14ac:dyDescent="0.2"/>
    <row r="760" s="17" customFormat="1" x14ac:dyDescent="0.2"/>
    <row r="761" s="17" customFormat="1" x14ac:dyDescent="0.2"/>
    <row r="762" s="17" customFormat="1" x14ac:dyDescent="0.2"/>
    <row r="763" s="17" customFormat="1" x14ac:dyDescent="0.2"/>
    <row r="764" s="17" customFormat="1" x14ac:dyDescent="0.2"/>
    <row r="765" s="17" customFormat="1" x14ac:dyDescent="0.2"/>
    <row r="766" s="17" customFormat="1" x14ac:dyDescent="0.2"/>
    <row r="767" s="17" customFormat="1" x14ac:dyDescent="0.2"/>
    <row r="768" s="17" customFormat="1" x14ac:dyDescent="0.2"/>
    <row r="769" s="17" customFormat="1" x14ac:dyDescent="0.2"/>
    <row r="770" s="17" customFormat="1" x14ac:dyDescent="0.2"/>
    <row r="771" s="17" customFormat="1" x14ac:dyDescent="0.2"/>
    <row r="772" s="17" customFormat="1" x14ac:dyDescent="0.2"/>
    <row r="773" s="17" customFormat="1" x14ac:dyDescent="0.2"/>
    <row r="774" s="17" customFormat="1" x14ac:dyDescent="0.2"/>
    <row r="775" s="17" customFormat="1" x14ac:dyDescent="0.2"/>
    <row r="776" s="17" customFormat="1" x14ac:dyDescent="0.2"/>
    <row r="777" s="17" customFormat="1" x14ac:dyDescent="0.2"/>
    <row r="778" s="17" customFormat="1" x14ac:dyDescent="0.2"/>
    <row r="779" s="17" customFormat="1" x14ac:dyDescent="0.2"/>
    <row r="780" s="17" customFormat="1" x14ac:dyDescent="0.2"/>
    <row r="781" s="17" customFormat="1" x14ac:dyDescent="0.2"/>
    <row r="782" s="17" customFormat="1" x14ac:dyDescent="0.2"/>
    <row r="783" s="17" customFormat="1" x14ac:dyDescent="0.2"/>
    <row r="784" s="17" customFormat="1" x14ac:dyDescent="0.2"/>
    <row r="785" s="17" customFormat="1" x14ac:dyDescent="0.2"/>
    <row r="786" s="17" customFormat="1" x14ac:dyDescent="0.2"/>
    <row r="787" s="17" customFormat="1" x14ac:dyDescent="0.2"/>
    <row r="788" s="17" customFormat="1" x14ac:dyDescent="0.2"/>
    <row r="789" s="17" customFormat="1" x14ac:dyDescent="0.2"/>
    <row r="790" s="17" customFormat="1" x14ac:dyDescent="0.2"/>
    <row r="791" s="17" customFormat="1" x14ac:dyDescent="0.2"/>
    <row r="792" s="17" customFormat="1" x14ac:dyDescent="0.2"/>
    <row r="793" s="17" customFormat="1" x14ac:dyDescent="0.2"/>
    <row r="794" s="17" customFormat="1" x14ac:dyDescent="0.2"/>
    <row r="795" s="17" customFormat="1" x14ac:dyDescent="0.2"/>
    <row r="796" s="17" customFormat="1" x14ac:dyDescent="0.2"/>
    <row r="797" s="17" customFormat="1" x14ac:dyDescent="0.2"/>
    <row r="798" s="17" customFormat="1" x14ac:dyDescent="0.2"/>
    <row r="799" s="17" customFormat="1" x14ac:dyDescent="0.2"/>
    <row r="800" s="17" customFormat="1" x14ac:dyDescent="0.2"/>
    <row r="801" s="17" customFormat="1" x14ac:dyDescent="0.2"/>
    <row r="802" s="17" customFormat="1" x14ac:dyDescent="0.2"/>
    <row r="803" s="17" customFormat="1" x14ac:dyDescent="0.2"/>
    <row r="804" s="17" customFormat="1" x14ac:dyDescent="0.2"/>
    <row r="805" s="17" customFormat="1" x14ac:dyDescent="0.2"/>
    <row r="806" s="17" customFormat="1" x14ac:dyDescent="0.2"/>
    <row r="807" s="17" customFormat="1" x14ac:dyDescent="0.2"/>
    <row r="808" s="17" customFormat="1" x14ac:dyDescent="0.2"/>
    <row r="809" s="17" customFormat="1" x14ac:dyDescent="0.2"/>
    <row r="810" s="17" customFormat="1" x14ac:dyDescent="0.2"/>
    <row r="811" s="17" customFormat="1" x14ac:dyDescent="0.2"/>
    <row r="812" s="17" customFormat="1" x14ac:dyDescent="0.2"/>
    <row r="813" s="17" customFormat="1" x14ac:dyDescent="0.2"/>
    <row r="814" s="17" customFormat="1" x14ac:dyDescent="0.2"/>
    <row r="815" s="17" customFormat="1" x14ac:dyDescent="0.2"/>
    <row r="816" s="17" customFormat="1" x14ac:dyDescent="0.2"/>
    <row r="817" s="17" customFormat="1" x14ac:dyDescent="0.2"/>
    <row r="818" s="17" customFormat="1" x14ac:dyDescent="0.2"/>
    <row r="819" s="17" customFormat="1" x14ac:dyDescent="0.2"/>
    <row r="820" s="17" customFormat="1" x14ac:dyDescent="0.2"/>
    <row r="821" s="17" customFormat="1" x14ac:dyDescent="0.2"/>
    <row r="822" s="17" customFormat="1" x14ac:dyDescent="0.2"/>
    <row r="823" s="17" customFormat="1" x14ac:dyDescent="0.2"/>
    <row r="824" s="17" customFormat="1" x14ac:dyDescent="0.2"/>
    <row r="825" s="17" customFormat="1" x14ac:dyDescent="0.2"/>
    <row r="826" s="17" customFormat="1" x14ac:dyDescent="0.2"/>
    <row r="827" s="17" customFormat="1" x14ac:dyDescent="0.2"/>
    <row r="828" s="17" customFormat="1" x14ac:dyDescent="0.2"/>
    <row r="829" s="17" customFormat="1" x14ac:dyDescent="0.2"/>
    <row r="830" s="17" customFormat="1" x14ac:dyDescent="0.2"/>
    <row r="831" s="17" customFormat="1" x14ac:dyDescent="0.2"/>
    <row r="832" s="17" customFormat="1" x14ac:dyDescent="0.2"/>
    <row r="833" s="17" customFormat="1" x14ac:dyDescent="0.2"/>
    <row r="834" s="17" customFormat="1" x14ac:dyDescent="0.2"/>
    <row r="835" s="17" customFormat="1" x14ac:dyDescent="0.2"/>
    <row r="836" s="17" customFormat="1" x14ac:dyDescent="0.2"/>
    <row r="837" s="17" customFormat="1" x14ac:dyDescent="0.2"/>
    <row r="838" s="17" customFormat="1" x14ac:dyDescent="0.2"/>
    <row r="839" s="17" customFormat="1" x14ac:dyDescent="0.2"/>
    <row r="840" s="17" customFormat="1" x14ac:dyDescent="0.2"/>
    <row r="841" s="17" customFormat="1" x14ac:dyDescent="0.2"/>
    <row r="842" s="17" customFormat="1" x14ac:dyDescent="0.2"/>
    <row r="843" s="17" customFormat="1" x14ac:dyDescent="0.2"/>
    <row r="844" s="17" customFormat="1" x14ac:dyDescent="0.2"/>
    <row r="845" s="17" customFormat="1" x14ac:dyDescent="0.2"/>
    <row r="846" s="17" customFormat="1" x14ac:dyDescent="0.2"/>
    <row r="847" s="17" customFormat="1" x14ac:dyDescent="0.2"/>
    <row r="848" s="17" customFormat="1" x14ac:dyDescent="0.2"/>
    <row r="849" s="17" customFormat="1" x14ac:dyDescent="0.2"/>
    <row r="850" s="17" customFormat="1" x14ac:dyDescent="0.2"/>
    <row r="851" s="17" customFormat="1" x14ac:dyDescent="0.2"/>
    <row r="852" s="17" customFormat="1" x14ac:dyDescent="0.2"/>
    <row r="853" s="17" customFormat="1" x14ac:dyDescent="0.2"/>
    <row r="854" s="17" customFormat="1" x14ac:dyDescent="0.2"/>
    <row r="855" s="17" customFormat="1" x14ac:dyDescent="0.2"/>
    <row r="856" s="17" customFormat="1" x14ac:dyDescent="0.2"/>
    <row r="857" s="17" customFormat="1" x14ac:dyDescent="0.2"/>
    <row r="858" s="17" customFormat="1" x14ac:dyDescent="0.2"/>
    <row r="859" s="17" customFormat="1" x14ac:dyDescent="0.2"/>
    <row r="860" s="17" customFormat="1" x14ac:dyDescent="0.2"/>
    <row r="861" s="17" customFormat="1" x14ac:dyDescent="0.2"/>
    <row r="862" s="17" customFormat="1" x14ac:dyDescent="0.2"/>
    <row r="863" s="17" customFormat="1" x14ac:dyDescent="0.2"/>
    <row r="864" s="17" customFormat="1" x14ac:dyDescent="0.2"/>
    <row r="865" s="17" customFormat="1" x14ac:dyDescent="0.2"/>
    <row r="866" s="17" customFormat="1" x14ac:dyDescent="0.2"/>
    <row r="867" s="17" customFormat="1" x14ac:dyDescent="0.2"/>
    <row r="868" s="17" customFormat="1" x14ac:dyDescent="0.2"/>
    <row r="869" s="17" customFormat="1" x14ac:dyDescent="0.2"/>
    <row r="870" s="17" customFormat="1" x14ac:dyDescent="0.2"/>
    <row r="871" s="17" customFormat="1" x14ac:dyDescent="0.2"/>
    <row r="872" s="17" customFormat="1" x14ac:dyDescent="0.2"/>
    <row r="873" s="17" customFormat="1" x14ac:dyDescent="0.2"/>
    <row r="874" s="17" customFormat="1" x14ac:dyDescent="0.2"/>
    <row r="875" s="17" customFormat="1" x14ac:dyDescent="0.2"/>
    <row r="876" s="17" customFormat="1" x14ac:dyDescent="0.2"/>
    <row r="877" s="17" customFormat="1" x14ac:dyDescent="0.2"/>
    <row r="878" s="17" customFormat="1" x14ac:dyDescent="0.2"/>
    <row r="879" s="17" customFormat="1" x14ac:dyDescent="0.2"/>
    <row r="880" s="17" customFormat="1" x14ac:dyDescent="0.2"/>
    <row r="881" s="17" customFormat="1" x14ac:dyDescent="0.2"/>
    <row r="882" s="17" customFormat="1" x14ac:dyDescent="0.2"/>
    <row r="883" s="17" customFormat="1" x14ac:dyDescent="0.2"/>
    <row r="884" s="17" customFormat="1" x14ac:dyDescent="0.2"/>
    <row r="885" s="17" customFormat="1" x14ac:dyDescent="0.2"/>
    <row r="886" s="17" customFormat="1" x14ac:dyDescent="0.2"/>
    <row r="887" s="17" customFormat="1" x14ac:dyDescent="0.2"/>
    <row r="888" s="17" customFormat="1" x14ac:dyDescent="0.2"/>
    <row r="889" s="17" customFormat="1" x14ac:dyDescent="0.2"/>
    <row r="890" s="17" customFormat="1" x14ac:dyDescent="0.2"/>
    <row r="891" s="17" customFormat="1" x14ac:dyDescent="0.2"/>
    <row r="892" s="17" customFormat="1" x14ac:dyDescent="0.2"/>
    <row r="893" s="17" customFormat="1" x14ac:dyDescent="0.2"/>
    <row r="894" s="17" customFormat="1" x14ac:dyDescent="0.2"/>
    <row r="895" s="17" customFormat="1" x14ac:dyDescent="0.2"/>
    <row r="896" s="17" customFormat="1" x14ac:dyDescent="0.2"/>
    <row r="897" s="17" customFormat="1" x14ac:dyDescent="0.2"/>
    <row r="898" s="17" customFormat="1" x14ac:dyDescent="0.2"/>
    <row r="899" s="17" customFormat="1" x14ac:dyDescent="0.2"/>
    <row r="900" s="17" customFormat="1" x14ac:dyDescent="0.2"/>
    <row r="901" s="17" customFormat="1" x14ac:dyDescent="0.2"/>
    <row r="902" s="17" customFormat="1" x14ac:dyDescent="0.2"/>
    <row r="903" s="17" customFormat="1" x14ac:dyDescent="0.2"/>
    <row r="904" s="17" customFormat="1" x14ac:dyDescent="0.2"/>
    <row r="905" s="17" customFormat="1" x14ac:dyDescent="0.2"/>
    <row r="906" s="17" customFormat="1" x14ac:dyDescent="0.2"/>
    <row r="907" s="17" customFormat="1" x14ac:dyDescent="0.2"/>
    <row r="908" s="17" customFormat="1" x14ac:dyDescent="0.2"/>
    <row r="909" s="17" customFormat="1" x14ac:dyDescent="0.2"/>
    <row r="910" s="17" customFormat="1" x14ac:dyDescent="0.2"/>
    <row r="911" s="17" customFormat="1" x14ac:dyDescent="0.2"/>
    <row r="912" s="17" customFormat="1" x14ac:dyDescent="0.2"/>
    <row r="913" s="17" customFormat="1" x14ac:dyDescent="0.2"/>
    <row r="914" s="17" customFormat="1" x14ac:dyDescent="0.2"/>
    <row r="915" s="17" customFormat="1" x14ac:dyDescent="0.2"/>
    <row r="916" s="17" customFormat="1" x14ac:dyDescent="0.2"/>
    <row r="917" s="17" customFormat="1" x14ac:dyDescent="0.2"/>
    <row r="918" s="17" customFormat="1" x14ac:dyDescent="0.2"/>
    <row r="919" s="17" customFormat="1" x14ac:dyDescent="0.2"/>
    <row r="920" s="17" customFormat="1" x14ac:dyDescent="0.2"/>
    <row r="921" s="17" customFormat="1" x14ac:dyDescent="0.2"/>
    <row r="922" s="17" customFormat="1" x14ac:dyDescent="0.2"/>
    <row r="923" s="17" customFormat="1" x14ac:dyDescent="0.2"/>
    <row r="924" s="17" customFormat="1" x14ac:dyDescent="0.2"/>
    <row r="925" s="17" customFormat="1" x14ac:dyDescent="0.2"/>
    <row r="926" s="17" customFormat="1" x14ac:dyDescent="0.2"/>
    <row r="927" s="17" customFormat="1" x14ac:dyDescent="0.2"/>
    <row r="928" s="17" customFormat="1" x14ac:dyDescent="0.2"/>
    <row r="929" s="17" customFormat="1" x14ac:dyDescent="0.2"/>
    <row r="930" s="17" customFormat="1" x14ac:dyDescent="0.2"/>
    <row r="931" s="17" customFormat="1" x14ac:dyDescent="0.2"/>
    <row r="932" s="17" customFormat="1" x14ac:dyDescent="0.2"/>
    <row r="933" s="17" customFormat="1" x14ac:dyDescent="0.2"/>
    <row r="934" s="17" customFormat="1" x14ac:dyDescent="0.2"/>
    <row r="935" s="17" customFormat="1" x14ac:dyDescent="0.2"/>
    <row r="936" s="17" customFormat="1" x14ac:dyDescent="0.2"/>
    <row r="937" s="17" customFormat="1" x14ac:dyDescent="0.2"/>
    <row r="938" s="17" customFormat="1" x14ac:dyDescent="0.2"/>
    <row r="939" s="17" customFormat="1" x14ac:dyDescent="0.2"/>
    <row r="940" s="17" customFormat="1" x14ac:dyDescent="0.2"/>
    <row r="941" s="17" customFormat="1" x14ac:dyDescent="0.2"/>
    <row r="942" s="17" customFormat="1" x14ac:dyDescent="0.2"/>
    <row r="943" s="17" customFormat="1" x14ac:dyDescent="0.2"/>
    <row r="944" s="17" customFormat="1" x14ac:dyDescent="0.2"/>
    <row r="945" s="17" customFormat="1" x14ac:dyDescent="0.2"/>
    <row r="946" s="17" customFormat="1" x14ac:dyDescent="0.2"/>
    <row r="947" s="17" customFormat="1" x14ac:dyDescent="0.2"/>
    <row r="948" s="17" customFormat="1" x14ac:dyDescent="0.2"/>
    <row r="949" s="17" customFormat="1" x14ac:dyDescent="0.2"/>
    <row r="950" s="17" customFormat="1" x14ac:dyDescent="0.2"/>
    <row r="951" s="17" customFormat="1" x14ac:dyDescent="0.2"/>
    <row r="952" s="17" customFormat="1" x14ac:dyDescent="0.2"/>
    <row r="953" s="17" customFormat="1" x14ac:dyDescent="0.2"/>
    <row r="954" s="17" customFormat="1" x14ac:dyDescent="0.2"/>
    <row r="955" s="17" customFormat="1" x14ac:dyDescent="0.2"/>
    <row r="956" s="17" customFormat="1" x14ac:dyDescent="0.2"/>
    <row r="957" s="17" customFormat="1" x14ac:dyDescent="0.2"/>
    <row r="958" s="17" customFormat="1" x14ac:dyDescent="0.2"/>
    <row r="959" s="17" customFormat="1" x14ac:dyDescent="0.2"/>
    <row r="960" s="17" customFormat="1" x14ac:dyDescent="0.2"/>
    <row r="961" s="17" customFormat="1" x14ac:dyDescent="0.2"/>
    <row r="962" s="17" customFormat="1" x14ac:dyDescent="0.2"/>
    <row r="963" s="17" customFormat="1" x14ac:dyDescent="0.2"/>
    <row r="964" s="17" customFormat="1" x14ac:dyDescent="0.2"/>
    <row r="965" s="17" customFormat="1" x14ac:dyDescent="0.2"/>
    <row r="966" s="17" customFormat="1" x14ac:dyDescent="0.2"/>
    <row r="967" s="17" customFormat="1" x14ac:dyDescent="0.2"/>
    <row r="968" s="17" customFormat="1" x14ac:dyDescent="0.2"/>
    <row r="969" s="17" customFormat="1" x14ac:dyDescent="0.2"/>
    <row r="970" s="17" customFormat="1" x14ac:dyDescent="0.2"/>
    <row r="971" s="17" customFormat="1" x14ac:dyDescent="0.2"/>
    <row r="972" s="17" customFormat="1" x14ac:dyDescent="0.2"/>
    <row r="973" s="17" customFormat="1" x14ac:dyDescent="0.2"/>
    <row r="974" s="17" customFormat="1" x14ac:dyDescent="0.2"/>
    <row r="975" s="17" customFormat="1" x14ac:dyDescent="0.2"/>
    <row r="976" s="17" customFormat="1" x14ac:dyDescent="0.2"/>
    <row r="977" s="17" customFormat="1" x14ac:dyDescent="0.2"/>
    <row r="978" s="17" customFormat="1" x14ac:dyDescent="0.2"/>
    <row r="979" s="17" customFormat="1" x14ac:dyDescent="0.2"/>
    <row r="980" s="17" customFormat="1" x14ac:dyDescent="0.2"/>
    <row r="981" s="17" customFormat="1" x14ac:dyDescent="0.2"/>
    <row r="982" s="17" customFormat="1" x14ac:dyDescent="0.2"/>
    <row r="983" s="17" customFormat="1" x14ac:dyDescent="0.2"/>
    <row r="984" s="17" customFormat="1" x14ac:dyDescent="0.2"/>
    <row r="985" s="17" customFormat="1" x14ac:dyDescent="0.2"/>
    <row r="986" s="17" customFormat="1" x14ac:dyDescent="0.2"/>
    <row r="987" s="17" customFormat="1" x14ac:dyDescent="0.2"/>
    <row r="988" s="17" customFormat="1" x14ac:dyDescent="0.2"/>
    <row r="989" s="17" customFormat="1" x14ac:dyDescent="0.2"/>
    <row r="990" s="17" customFormat="1" x14ac:dyDescent="0.2"/>
    <row r="991" s="17" customFormat="1" x14ac:dyDescent="0.2"/>
    <row r="992" s="17" customFormat="1" x14ac:dyDescent="0.2"/>
    <row r="993" s="17" customFormat="1" x14ac:dyDescent="0.2"/>
    <row r="994" s="17" customFormat="1" x14ac:dyDescent="0.2"/>
    <row r="995" s="17" customFormat="1" x14ac:dyDescent="0.2"/>
    <row r="996" s="17" customFormat="1" x14ac:dyDescent="0.2"/>
    <row r="997" s="17" customFormat="1" x14ac:dyDescent="0.2"/>
    <row r="998" s="17" customFormat="1" x14ac:dyDescent="0.2"/>
    <row r="999" s="17" customFormat="1" x14ac:dyDescent="0.2"/>
    <row r="1000" s="17" customFormat="1" x14ac:dyDescent="0.2"/>
    <row r="1001" s="17" customFormat="1" x14ac:dyDescent="0.2"/>
    <row r="1002" s="17" customFormat="1" x14ac:dyDescent="0.2"/>
    <row r="1003" s="17" customFormat="1" x14ac:dyDescent="0.2"/>
    <row r="1004" s="17" customFormat="1" x14ac:dyDescent="0.2"/>
    <row r="1005" s="17" customFormat="1" x14ac:dyDescent="0.2"/>
    <row r="1006" s="17" customFormat="1" x14ac:dyDescent="0.2"/>
    <row r="1007" s="17" customFormat="1" x14ac:dyDescent="0.2"/>
    <row r="1008" s="17" customFormat="1" x14ac:dyDescent="0.2"/>
    <row r="1009" s="17" customFormat="1" x14ac:dyDescent="0.2"/>
    <row r="1010" s="17" customFormat="1" x14ac:dyDescent="0.2"/>
    <row r="1011" s="17" customFormat="1" x14ac:dyDescent="0.2"/>
    <row r="1012" s="17" customFormat="1" x14ac:dyDescent="0.2"/>
    <row r="1013" s="17" customFormat="1" x14ac:dyDescent="0.2"/>
    <row r="1014" s="17" customFormat="1" x14ac:dyDescent="0.2"/>
    <row r="1015" s="17" customFormat="1" x14ac:dyDescent="0.2"/>
    <row r="1016" s="17" customFormat="1" x14ac:dyDescent="0.2"/>
    <row r="1017" s="17" customFormat="1" x14ac:dyDescent="0.2"/>
    <row r="1018" s="17" customFormat="1" x14ac:dyDescent="0.2"/>
    <row r="1019" s="17" customFormat="1" x14ac:dyDescent="0.2"/>
    <row r="1020" s="17" customFormat="1" x14ac:dyDescent="0.2"/>
    <row r="1021" s="17" customFormat="1" x14ac:dyDescent="0.2"/>
    <row r="1022" s="17" customFormat="1" x14ac:dyDescent="0.2"/>
    <row r="1023" s="17" customFormat="1" x14ac:dyDescent="0.2"/>
    <row r="1024" s="17" customFormat="1" x14ac:dyDescent="0.2"/>
    <row r="1025" s="17" customFormat="1" x14ac:dyDescent="0.2"/>
    <row r="1026" s="17" customFormat="1" x14ac:dyDescent="0.2"/>
    <row r="1027" s="17" customFormat="1" x14ac:dyDescent="0.2"/>
    <row r="1028" s="17" customFormat="1" x14ac:dyDescent="0.2"/>
    <row r="1029" s="17" customFormat="1" x14ac:dyDescent="0.2"/>
    <row r="1030" s="17" customFormat="1" x14ac:dyDescent="0.2"/>
    <row r="1031" s="17" customFormat="1" x14ac:dyDescent="0.2"/>
    <row r="1032" s="17" customFormat="1" x14ac:dyDescent="0.2"/>
    <row r="1033" s="17" customFormat="1" x14ac:dyDescent="0.2"/>
    <row r="1034" s="17" customFormat="1" x14ac:dyDescent="0.2"/>
    <row r="1035" s="17" customFormat="1" x14ac:dyDescent="0.2"/>
    <row r="1036" s="17" customFormat="1" x14ac:dyDescent="0.2"/>
    <row r="1037" s="17" customFormat="1" x14ac:dyDescent="0.2"/>
    <row r="1038" s="17" customFormat="1" x14ac:dyDescent="0.2"/>
    <row r="1039" s="17" customFormat="1" x14ac:dyDescent="0.2"/>
    <row r="1040" s="17" customFormat="1" x14ac:dyDescent="0.2"/>
    <row r="1041" s="17" customFormat="1" x14ac:dyDescent="0.2"/>
    <row r="1042" s="17" customFormat="1" x14ac:dyDescent="0.2"/>
    <row r="1043" s="17" customFormat="1" x14ac:dyDescent="0.2"/>
    <row r="1044" s="17" customFormat="1" x14ac:dyDescent="0.2"/>
    <row r="1045" s="17" customFormat="1" x14ac:dyDescent="0.2"/>
    <row r="1046" s="17" customFormat="1" x14ac:dyDescent="0.2"/>
    <row r="1047" s="17" customFormat="1" x14ac:dyDescent="0.2"/>
    <row r="1048" s="17" customFormat="1" x14ac:dyDescent="0.2"/>
    <row r="1049" s="17" customFormat="1" x14ac:dyDescent="0.2"/>
    <row r="1050" s="17" customFormat="1" x14ac:dyDescent="0.2"/>
    <row r="1051" s="17" customFormat="1" x14ac:dyDescent="0.2"/>
    <row r="1052" s="17" customFormat="1" x14ac:dyDescent="0.2"/>
    <row r="1053" s="17" customFormat="1" x14ac:dyDescent="0.2"/>
    <row r="1054" s="17" customFormat="1" x14ac:dyDescent="0.2"/>
    <row r="1055" s="17" customFormat="1" x14ac:dyDescent="0.2"/>
    <row r="1056" s="17" customFormat="1" x14ac:dyDescent="0.2"/>
    <row r="1057" s="17" customFormat="1" x14ac:dyDescent="0.2"/>
    <row r="1058" s="17" customFormat="1" x14ac:dyDescent="0.2"/>
    <row r="1059" s="17" customFormat="1" x14ac:dyDescent="0.2"/>
    <row r="1060" s="17" customFormat="1" x14ac:dyDescent="0.2"/>
    <row r="1061" s="17" customFormat="1" x14ac:dyDescent="0.2"/>
    <row r="1062" s="17" customFormat="1" x14ac:dyDescent="0.2"/>
    <row r="1063" s="17" customFormat="1" x14ac:dyDescent="0.2"/>
    <row r="1064" s="17" customFormat="1" x14ac:dyDescent="0.2"/>
    <row r="1065" s="17" customFormat="1" x14ac:dyDescent="0.2"/>
    <row r="1066" s="17" customFormat="1" x14ac:dyDescent="0.2"/>
    <row r="1067" s="17" customFormat="1" x14ac:dyDescent="0.2"/>
    <row r="1068" s="17" customFormat="1" x14ac:dyDescent="0.2"/>
    <row r="1069" s="17" customFormat="1" x14ac:dyDescent="0.2"/>
    <row r="1070" s="17" customFormat="1" x14ac:dyDescent="0.2"/>
    <row r="1071" s="17" customFormat="1" x14ac:dyDescent="0.2"/>
    <row r="1072" s="17" customFormat="1" x14ac:dyDescent="0.2"/>
    <row r="1073" s="17" customFormat="1" x14ac:dyDescent="0.2"/>
    <row r="1074" s="17" customFormat="1" x14ac:dyDescent="0.2"/>
    <row r="1075" s="17" customFormat="1" x14ac:dyDescent="0.2"/>
    <row r="1076" s="17" customFormat="1" x14ac:dyDescent="0.2"/>
    <row r="1077" s="17" customFormat="1" x14ac:dyDescent="0.2"/>
    <row r="1078" s="17" customFormat="1" x14ac:dyDescent="0.2"/>
    <row r="1079" s="17" customFormat="1" x14ac:dyDescent="0.2"/>
    <row r="1080" s="17" customFormat="1" x14ac:dyDescent="0.2"/>
    <row r="1081" s="17" customFormat="1" x14ac:dyDescent="0.2"/>
    <row r="1082" s="17" customFormat="1" x14ac:dyDescent="0.2"/>
    <row r="1083" s="17" customFormat="1" x14ac:dyDescent="0.2"/>
    <row r="1084" s="17" customFormat="1" x14ac:dyDescent="0.2"/>
    <row r="1085" s="17" customFormat="1" x14ac:dyDescent="0.2"/>
    <row r="1086" s="17" customFormat="1" x14ac:dyDescent="0.2"/>
    <row r="1087" s="17" customFormat="1" x14ac:dyDescent="0.2"/>
    <row r="1088" s="17" customFormat="1" x14ac:dyDescent="0.2"/>
    <row r="1089" s="17" customFormat="1" x14ac:dyDescent="0.2"/>
    <row r="1090" s="17" customFormat="1" x14ac:dyDescent="0.2"/>
    <row r="1091" s="17" customFormat="1" x14ac:dyDescent="0.2"/>
    <row r="1092" s="17" customFormat="1" x14ac:dyDescent="0.2"/>
    <row r="1093" s="17" customFormat="1" x14ac:dyDescent="0.2"/>
    <row r="1094" s="17" customFormat="1" x14ac:dyDescent="0.2"/>
    <row r="1095" s="17" customFormat="1" x14ac:dyDescent="0.2"/>
    <row r="1096" s="17" customFormat="1" x14ac:dyDescent="0.2"/>
    <row r="1097" s="17" customFormat="1" x14ac:dyDescent="0.2"/>
    <row r="1098" s="17" customFormat="1" x14ac:dyDescent="0.2"/>
    <row r="1099" s="17" customFormat="1" x14ac:dyDescent="0.2"/>
    <row r="1100" s="17" customFormat="1" x14ac:dyDescent="0.2"/>
    <row r="1101" s="17" customFormat="1" x14ac:dyDescent="0.2"/>
    <row r="1102" s="17" customFormat="1" x14ac:dyDescent="0.2"/>
    <row r="1103" s="17" customFormat="1" x14ac:dyDescent="0.2"/>
    <row r="1104" s="17" customFormat="1" x14ac:dyDescent="0.2"/>
    <row r="1105" s="17" customFormat="1" x14ac:dyDescent="0.2"/>
    <row r="1106" s="17" customFormat="1" x14ac:dyDescent="0.2"/>
    <row r="1107" s="17" customFormat="1" x14ac:dyDescent="0.2"/>
    <row r="1108" s="17" customFormat="1" x14ac:dyDescent="0.2"/>
    <row r="1109" s="17" customFormat="1" x14ac:dyDescent="0.2"/>
    <row r="1110" s="17" customFormat="1" x14ac:dyDescent="0.2"/>
    <row r="1111" s="17" customFormat="1" x14ac:dyDescent="0.2"/>
    <row r="1112" s="17" customFormat="1" x14ac:dyDescent="0.2"/>
    <row r="1113" s="17" customFormat="1" x14ac:dyDescent="0.2"/>
    <row r="1114" s="17" customFormat="1" x14ac:dyDescent="0.2"/>
    <row r="1115" s="17" customFormat="1" x14ac:dyDescent="0.2"/>
    <row r="1116" s="17" customFormat="1" x14ac:dyDescent="0.2"/>
    <row r="1117" s="17" customFormat="1" x14ac:dyDescent="0.2"/>
    <row r="1118" s="17" customFormat="1" x14ac:dyDescent="0.2"/>
    <row r="1119" s="17" customFormat="1" x14ac:dyDescent="0.2"/>
    <row r="1120" s="17" customFormat="1" x14ac:dyDescent="0.2"/>
    <row r="1121" s="17" customFormat="1" x14ac:dyDescent="0.2"/>
    <row r="1122" s="17" customFormat="1" x14ac:dyDescent="0.2"/>
    <row r="1123" s="17" customFormat="1" x14ac:dyDescent="0.2"/>
    <row r="1124" s="17" customFormat="1" x14ac:dyDescent="0.2"/>
    <row r="1125" s="17" customFormat="1" x14ac:dyDescent="0.2"/>
    <row r="1126" s="17" customFormat="1" x14ac:dyDescent="0.2"/>
    <row r="1127" s="17" customFormat="1" x14ac:dyDescent="0.2"/>
    <row r="1128" s="17" customFormat="1" x14ac:dyDescent="0.2"/>
    <row r="1129" s="17" customFormat="1" x14ac:dyDescent="0.2"/>
    <row r="1130" s="17" customFormat="1" x14ac:dyDescent="0.2"/>
    <row r="1131" s="17" customFormat="1" x14ac:dyDescent="0.2"/>
    <row r="1132" s="17" customFormat="1" x14ac:dyDescent="0.2"/>
    <row r="1133" s="17" customFormat="1" x14ac:dyDescent="0.2"/>
    <row r="1134" s="17" customFormat="1" x14ac:dyDescent="0.2"/>
    <row r="1135" s="17" customFormat="1" x14ac:dyDescent="0.2"/>
    <row r="1136" s="17" customFormat="1" x14ac:dyDescent="0.2"/>
    <row r="1137" s="17" customFormat="1" x14ac:dyDescent="0.2"/>
    <row r="1138" s="17" customFormat="1" x14ac:dyDescent="0.2"/>
    <row r="1139" s="17" customFormat="1" x14ac:dyDescent="0.2"/>
    <row r="1140" s="17" customFormat="1" x14ac:dyDescent="0.2"/>
    <row r="1141" s="17" customFormat="1" x14ac:dyDescent="0.2"/>
    <row r="1142" s="17" customFormat="1" x14ac:dyDescent="0.2"/>
    <row r="1143" s="17" customFormat="1" x14ac:dyDescent="0.2"/>
    <row r="1144" s="17" customFormat="1" x14ac:dyDescent="0.2"/>
    <row r="1145" s="17" customFormat="1" x14ac:dyDescent="0.2"/>
    <row r="1146" s="17" customFormat="1" x14ac:dyDescent="0.2"/>
    <row r="1147" s="17" customFormat="1" x14ac:dyDescent="0.2"/>
    <row r="1148" s="17" customFormat="1" x14ac:dyDescent="0.2"/>
    <row r="1149" s="17" customFormat="1" x14ac:dyDescent="0.2"/>
    <row r="1150" s="17" customFormat="1" x14ac:dyDescent="0.2"/>
    <row r="1151" s="17" customFormat="1" x14ac:dyDescent="0.2"/>
    <row r="1152" s="17" customFormat="1" x14ac:dyDescent="0.2"/>
    <row r="1153" s="17" customFormat="1" x14ac:dyDescent="0.2"/>
    <row r="1154" s="17" customFormat="1" x14ac:dyDescent="0.2"/>
    <row r="1155" s="17" customFormat="1" x14ac:dyDescent="0.2"/>
    <row r="1156" s="17" customFormat="1" x14ac:dyDescent="0.2"/>
    <row r="1157" s="17" customFormat="1" x14ac:dyDescent="0.2"/>
    <row r="1158" s="17" customFormat="1" x14ac:dyDescent="0.2"/>
    <row r="1159" s="17" customFormat="1" x14ac:dyDescent="0.2"/>
    <row r="1160" s="17" customFormat="1" x14ac:dyDescent="0.2"/>
    <row r="1161" s="17" customFormat="1" x14ac:dyDescent="0.2"/>
    <row r="1162" s="17" customFormat="1" x14ac:dyDescent="0.2"/>
    <row r="1163" s="17" customFormat="1" x14ac:dyDescent="0.2"/>
    <row r="1164" s="17" customFormat="1" x14ac:dyDescent="0.2"/>
    <row r="1165" s="17" customFormat="1" x14ac:dyDescent="0.2"/>
    <row r="1166" s="17" customFormat="1" x14ac:dyDescent="0.2"/>
    <row r="1167" s="17" customFormat="1" x14ac:dyDescent="0.2"/>
    <row r="1168" s="17" customFormat="1" x14ac:dyDescent="0.2"/>
    <row r="1169" s="17" customFormat="1" x14ac:dyDescent="0.2"/>
    <row r="1170" s="17" customFormat="1" x14ac:dyDescent="0.2"/>
    <row r="1171" s="17" customFormat="1" x14ac:dyDescent="0.2"/>
    <row r="1172" s="17" customFormat="1" x14ac:dyDescent="0.2"/>
    <row r="1173" s="17" customFormat="1" x14ac:dyDescent="0.2"/>
    <row r="1174" s="17" customFormat="1" x14ac:dyDescent="0.2"/>
    <row r="1175" s="17" customFormat="1" x14ac:dyDescent="0.2"/>
    <row r="1176" s="17" customFormat="1" x14ac:dyDescent="0.2"/>
    <row r="1177" s="17" customFormat="1" x14ac:dyDescent="0.2"/>
    <row r="1178" s="17" customFormat="1" x14ac:dyDescent="0.2"/>
    <row r="1179" s="17" customFormat="1" x14ac:dyDescent="0.2"/>
    <row r="1180" s="17" customFormat="1" x14ac:dyDescent="0.2"/>
    <row r="1181" s="17" customFormat="1" x14ac:dyDescent="0.2"/>
    <row r="1182" s="17" customFormat="1" x14ac:dyDescent="0.2"/>
    <row r="1183" s="17" customFormat="1" x14ac:dyDescent="0.2"/>
    <row r="1184" s="17" customFormat="1" x14ac:dyDescent="0.2"/>
    <row r="1185" s="17" customFormat="1" x14ac:dyDescent="0.2"/>
    <row r="1186" s="17" customFormat="1" x14ac:dyDescent="0.2"/>
    <row r="1187" s="17" customFormat="1" x14ac:dyDescent="0.2"/>
    <row r="1188" s="17" customFormat="1" x14ac:dyDescent="0.2"/>
    <row r="1189" s="17" customFormat="1" x14ac:dyDescent="0.2"/>
    <row r="1190" s="17" customFormat="1" x14ac:dyDescent="0.2"/>
    <row r="1191" s="17" customFormat="1" x14ac:dyDescent="0.2"/>
    <row r="1192" s="17" customFormat="1" x14ac:dyDescent="0.2"/>
    <row r="1193" s="17" customFormat="1" x14ac:dyDescent="0.2"/>
    <row r="1194" s="17" customFormat="1" x14ac:dyDescent="0.2"/>
    <row r="1195" s="17" customFormat="1" x14ac:dyDescent="0.2"/>
    <row r="1196" s="17" customFormat="1" x14ac:dyDescent="0.2"/>
    <row r="1197" s="17" customFormat="1" x14ac:dyDescent="0.2"/>
    <row r="1198" s="17" customFormat="1" x14ac:dyDescent="0.2"/>
    <row r="1199" s="17" customFormat="1" x14ac:dyDescent="0.2"/>
    <row r="1200" s="17" customFormat="1" x14ac:dyDescent="0.2"/>
    <row r="1201" s="17" customFormat="1" x14ac:dyDescent="0.2"/>
    <row r="1202" s="17" customFormat="1" x14ac:dyDescent="0.2"/>
    <row r="1203" s="17" customFormat="1" x14ac:dyDescent="0.2"/>
    <row r="1204" s="17" customFormat="1" x14ac:dyDescent="0.2"/>
    <row r="1205" s="17" customFormat="1" x14ac:dyDescent="0.2"/>
    <row r="1206" s="17" customFormat="1" x14ac:dyDescent="0.2"/>
    <row r="1207" s="17" customFormat="1" x14ac:dyDescent="0.2"/>
    <row r="1208" s="17" customFormat="1" x14ac:dyDescent="0.2"/>
    <row r="1209" s="17" customFormat="1" x14ac:dyDescent="0.2"/>
    <row r="1210" s="17" customFormat="1" x14ac:dyDescent="0.2"/>
    <row r="1211" s="17" customFormat="1" x14ac:dyDescent="0.2"/>
    <row r="1212" s="17" customFormat="1" x14ac:dyDescent="0.2"/>
    <row r="1213" s="17" customFormat="1" x14ac:dyDescent="0.2"/>
    <row r="1214" s="17" customFormat="1" x14ac:dyDescent="0.2"/>
    <row r="1215" s="17" customFormat="1" x14ac:dyDescent="0.2"/>
    <row r="1216" s="17" customFormat="1" x14ac:dyDescent="0.2"/>
    <row r="1217" s="17" customFormat="1" x14ac:dyDescent="0.2"/>
    <row r="1218" s="17" customFormat="1" x14ac:dyDescent="0.2"/>
    <row r="1219" s="17" customFormat="1" x14ac:dyDescent="0.2"/>
    <row r="1220" s="17" customFormat="1" x14ac:dyDescent="0.2"/>
    <row r="1221" s="17" customFormat="1" x14ac:dyDescent="0.2"/>
    <row r="1222" s="17" customFormat="1" x14ac:dyDescent="0.2"/>
    <row r="1223" s="17" customFormat="1" x14ac:dyDescent="0.2"/>
    <row r="1224" s="17" customFormat="1" x14ac:dyDescent="0.2"/>
    <row r="1225" s="17" customFormat="1" x14ac:dyDescent="0.2"/>
    <row r="1226" s="17" customFormat="1" x14ac:dyDescent="0.2"/>
    <row r="1227" s="17" customFormat="1" x14ac:dyDescent="0.2"/>
    <row r="1228" s="17" customFormat="1" x14ac:dyDescent="0.2"/>
    <row r="1229" s="17" customFormat="1" x14ac:dyDescent="0.2"/>
    <row r="1230" s="17" customFormat="1" x14ac:dyDescent="0.2"/>
    <row r="1231" s="17" customFormat="1" x14ac:dyDescent="0.2"/>
    <row r="1232" s="17" customFormat="1" x14ac:dyDescent="0.2"/>
    <row r="1233" s="17" customFormat="1" x14ac:dyDescent="0.2"/>
    <row r="1234" s="17" customFormat="1" x14ac:dyDescent="0.2"/>
    <row r="1235" s="17" customFormat="1" x14ac:dyDescent="0.2"/>
    <row r="1236" s="17" customFormat="1" x14ac:dyDescent="0.2"/>
    <row r="1237" s="17" customFormat="1" x14ac:dyDescent="0.2"/>
    <row r="1238" s="17" customFormat="1" x14ac:dyDescent="0.2"/>
    <row r="1239" s="17" customFormat="1" x14ac:dyDescent="0.2"/>
    <row r="1240" s="17" customFormat="1" x14ac:dyDescent="0.2"/>
    <row r="1241" s="17" customFormat="1" x14ac:dyDescent="0.2"/>
    <row r="1242" s="17" customFormat="1" x14ac:dyDescent="0.2"/>
    <row r="1243" s="17" customFormat="1" x14ac:dyDescent="0.2"/>
    <row r="1244" s="17" customFormat="1" x14ac:dyDescent="0.2"/>
    <row r="1245" s="17" customFormat="1" x14ac:dyDescent="0.2"/>
    <row r="1246" s="17" customFormat="1" x14ac:dyDescent="0.2"/>
    <row r="1247" s="17" customFormat="1" x14ac:dyDescent="0.2"/>
    <row r="1248" s="17" customFormat="1" x14ac:dyDescent="0.2"/>
    <row r="1249" s="17" customFormat="1" x14ac:dyDescent="0.2"/>
    <row r="1250" s="17" customFormat="1" x14ac:dyDescent="0.2"/>
    <row r="1251" s="17" customFormat="1" x14ac:dyDescent="0.2"/>
    <row r="1252" s="17" customFormat="1" x14ac:dyDescent="0.2"/>
    <row r="1253" s="17" customFormat="1" x14ac:dyDescent="0.2"/>
    <row r="1254" s="17" customFormat="1" x14ac:dyDescent="0.2"/>
    <row r="1255" s="17" customFormat="1" x14ac:dyDescent="0.2"/>
    <row r="1256" s="17" customFormat="1" x14ac:dyDescent="0.2"/>
    <row r="1257" s="17" customFormat="1" x14ac:dyDescent="0.2"/>
    <row r="1258" s="17" customFormat="1" x14ac:dyDescent="0.2"/>
    <row r="1259" s="17" customFormat="1" x14ac:dyDescent="0.2"/>
    <row r="1260" s="17" customFormat="1" x14ac:dyDescent="0.2"/>
    <row r="1261" s="17" customFormat="1" x14ac:dyDescent="0.2"/>
    <row r="1262" s="17" customFormat="1" x14ac:dyDescent="0.2"/>
    <row r="1263" s="17" customFormat="1" x14ac:dyDescent="0.2"/>
    <row r="1264" s="17" customFormat="1" x14ac:dyDescent="0.2"/>
    <row r="1265" s="17" customFormat="1" x14ac:dyDescent="0.2"/>
    <row r="1266" s="17" customFormat="1" x14ac:dyDescent="0.2"/>
    <row r="1267" s="17" customFormat="1" x14ac:dyDescent="0.2"/>
    <row r="1268" s="17" customFormat="1" x14ac:dyDescent="0.2"/>
    <row r="1269" s="17" customFormat="1" x14ac:dyDescent="0.2"/>
    <row r="1270" s="17" customFormat="1" x14ac:dyDescent="0.2"/>
    <row r="1271" s="17" customFormat="1" x14ac:dyDescent="0.2"/>
    <row r="1272" s="17" customFormat="1" x14ac:dyDescent="0.2"/>
    <row r="1273" s="17" customFormat="1" x14ac:dyDescent="0.2"/>
    <row r="1274" s="17" customFormat="1" x14ac:dyDescent="0.2"/>
    <row r="1275" s="17" customFormat="1" x14ac:dyDescent="0.2"/>
    <row r="1276" s="17" customFormat="1" x14ac:dyDescent="0.2"/>
    <row r="1277" s="17" customFormat="1" x14ac:dyDescent="0.2"/>
    <row r="1278" s="17" customFormat="1" x14ac:dyDescent="0.2"/>
    <row r="1279" s="17" customFormat="1" x14ac:dyDescent="0.2"/>
    <row r="1280" s="17" customFormat="1" x14ac:dyDescent="0.2"/>
    <row r="1281" s="17" customFormat="1" x14ac:dyDescent="0.2"/>
    <row r="1282" s="17" customFormat="1" x14ac:dyDescent="0.2"/>
    <row r="1283" s="17" customFormat="1" x14ac:dyDescent="0.2"/>
    <row r="1284" s="17" customFormat="1" x14ac:dyDescent="0.2"/>
    <row r="1285" s="17" customFormat="1" x14ac:dyDescent="0.2"/>
    <row r="1286" s="17" customFormat="1" x14ac:dyDescent="0.2"/>
    <row r="1287" s="17" customFormat="1" x14ac:dyDescent="0.2"/>
    <row r="1288" s="17" customFormat="1" x14ac:dyDescent="0.2"/>
    <row r="1289" s="17" customFormat="1" x14ac:dyDescent="0.2"/>
    <row r="1290" s="17" customFormat="1" x14ac:dyDescent="0.2"/>
    <row r="1291" s="17" customFormat="1" x14ac:dyDescent="0.2"/>
    <row r="1292" s="17" customFormat="1" x14ac:dyDescent="0.2"/>
    <row r="1293" s="17" customFormat="1" x14ac:dyDescent="0.2"/>
    <row r="1294" s="17" customFormat="1" x14ac:dyDescent="0.2"/>
    <row r="1295" s="17" customFormat="1" x14ac:dyDescent="0.2"/>
    <row r="1296" s="17" customFormat="1" x14ac:dyDescent="0.2"/>
    <row r="1297" s="17" customFormat="1" x14ac:dyDescent="0.2"/>
    <row r="1298" s="17" customFormat="1" x14ac:dyDescent="0.2"/>
    <row r="1299" s="17" customFormat="1" x14ac:dyDescent="0.2"/>
    <row r="1300" s="17" customFormat="1" x14ac:dyDescent="0.2"/>
    <row r="1301" s="17" customFormat="1" x14ac:dyDescent="0.2"/>
    <row r="1302" s="17" customFormat="1" x14ac:dyDescent="0.2"/>
    <row r="1303" s="17" customFormat="1" x14ac:dyDescent="0.2"/>
    <row r="1304" s="17" customFormat="1" x14ac:dyDescent="0.2"/>
    <row r="1305" s="17" customFormat="1" x14ac:dyDescent="0.2"/>
    <row r="1306" s="17" customFormat="1" x14ac:dyDescent="0.2"/>
    <row r="1307" s="17" customFormat="1" x14ac:dyDescent="0.2"/>
    <row r="1308" s="17" customFormat="1" x14ac:dyDescent="0.2"/>
    <row r="1309" s="17" customFormat="1" x14ac:dyDescent="0.2"/>
    <row r="1310" s="17" customFormat="1" x14ac:dyDescent="0.2"/>
    <row r="1311" s="17" customFormat="1" x14ac:dyDescent="0.2"/>
    <row r="1312" s="17" customFormat="1" x14ac:dyDescent="0.2"/>
    <row r="1313" s="17" customFormat="1" x14ac:dyDescent="0.2"/>
    <row r="1314" s="17" customFormat="1" x14ac:dyDescent="0.2"/>
    <row r="1315" s="17" customFormat="1" x14ac:dyDescent="0.2"/>
    <row r="1316" s="17" customFormat="1" x14ac:dyDescent="0.2"/>
    <row r="1317" s="17" customFormat="1" x14ac:dyDescent="0.2"/>
    <row r="1318" s="17" customFormat="1" x14ac:dyDescent="0.2"/>
    <row r="1319" s="17" customFormat="1" x14ac:dyDescent="0.2"/>
    <row r="1320" s="17" customFormat="1" x14ac:dyDescent="0.2"/>
    <row r="1321" s="17" customFormat="1" x14ac:dyDescent="0.2"/>
    <row r="1322" s="17" customFormat="1" x14ac:dyDescent="0.2"/>
    <row r="1323" s="17" customFormat="1" x14ac:dyDescent="0.2"/>
    <row r="1324" s="17" customFormat="1" x14ac:dyDescent="0.2"/>
    <row r="1325" s="17" customFormat="1" x14ac:dyDescent="0.2"/>
    <row r="1326" s="17" customFormat="1" x14ac:dyDescent="0.2"/>
    <row r="1327" s="17" customFormat="1" x14ac:dyDescent="0.2"/>
    <row r="1328" s="17" customFormat="1" x14ac:dyDescent="0.2"/>
    <row r="1329" s="17" customFormat="1" x14ac:dyDescent="0.2"/>
    <row r="1330" s="17" customFormat="1" x14ac:dyDescent="0.2"/>
    <row r="1331" s="17" customFormat="1" x14ac:dyDescent="0.2"/>
    <row r="1332" s="17" customFormat="1" x14ac:dyDescent="0.2"/>
    <row r="1333" s="17" customFormat="1" x14ac:dyDescent="0.2"/>
    <row r="1334" s="17" customFormat="1" x14ac:dyDescent="0.2"/>
    <row r="1335" s="17" customFormat="1" x14ac:dyDescent="0.2"/>
    <row r="1336" s="17" customFormat="1" x14ac:dyDescent="0.2"/>
    <row r="1337" s="17" customFormat="1" x14ac:dyDescent="0.2"/>
    <row r="1338" s="17" customFormat="1" x14ac:dyDescent="0.2"/>
    <row r="1339" s="17" customFormat="1" x14ac:dyDescent="0.2"/>
    <row r="1340" s="17" customFormat="1" x14ac:dyDescent="0.2"/>
    <row r="1341" s="17" customFormat="1" x14ac:dyDescent="0.2"/>
    <row r="1342" s="17" customFormat="1" x14ac:dyDescent="0.2"/>
    <row r="1343" s="17" customFormat="1" x14ac:dyDescent="0.2"/>
    <row r="1344" s="17" customFormat="1" x14ac:dyDescent="0.2"/>
    <row r="1345" s="17" customFormat="1" x14ac:dyDescent="0.2"/>
    <row r="1346" s="17" customFormat="1" x14ac:dyDescent="0.2"/>
    <row r="1347" s="17" customFormat="1" x14ac:dyDescent="0.2"/>
    <row r="1348" s="17" customFormat="1" x14ac:dyDescent="0.2"/>
    <row r="1349" s="17" customFormat="1" x14ac:dyDescent="0.2"/>
    <row r="1350" s="17" customFormat="1" x14ac:dyDescent="0.2"/>
    <row r="1351" s="17" customFormat="1" x14ac:dyDescent="0.2"/>
    <row r="1352" s="17" customFormat="1" x14ac:dyDescent="0.2"/>
    <row r="1353" s="17" customFormat="1" x14ac:dyDescent="0.2"/>
    <row r="1354" s="17" customFormat="1" x14ac:dyDescent="0.2"/>
    <row r="1355" s="17" customFormat="1" x14ac:dyDescent="0.2"/>
    <row r="1356" s="17" customFormat="1" x14ac:dyDescent="0.2"/>
    <row r="1357" s="17" customFormat="1" x14ac:dyDescent="0.2"/>
    <row r="1358" s="17" customFormat="1" x14ac:dyDescent="0.2"/>
    <row r="1359" s="17" customFormat="1" x14ac:dyDescent="0.2"/>
    <row r="1360" s="17" customFormat="1" x14ac:dyDescent="0.2"/>
    <row r="1361" s="17" customFormat="1" x14ac:dyDescent="0.2"/>
    <row r="1362" s="17" customFormat="1" x14ac:dyDescent="0.2"/>
    <row r="1363" s="17" customFormat="1" x14ac:dyDescent="0.2"/>
    <row r="1364" s="17" customFormat="1" x14ac:dyDescent="0.2"/>
    <row r="1365" s="17" customFormat="1" x14ac:dyDescent="0.2"/>
    <row r="1366" s="17" customFormat="1" x14ac:dyDescent="0.2"/>
    <row r="1367" s="17" customFormat="1" x14ac:dyDescent="0.2"/>
    <row r="1368" s="17" customFormat="1" x14ac:dyDescent="0.2"/>
    <row r="1369" s="17" customFormat="1" x14ac:dyDescent="0.2"/>
    <row r="1370" s="17" customFormat="1" x14ac:dyDescent="0.2"/>
    <row r="1371" s="17" customFormat="1" x14ac:dyDescent="0.2"/>
    <row r="1372" s="17" customFormat="1" x14ac:dyDescent="0.2"/>
    <row r="1373" s="17" customFormat="1" x14ac:dyDescent="0.2"/>
    <row r="1374" s="17" customFormat="1" x14ac:dyDescent="0.2"/>
    <row r="1375" s="17" customFormat="1" x14ac:dyDescent="0.2"/>
    <row r="1376" s="17" customFormat="1" x14ac:dyDescent="0.2"/>
    <row r="1377" s="17" customFormat="1" x14ac:dyDescent="0.2"/>
    <row r="1378" s="17" customFormat="1" x14ac:dyDescent="0.2"/>
    <row r="1379" s="17" customFormat="1" x14ac:dyDescent="0.2"/>
    <row r="1380" s="17" customFormat="1" x14ac:dyDescent="0.2"/>
    <row r="1381" s="17" customFormat="1" x14ac:dyDescent="0.2"/>
    <row r="1382" s="17" customFormat="1" x14ac:dyDescent="0.2"/>
    <row r="1383" s="17" customFormat="1" x14ac:dyDescent="0.2"/>
    <row r="1384" s="17" customFormat="1" x14ac:dyDescent="0.2"/>
    <row r="1385" s="17" customFormat="1" x14ac:dyDescent="0.2"/>
    <row r="1386" s="17" customFormat="1" x14ac:dyDescent="0.2"/>
    <row r="1387" s="17" customFormat="1" x14ac:dyDescent="0.2"/>
    <row r="1388" s="17" customFormat="1" x14ac:dyDescent="0.2"/>
    <row r="1389" s="17" customFormat="1" x14ac:dyDescent="0.2"/>
    <row r="1390" s="17" customFormat="1" x14ac:dyDescent="0.2"/>
    <row r="1391" s="17" customFormat="1" x14ac:dyDescent="0.2"/>
    <row r="1392" s="17" customFormat="1" x14ac:dyDescent="0.2"/>
    <row r="1393" s="17" customFormat="1" x14ac:dyDescent="0.2"/>
    <row r="1394" s="17" customFormat="1" x14ac:dyDescent="0.2"/>
    <row r="1395" s="17" customFormat="1" x14ac:dyDescent="0.2"/>
    <row r="1396" s="17" customFormat="1" x14ac:dyDescent="0.2"/>
    <row r="1397" s="17" customFormat="1" x14ac:dyDescent="0.2"/>
    <row r="1398" s="17" customFormat="1" x14ac:dyDescent="0.2"/>
    <row r="1399" s="17" customFormat="1" x14ac:dyDescent="0.2"/>
    <row r="1400" s="17" customFormat="1" x14ac:dyDescent="0.2"/>
    <row r="1401" s="17" customFormat="1" x14ac:dyDescent="0.2"/>
    <row r="1402" s="17" customFormat="1" x14ac:dyDescent="0.2"/>
    <row r="1403" s="17" customFormat="1" x14ac:dyDescent="0.2"/>
    <row r="1404" s="17" customFormat="1" x14ac:dyDescent="0.2"/>
    <row r="1405" s="17" customFormat="1" x14ac:dyDescent="0.2"/>
    <row r="1406" s="17" customFormat="1" x14ac:dyDescent="0.2"/>
    <row r="1407" s="17" customFormat="1" x14ac:dyDescent="0.2"/>
    <row r="1408" s="17" customFormat="1" x14ac:dyDescent="0.2"/>
    <row r="1409" s="17" customFormat="1" x14ac:dyDescent="0.2"/>
    <row r="1410" s="17" customFormat="1" x14ac:dyDescent="0.2"/>
    <row r="1411" s="17" customFormat="1" x14ac:dyDescent="0.2"/>
    <row r="1412" s="17" customFormat="1" x14ac:dyDescent="0.2"/>
    <row r="1413" s="17" customFormat="1" x14ac:dyDescent="0.2"/>
    <row r="1414" s="17" customFormat="1" x14ac:dyDescent="0.2"/>
    <row r="1415" s="17" customFormat="1" x14ac:dyDescent="0.2"/>
    <row r="1416" s="17" customFormat="1" x14ac:dyDescent="0.2"/>
    <row r="1417" s="17" customFormat="1" x14ac:dyDescent="0.2"/>
    <row r="1418" s="17" customFormat="1" x14ac:dyDescent="0.2"/>
    <row r="1419" s="17" customFormat="1" x14ac:dyDescent="0.2"/>
    <row r="1420" s="17" customFormat="1" x14ac:dyDescent="0.2"/>
    <row r="1421" s="17" customFormat="1" x14ac:dyDescent="0.2"/>
    <row r="1422" s="17" customFormat="1" x14ac:dyDescent="0.2"/>
    <row r="1423" s="17" customFormat="1" x14ac:dyDescent="0.2"/>
    <row r="1424" s="17" customFormat="1" x14ac:dyDescent="0.2"/>
    <row r="1425" s="17" customFormat="1" x14ac:dyDescent="0.2"/>
    <row r="1426" s="17" customFormat="1" x14ac:dyDescent="0.2"/>
    <row r="1427" s="17" customFormat="1" x14ac:dyDescent="0.2"/>
    <row r="1428" s="17" customFormat="1" x14ac:dyDescent="0.2"/>
    <row r="1429" s="17" customFormat="1" x14ac:dyDescent="0.2"/>
    <row r="1430" s="17" customFormat="1" x14ac:dyDescent="0.2"/>
    <row r="1431" s="17" customFormat="1" x14ac:dyDescent="0.2"/>
    <row r="1432" s="17" customFormat="1" x14ac:dyDescent="0.2"/>
    <row r="1433" s="17" customFormat="1" x14ac:dyDescent="0.2"/>
    <row r="1434" s="17" customFormat="1" x14ac:dyDescent="0.2"/>
    <row r="1435" s="17" customFormat="1" x14ac:dyDescent="0.2"/>
    <row r="1436" s="17" customFormat="1" x14ac:dyDescent="0.2"/>
    <row r="1437" s="17" customFormat="1" x14ac:dyDescent="0.2"/>
    <row r="1438" s="17" customFormat="1" x14ac:dyDescent="0.2"/>
    <row r="1439" s="17" customFormat="1" x14ac:dyDescent="0.2"/>
    <row r="1440" s="17" customFormat="1" x14ac:dyDescent="0.2"/>
    <row r="1441" s="17" customFormat="1" x14ac:dyDescent="0.2"/>
    <row r="1442" s="17" customFormat="1" x14ac:dyDescent="0.2"/>
    <row r="1443" s="17" customFormat="1" x14ac:dyDescent="0.2"/>
    <row r="1444" s="17" customFormat="1" x14ac:dyDescent="0.2"/>
    <row r="1445" s="17" customFormat="1" x14ac:dyDescent="0.2"/>
    <row r="1446" s="17" customFormat="1" x14ac:dyDescent="0.2"/>
    <row r="1447" s="17" customFormat="1" x14ac:dyDescent="0.2"/>
    <row r="1448" s="17" customFormat="1" x14ac:dyDescent="0.2"/>
    <row r="1449" s="17" customFormat="1" x14ac:dyDescent="0.2"/>
    <row r="1450" s="17" customFormat="1" x14ac:dyDescent="0.2"/>
    <row r="1451" s="17" customFormat="1" x14ac:dyDescent="0.2"/>
    <row r="1452" s="17" customFormat="1" x14ac:dyDescent="0.2"/>
    <row r="1453" s="17" customFormat="1" x14ac:dyDescent="0.2"/>
    <row r="1454" s="17" customFormat="1" x14ac:dyDescent="0.2"/>
    <row r="1455" s="17" customFormat="1" x14ac:dyDescent="0.2"/>
    <row r="1456" s="17" customFormat="1" x14ac:dyDescent="0.2"/>
    <row r="1457" s="17" customFormat="1" x14ac:dyDescent="0.2"/>
    <row r="1458" s="17" customFormat="1" x14ac:dyDescent="0.2"/>
    <row r="1459" s="17" customFormat="1" x14ac:dyDescent="0.2"/>
    <row r="1460" s="17" customFormat="1" x14ac:dyDescent="0.2"/>
    <row r="1461" s="17" customFormat="1" x14ac:dyDescent="0.2"/>
    <row r="1462" s="17" customFormat="1" x14ac:dyDescent="0.2"/>
    <row r="1463" s="17" customFormat="1" x14ac:dyDescent="0.2"/>
    <row r="1464" s="17" customFormat="1" x14ac:dyDescent="0.2"/>
    <row r="1465" s="17" customFormat="1" x14ac:dyDescent="0.2"/>
    <row r="1466" s="17" customFormat="1" x14ac:dyDescent="0.2"/>
    <row r="1467" s="17" customFormat="1" x14ac:dyDescent="0.2"/>
    <row r="1468" s="17" customFormat="1" x14ac:dyDescent="0.2"/>
    <row r="1469" s="17" customFormat="1" x14ac:dyDescent="0.2"/>
    <row r="1470" s="17" customFormat="1" x14ac:dyDescent="0.2"/>
    <row r="1471" s="17" customFormat="1" x14ac:dyDescent="0.2"/>
    <row r="1472" s="17" customFormat="1" x14ac:dyDescent="0.2"/>
    <row r="1473" s="17" customFormat="1" x14ac:dyDescent="0.2"/>
    <row r="1474" s="17" customFormat="1" x14ac:dyDescent="0.2"/>
    <row r="1475" s="17" customFormat="1" x14ac:dyDescent="0.2"/>
    <row r="1476" s="17" customFormat="1" x14ac:dyDescent="0.2"/>
    <row r="1477" s="17" customFormat="1" x14ac:dyDescent="0.2"/>
    <row r="1478" s="17" customFormat="1" x14ac:dyDescent="0.2"/>
    <row r="1479" s="17" customFormat="1" x14ac:dyDescent="0.2"/>
    <row r="1480" s="17" customFormat="1" x14ac:dyDescent="0.2"/>
    <row r="1481" s="17" customFormat="1" x14ac:dyDescent="0.2"/>
    <row r="1482" s="17" customFormat="1" x14ac:dyDescent="0.2"/>
    <row r="1483" s="17" customFormat="1" x14ac:dyDescent="0.2"/>
    <row r="1484" s="17" customFormat="1" x14ac:dyDescent="0.2"/>
    <row r="1485" s="17" customFormat="1" x14ac:dyDescent="0.2"/>
    <row r="1486" s="17" customFormat="1" x14ac:dyDescent="0.2"/>
    <row r="1487" s="17" customFormat="1" x14ac:dyDescent="0.2"/>
    <row r="1488" s="17" customFormat="1" x14ac:dyDescent="0.2"/>
    <row r="1489" s="17" customFormat="1" x14ac:dyDescent="0.2"/>
    <row r="1490" s="17" customFormat="1" x14ac:dyDescent="0.2"/>
    <row r="1491" s="17" customFormat="1" x14ac:dyDescent="0.2"/>
    <row r="1492" s="17" customFormat="1" x14ac:dyDescent="0.2"/>
    <row r="1493" s="17" customFormat="1" x14ac:dyDescent="0.2"/>
    <row r="1494" s="17" customFormat="1" x14ac:dyDescent="0.2"/>
    <row r="1495" s="17" customFormat="1" x14ac:dyDescent="0.2"/>
    <row r="1496" s="17" customFormat="1" x14ac:dyDescent="0.2"/>
    <row r="1497" s="17" customFormat="1" x14ac:dyDescent="0.2"/>
    <row r="1498" s="17" customFormat="1" x14ac:dyDescent="0.2"/>
    <row r="1499" s="17" customFormat="1" x14ac:dyDescent="0.2"/>
    <row r="1500" s="17" customFormat="1" x14ac:dyDescent="0.2"/>
    <row r="1501" s="17" customFormat="1" x14ac:dyDescent="0.2"/>
    <row r="1502" s="17" customFormat="1" x14ac:dyDescent="0.2"/>
    <row r="1503" s="17" customFormat="1" x14ac:dyDescent="0.2"/>
    <row r="1504" s="17" customFormat="1" x14ac:dyDescent="0.2"/>
    <row r="1505" s="17" customFormat="1" x14ac:dyDescent="0.2"/>
    <row r="1506" s="17" customFormat="1" x14ac:dyDescent="0.2"/>
    <row r="1507" s="17" customFormat="1" x14ac:dyDescent="0.2"/>
    <row r="1508" s="17" customFormat="1" x14ac:dyDescent="0.2"/>
    <row r="1509" s="17" customFormat="1" x14ac:dyDescent="0.2"/>
    <row r="1510" s="17" customFormat="1" x14ac:dyDescent="0.2"/>
    <row r="1511" s="17" customFormat="1" x14ac:dyDescent="0.2"/>
    <row r="1512" s="17" customFormat="1" x14ac:dyDescent="0.2"/>
    <row r="1513" s="17" customFormat="1" x14ac:dyDescent="0.2"/>
    <row r="1514" s="17" customFormat="1" x14ac:dyDescent="0.2"/>
    <row r="1515" s="17" customFormat="1" x14ac:dyDescent="0.2"/>
    <row r="1516" s="17" customFormat="1" x14ac:dyDescent="0.2"/>
    <row r="1517" s="17" customFormat="1" x14ac:dyDescent="0.2"/>
    <row r="1518" s="17" customFormat="1" x14ac:dyDescent="0.2"/>
    <row r="1519" s="17" customFormat="1" x14ac:dyDescent="0.2"/>
    <row r="1520" s="17" customFormat="1" x14ac:dyDescent="0.2"/>
    <row r="1521" s="17" customFormat="1" x14ac:dyDescent="0.2"/>
    <row r="1522" s="17" customFormat="1" x14ac:dyDescent="0.2"/>
    <row r="1523" s="17" customFormat="1" x14ac:dyDescent="0.2"/>
    <row r="1524" s="17" customFormat="1" x14ac:dyDescent="0.2"/>
    <row r="1525" s="17" customFormat="1" x14ac:dyDescent="0.2"/>
    <row r="1526" s="17" customFormat="1" x14ac:dyDescent="0.2"/>
    <row r="1527" s="17" customFormat="1" x14ac:dyDescent="0.2"/>
    <row r="1528" s="17" customFormat="1" x14ac:dyDescent="0.2"/>
    <row r="1529" s="17" customFormat="1" x14ac:dyDescent="0.2"/>
    <row r="1530" s="17" customFormat="1" x14ac:dyDescent="0.2"/>
    <row r="1531" s="17" customFormat="1" x14ac:dyDescent="0.2"/>
    <row r="1532" s="17" customFormat="1" x14ac:dyDescent="0.2"/>
    <row r="1533" s="17" customFormat="1" x14ac:dyDescent="0.2"/>
    <row r="1534" s="17" customFormat="1" x14ac:dyDescent="0.2"/>
    <row r="1535" s="17" customFormat="1" x14ac:dyDescent="0.2"/>
    <row r="1536" s="17" customFormat="1" x14ac:dyDescent="0.2"/>
    <row r="1537" s="17" customFormat="1" x14ac:dyDescent="0.2"/>
    <row r="1538" s="17" customFormat="1" x14ac:dyDescent="0.2"/>
    <row r="1539" s="17" customFormat="1" x14ac:dyDescent="0.2"/>
    <row r="1540" s="17" customFormat="1" x14ac:dyDescent="0.2"/>
    <row r="1541" s="17" customFormat="1" x14ac:dyDescent="0.2"/>
    <row r="1542" s="17" customFormat="1" x14ac:dyDescent="0.2"/>
    <row r="1543" s="17" customFormat="1" x14ac:dyDescent="0.2"/>
    <row r="1544" s="17" customFormat="1" x14ac:dyDescent="0.2"/>
    <row r="1545" s="17" customFormat="1" x14ac:dyDescent="0.2"/>
    <row r="1546" s="17" customFormat="1" x14ac:dyDescent="0.2"/>
    <row r="1547" s="17" customFormat="1" x14ac:dyDescent="0.2"/>
    <row r="1548" s="17" customFormat="1" x14ac:dyDescent="0.2"/>
    <row r="1549" s="17" customFormat="1" x14ac:dyDescent="0.2"/>
    <row r="1550" s="17" customFormat="1" x14ac:dyDescent="0.2"/>
    <row r="1551" s="17" customFormat="1" x14ac:dyDescent="0.2"/>
    <row r="1552" s="17" customFormat="1" x14ac:dyDescent="0.2"/>
    <row r="1553" s="17" customFormat="1" x14ac:dyDescent="0.2"/>
    <row r="1554" s="17" customFormat="1" x14ac:dyDescent="0.2"/>
    <row r="1555" s="17" customFormat="1" x14ac:dyDescent="0.2"/>
    <row r="1556" s="17" customFormat="1" x14ac:dyDescent="0.2"/>
    <row r="1557" s="17" customFormat="1" x14ac:dyDescent="0.2"/>
    <row r="1558" s="17" customFormat="1" x14ac:dyDescent="0.2"/>
    <row r="1559" s="17" customFormat="1" x14ac:dyDescent="0.2"/>
    <row r="1560" s="17" customFormat="1" x14ac:dyDescent="0.2"/>
    <row r="1561" s="17" customFormat="1" x14ac:dyDescent="0.2"/>
    <row r="1562" s="17" customFormat="1" x14ac:dyDescent="0.2"/>
    <row r="1563" s="17" customFormat="1" x14ac:dyDescent="0.2"/>
    <row r="1564" s="17" customFormat="1" x14ac:dyDescent="0.2"/>
    <row r="1565" s="17" customFormat="1" x14ac:dyDescent="0.2"/>
    <row r="1566" s="17" customFormat="1" x14ac:dyDescent="0.2"/>
    <row r="1567" s="17" customFormat="1" x14ac:dyDescent="0.2"/>
    <row r="1568" s="17" customFormat="1" x14ac:dyDescent="0.2"/>
    <row r="1569" s="17" customFormat="1" x14ac:dyDescent="0.2"/>
    <row r="1570" s="17" customFormat="1" x14ac:dyDescent="0.2"/>
    <row r="1571" s="17" customFormat="1" x14ac:dyDescent="0.2"/>
    <row r="1572" s="17" customFormat="1" x14ac:dyDescent="0.2"/>
    <row r="1573" s="17" customFormat="1" x14ac:dyDescent="0.2"/>
    <row r="1574" s="17" customFormat="1" x14ac:dyDescent="0.2"/>
    <row r="1575" s="17" customFormat="1" x14ac:dyDescent="0.2"/>
    <row r="1576" s="17" customFormat="1" x14ac:dyDescent="0.2"/>
    <row r="1577" s="17" customFormat="1" x14ac:dyDescent="0.2"/>
    <row r="1578" s="17" customFormat="1" x14ac:dyDescent="0.2"/>
    <row r="1579" s="17" customFormat="1" x14ac:dyDescent="0.2"/>
    <row r="1580" s="17" customFormat="1" x14ac:dyDescent="0.2"/>
    <row r="1581" s="17" customFormat="1" x14ac:dyDescent="0.2"/>
    <row r="1582" s="17" customFormat="1" x14ac:dyDescent="0.2"/>
    <row r="1583" s="17" customFormat="1" x14ac:dyDescent="0.2"/>
    <row r="1584" s="17" customFormat="1" x14ac:dyDescent="0.2"/>
    <row r="1585" s="17" customFormat="1" x14ac:dyDescent="0.2"/>
    <row r="1586" s="17" customFormat="1" x14ac:dyDescent="0.2"/>
    <row r="1587" s="17" customFormat="1" x14ac:dyDescent="0.2"/>
    <row r="1588" s="17" customFormat="1" x14ac:dyDescent="0.2"/>
    <row r="1589" s="17" customFormat="1" x14ac:dyDescent="0.2"/>
    <row r="1590" s="17" customFormat="1" x14ac:dyDescent="0.2"/>
    <row r="1591" s="17" customFormat="1" x14ac:dyDescent="0.2"/>
    <row r="1592" s="17" customFormat="1" x14ac:dyDescent="0.2"/>
    <row r="1593" s="17" customFormat="1" x14ac:dyDescent="0.2"/>
    <row r="1594" s="17" customFormat="1" x14ac:dyDescent="0.2"/>
    <row r="1595" s="17" customFormat="1" x14ac:dyDescent="0.2"/>
    <row r="1596" s="17" customFormat="1" x14ac:dyDescent="0.2"/>
    <row r="1597" s="17" customFormat="1" x14ac:dyDescent="0.2"/>
    <row r="1598" s="17" customFormat="1" x14ac:dyDescent="0.2"/>
    <row r="1599" s="17" customFormat="1" x14ac:dyDescent="0.2"/>
    <row r="1600" s="17" customFormat="1" x14ac:dyDescent="0.2"/>
    <row r="1601" s="17" customFormat="1" x14ac:dyDescent="0.2"/>
    <row r="1602" s="17" customFormat="1" x14ac:dyDescent="0.2"/>
    <row r="1603" s="17" customFormat="1" x14ac:dyDescent="0.2"/>
    <row r="1604" s="17" customFormat="1" x14ac:dyDescent="0.2"/>
    <row r="1605" s="17" customFormat="1" x14ac:dyDescent="0.2"/>
    <row r="1606" s="17" customFormat="1" x14ac:dyDescent="0.2"/>
    <row r="1607" s="17" customFormat="1" x14ac:dyDescent="0.2"/>
    <row r="1608" s="17" customFormat="1" x14ac:dyDescent="0.2"/>
    <row r="1609" s="17" customFormat="1" x14ac:dyDescent="0.2"/>
    <row r="1610" s="17" customFormat="1" x14ac:dyDescent="0.2"/>
    <row r="1611" s="17" customFormat="1" x14ac:dyDescent="0.2"/>
    <row r="1612" s="17" customFormat="1" x14ac:dyDescent="0.2"/>
    <row r="1613" s="17" customFormat="1" x14ac:dyDescent="0.2"/>
    <row r="1614" s="17" customFormat="1" x14ac:dyDescent="0.2"/>
    <row r="1615" s="17" customFormat="1" x14ac:dyDescent="0.2"/>
    <row r="1616" s="17" customFormat="1" x14ac:dyDescent="0.2"/>
    <row r="1617" s="17" customFormat="1" x14ac:dyDescent="0.2"/>
    <row r="1618" s="17" customFormat="1" x14ac:dyDescent="0.2"/>
    <row r="1619" s="17" customFormat="1" x14ac:dyDescent="0.2"/>
    <row r="1620" s="17" customFormat="1" x14ac:dyDescent="0.2"/>
    <row r="1621" s="17" customFormat="1" x14ac:dyDescent="0.2"/>
    <row r="1622" s="17" customFormat="1" x14ac:dyDescent="0.2"/>
    <row r="1623" s="17" customFormat="1" x14ac:dyDescent="0.2"/>
    <row r="1624" s="17" customFormat="1" x14ac:dyDescent="0.2"/>
    <row r="1625" s="17" customFormat="1" x14ac:dyDescent="0.2"/>
    <row r="1626" s="17" customFormat="1" x14ac:dyDescent="0.2"/>
    <row r="1627" s="17" customFormat="1" x14ac:dyDescent="0.2"/>
    <row r="1628" s="17" customFormat="1" x14ac:dyDescent="0.2"/>
    <row r="1629" s="17" customFormat="1" x14ac:dyDescent="0.2"/>
    <row r="1630" s="17" customFormat="1" x14ac:dyDescent="0.2"/>
    <row r="1631" s="17" customFormat="1" x14ac:dyDescent="0.2"/>
    <row r="1632" s="17" customFormat="1" x14ac:dyDescent="0.2"/>
    <row r="1633" s="17" customFormat="1" x14ac:dyDescent="0.2"/>
    <row r="1634" s="17" customFormat="1" x14ac:dyDescent="0.2"/>
    <row r="1635" s="17" customFormat="1" x14ac:dyDescent="0.2"/>
    <row r="1636" s="17" customFormat="1" x14ac:dyDescent="0.2"/>
    <row r="1637" s="17" customFormat="1" x14ac:dyDescent="0.2"/>
    <row r="1638" s="17" customFormat="1" x14ac:dyDescent="0.2"/>
    <row r="1639" s="17" customFormat="1" x14ac:dyDescent="0.2"/>
    <row r="1640" s="17" customFormat="1" x14ac:dyDescent="0.2"/>
    <row r="1641" s="17" customFormat="1" x14ac:dyDescent="0.2"/>
    <row r="1642" s="17" customFormat="1" x14ac:dyDescent="0.2"/>
    <row r="1643" s="17" customFormat="1" x14ac:dyDescent="0.2"/>
    <row r="1644" s="17" customFormat="1" x14ac:dyDescent="0.2"/>
    <row r="1645" s="17" customFormat="1" x14ac:dyDescent="0.2"/>
    <row r="1646" s="17" customFormat="1" x14ac:dyDescent="0.2"/>
    <row r="1647" s="17" customFormat="1" x14ac:dyDescent="0.2"/>
    <row r="1648" s="17" customFormat="1" x14ac:dyDescent="0.2"/>
    <row r="1649" s="17" customFormat="1" x14ac:dyDescent="0.2"/>
    <row r="1650" s="17" customFormat="1" x14ac:dyDescent="0.2"/>
    <row r="1651" s="17" customFormat="1" x14ac:dyDescent="0.2"/>
    <row r="1652" s="17" customFormat="1" x14ac:dyDescent="0.2"/>
    <row r="1653" s="17" customFormat="1" x14ac:dyDescent="0.2"/>
    <row r="1654" s="17" customFormat="1" x14ac:dyDescent="0.2"/>
    <row r="1655" s="17" customFormat="1" x14ac:dyDescent="0.2"/>
    <row r="1656" s="17" customFormat="1" x14ac:dyDescent="0.2"/>
    <row r="1657" s="17" customFormat="1" x14ac:dyDescent="0.2"/>
    <row r="1658" s="17" customFormat="1" x14ac:dyDescent="0.2"/>
    <row r="1659" s="17" customFormat="1" x14ac:dyDescent="0.2"/>
    <row r="1660" s="17" customFormat="1" x14ac:dyDescent="0.2"/>
    <row r="1661" s="17" customFormat="1" x14ac:dyDescent="0.2"/>
    <row r="1662" s="17" customFormat="1" x14ac:dyDescent="0.2"/>
    <row r="1663" s="17" customFormat="1" x14ac:dyDescent="0.2"/>
    <row r="1664" s="17" customFormat="1" x14ac:dyDescent="0.2"/>
    <row r="1665" s="17" customFormat="1" x14ac:dyDescent="0.2"/>
    <row r="1666" s="17" customFormat="1" x14ac:dyDescent="0.2"/>
    <row r="1667" s="17" customFormat="1" x14ac:dyDescent="0.2"/>
    <row r="1668" s="17" customFormat="1" x14ac:dyDescent="0.2"/>
    <row r="1669" s="17" customFormat="1" x14ac:dyDescent="0.2"/>
    <row r="1670" s="17" customFormat="1" x14ac:dyDescent="0.2"/>
    <row r="1671" s="17" customFormat="1" x14ac:dyDescent="0.2"/>
    <row r="1672" s="17" customFormat="1" x14ac:dyDescent="0.2"/>
    <row r="1673" s="17" customFormat="1" x14ac:dyDescent="0.2"/>
    <row r="1674" s="17" customFormat="1" x14ac:dyDescent="0.2"/>
    <row r="1675" s="17" customFormat="1" x14ac:dyDescent="0.2"/>
    <row r="1676" s="17" customFormat="1" x14ac:dyDescent="0.2"/>
    <row r="1677" s="17" customFormat="1" x14ac:dyDescent="0.2"/>
    <row r="1678" s="17" customFormat="1" x14ac:dyDescent="0.2"/>
    <row r="1679" s="17" customFormat="1" x14ac:dyDescent="0.2"/>
    <row r="1680" s="17" customFormat="1" x14ac:dyDescent="0.2"/>
    <row r="1681" s="17" customFormat="1" x14ac:dyDescent="0.2"/>
    <row r="1682" s="17" customFormat="1" x14ac:dyDescent="0.2"/>
    <row r="1683" s="17" customFormat="1" x14ac:dyDescent="0.2"/>
    <row r="1684" s="17" customFormat="1" x14ac:dyDescent="0.2"/>
    <row r="1685" s="17" customFormat="1" x14ac:dyDescent="0.2"/>
    <row r="1686" s="17" customFormat="1" x14ac:dyDescent="0.2"/>
    <row r="1687" s="17" customFormat="1" x14ac:dyDescent="0.2"/>
    <row r="1688" s="17" customFormat="1" x14ac:dyDescent="0.2"/>
    <row r="1689" s="17" customFormat="1" x14ac:dyDescent="0.2"/>
    <row r="1690" s="17" customFormat="1" x14ac:dyDescent="0.2"/>
    <row r="1691" s="17" customFormat="1" x14ac:dyDescent="0.2"/>
    <row r="1692" s="17" customFormat="1" x14ac:dyDescent="0.2"/>
    <row r="1693" s="17" customFormat="1" x14ac:dyDescent="0.2"/>
    <row r="1694" s="17" customFormat="1" x14ac:dyDescent="0.2"/>
    <row r="1695" s="17" customFormat="1" x14ac:dyDescent="0.2"/>
    <row r="1696" s="17" customFormat="1" x14ac:dyDescent="0.2"/>
    <row r="1697" s="17" customFormat="1" x14ac:dyDescent="0.2"/>
    <row r="1698" s="17" customFormat="1" x14ac:dyDescent="0.2"/>
    <row r="1699" s="17" customFormat="1" x14ac:dyDescent="0.2"/>
    <row r="1700" s="17" customFormat="1" x14ac:dyDescent="0.2"/>
    <row r="1701" s="17" customFormat="1" x14ac:dyDescent="0.2"/>
    <row r="1702" s="17" customFormat="1" x14ac:dyDescent="0.2"/>
    <row r="1703" s="17" customFormat="1" x14ac:dyDescent="0.2"/>
    <row r="1704" s="17" customFormat="1" x14ac:dyDescent="0.2"/>
    <row r="1705" s="17" customFormat="1" x14ac:dyDescent="0.2"/>
    <row r="1706" s="17" customFormat="1" x14ac:dyDescent="0.2"/>
    <row r="1707" s="17" customFormat="1" x14ac:dyDescent="0.2"/>
    <row r="1708" s="17" customFormat="1" x14ac:dyDescent="0.2"/>
    <row r="1709" s="17" customFormat="1" x14ac:dyDescent="0.2"/>
    <row r="1710" s="17" customFormat="1" x14ac:dyDescent="0.2"/>
    <row r="1711" s="17" customFormat="1" x14ac:dyDescent="0.2"/>
    <row r="1712" s="17" customFormat="1" x14ac:dyDescent="0.2"/>
    <row r="1713" s="17" customFormat="1" x14ac:dyDescent="0.2"/>
    <row r="1714" s="17" customFormat="1" x14ac:dyDescent="0.2"/>
    <row r="1715" s="17" customFormat="1" x14ac:dyDescent="0.2"/>
    <row r="1716" s="17" customFormat="1" x14ac:dyDescent="0.2"/>
    <row r="1717" s="17" customFormat="1" x14ac:dyDescent="0.2"/>
    <row r="1718" s="17" customFormat="1" x14ac:dyDescent="0.2"/>
    <row r="1719" s="17" customFormat="1" x14ac:dyDescent="0.2"/>
    <row r="1720" s="17" customFormat="1" x14ac:dyDescent="0.2"/>
    <row r="1721" s="17" customFormat="1" x14ac:dyDescent="0.2"/>
    <row r="1722" s="17" customFormat="1" x14ac:dyDescent="0.2"/>
    <row r="1723" s="17" customFormat="1" x14ac:dyDescent="0.2"/>
    <row r="1724" s="17" customFormat="1" x14ac:dyDescent="0.2"/>
    <row r="1725" s="17" customFormat="1" x14ac:dyDescent="0.2"/>
    <row r="1726" s="17" customFormat="1" x14ac:dyDescent="0.2"/>
    <row r="1727" s="17" customFormat="1" x14ac:dyDescent="0.2"/>
    <row r="1728" s="17" customFormat="1" x14ac:dyDescent="0.2"/>
    <row r="1729" s="17" customFormat="1" x14ac:dyDescent="0.2"/>
    <row r="1730" s="17" customFormat="1" x14ac:dyDescent="0.2"/>
    <row r="1731" s="17" customFormat="1" x14ac:dyDescent="0.2"/>
    <row r="1732" s="17" customFormat="1" x14ac:dyDescent="0.2"/>
    <row r="1733" s="17" customFormat="1" x14ac:dyDescent="0.2"/>
    <row r="1734" s="17" customFormat="1" x14ac:dyDescent="0.2"/>
    <row r="1735" s="17" customFormat="1" x14ac:dyDescent="0.2"/>
    <row r="1736" s="17" customFormat="1" x14ac:dyDescent="0.2"/>
    <row r="1737" s="17" customFormat="1" x14ac:dyDescent="0.2"/>
    <row r="1738" s="17" customFormat="1" x14ac:dyDescent="0.2"/>
    <row r="1739" s="17" customFormat="1" x14ac:dyDescent="0.2"/>
    <row r="1740" s="17" customFormat="1" x14ac:dyDescent="0.2"/>
    <row r="1741" s="17" customFormat="1" x14ac:dyDescent="0.2"/>
    <row r="1742" s="17" customFormat="1" x14ac:dyDescent="0.2"/>
    <row r="1743" s="17" customFormat="1" x14ac:dyDescent="0.2"/>
    <row r="1744" s="17" customFormat="1" x14ac:dyDescent="0.2"/>
    <row r="1745" s="17" customFormat="1" x14ac:dyDescent="0.2"/>
    <row r="1746" s="17" customFormat="1" x14ac:dyDescent="0.2"/>
    <row r="1747" s="17" customFormat="1" x14ac:dyDescent="0.2"/>
    <row r="1748" s="17" customFormat="1" x14ac:dyDescent="0.2"/>
    <row r="1749" s="17" customFormat="1" x14ac:dyDescent="0.2"/>
    <row r="1750" s="17" customFormat="1" x14ac:dyDescent="0.2"/>
    <row r="1751" s="17" customFormat="1" x14ac:dyDescent="0.2"/>
    <row r="1752" s="17" customFormat="1" x14ac:dyDescent="0.2"/>
    <row r="1753" s="17" customFormat="1" x14ac:dyDescent="0.2"/>
    <row r="1754" s="17" customFormat="1" x14ac:dyDescent="0.2"/>
    <row r="1755" s="17" customFormat="1" x14ac:dyDescent="0.2"/>
    <row r="1756" s="17" customFormat="1" x14ac:dyDescent="0.2"/>
    <row r="1757" s="17" customFormat="1" x14ac:dyDescent="0.2"/>
    <row r="1758" s="17" customFormat="1" x14ac:dyDescent="0.2"/>
    <row r="1759" s="17" customFormat="1" x14ac:dyDescent="0.2"/>
    <row r="1760" s="17" customFormat="1" x14ac:dyDescent="0.2"/>
    <row r="1761" s="17" customFormat="1" x14ac:dyDescent="0.2"/>
    <row r="1762" s="17" customFormat="1" x14ac:dyDescent="0.2"/>
    <row r="1763" s="17" customFormat="1" x14ac:dyDescent="0.2"/>
    <row r="1764" s="17" customFormat="1" x14ac:dyDescent="0.2"/>
    <row r="1765" s="17" customFormat="1" x14ac:dyDescent="0.2"/>
    <row r="1766" s="17" customFormat="1" x14ac:dyDescent="0.2"/>
    <row r="1767" s="17" customFormat="1" x14ac:dyDescent="0.2"/>
    <row r="1768" s="17" customFormat="1" x14ac:dyDescent="0.2"/>
    <row r="1769" s="17" customFormat="1" x14ac:dyDescent="0.2"/>
    <row r="1770" s="17" customFormat="1" x14ac:dyDescent="0.2"/>
    <row r="1771" s="17" customFormat="1" x14ac:dyDescent="0.2"/>
    <row r="1772" s="17" customFormat="1" x14ac:dyDescent="0.2"/>
    <row r="1773" s="17" customFormat="1" x14ac:dyDescent="0.2"/>
    <row r="1774" s="17" customFormat="1" x14ac:dyDescent="0.2"/>
    <row r="1775" s="17" customFormat="1" x14ac:dyDescent="0.2"/>
    <row r="1776" s="17" customFormat="1" x14ac:dyDescent="0.2"/>
    <row r="1777" s="17" customFormat="1" x14ac:dyDescent="0.2"/>
    <row r="1778" s="17" customFormat="1" x14ac:dyDescent="0.2"/>
    <row r="1779" s="17" customFormat="1" x14ac:dyDescent="0.2"/>
    <row r="1780" s="17" customFormat="1" x14ac:dyDescent="0.2"/>
    <row r="1781" s="17" customFormat="1" x14ac:dyDescent="0.2"/>
    <row r="1782" s="17" customFormat="1" x14ac:dyDescent="0.2"/>
    <row r="1783" s="17" customFormat="1" x14ac:dyDescent="0.2"/>
    <row r="1784" s="17" customFormat="1" x14ac:dyDescent="0.2"/>
    <row r="1785" s="17" customFormat="1" x14ac:dyDescent="0.2"/>
    <row r="1786" s="17" customFormat="1" x14ac:dyDescent="0.2"/>
    <row r="1787" s="17" customFormat="1" x14ac:dyDescent="0.2"/>
    <row r="1788" s="17" customFormat="1" x14ac:dyDescent="0.2"/>
    <row r="1789" s="17" customFormat="1" x14ac:dyDescent="0.2"/>
    <row r="1790" s="17" customFormat="1" x14ac:dyDescent="0.2"/>
    <row r="1791" s="17" customFormat="1" x14ac:dyDescent="0.2"/>
    <row r="1792" s="17" customFormat="1" x14ac:dyDescent="0.2"/>
    <row r="1793" s="17" customFormat="1" x14ac:dyDescent="0.2"/>
    <row r="1794" s="17" customFormat="1" x14ac:dyDescent="0.2"/>
    <row r="1795" s="17" customFormat="1" x14ac:dyDescent="0.2"/>
    <row r="1796" s="17" customFormat="1" x14ac:dyDescent="0.2"/>
    <row r="1797" s="17" customFormat="1" x14ac:dyDescent="0.2"/>
    <row r="1798" s="17" customFormat="1" x14ac:dyDescent="0.2"/>
    <row r="1799" s="17" customFormat="1" x14ac:dyDescent="0.2"/>
    <row r="1800" s="17" customFormat="1" x14ac:dyDescent="0.2"/>
    <row r="1801" s="17" customFormat="1" x14ac:dyDescent="0.2"/>
    <row r="1802" s="17" customFormat="1" x14ac:dyDescent="0.2"/>
    <row r="1803" s="17" customFormat="1" x14ac:dyDescent="0.2"/>
    <row r="1804" s="17" customFormat="1" x14ac:dyDescent="0.2"/>
    <row r="1805" s="17" customFormat="1" x14ac:dyDescent="0.2"/>
    <row r="1806" s="17" customFormat="1" x14ac:dyDescent="0.2"/>
    <row r="1807" s="17" customFormat="1" x14ac:dyDescent="0.2"/>
    <row r="1808" s="17" customFormat="1" x14ac:dyDescent="0.2"/>
    <row r="1809" s="17" customFormat="1" x14ac:dyDescent="0.2"/>
    <row r="1810" s="17" customFormat="1" x14ac:dyDescent="0.2"/>
    <row r="1811" s="17" customFormat="1" x14ac:dyDescent="0.2"/>
    <row r="1812" s="17" customFormat="1" x14ac:dyDescent="0.2"/>
    <row r="1813" s="17" customFormat="1" x14ac:dyDescent="0.2"/>
    <row r="1814" s="17" customFormat="1" x14ac:dyDescent="0.2"/>
    <row r="1815" s="17" customFormat="1" x14ac:dyDescent="0.2"/>
    <row r="1816" s="17" customFormat="1" x14ac:dyDescent="0.2"/>
    <row r="1817" s="17" customFormat="1" x14ac:dyDescent="0.2"/>
    <row r="1818" s="17" customFormat="1" x14ac:dyDescent="0.2"/>
    <row r="1819" s="17" customFormat="1" x14ac:dyDescent="0.2"/>
    <row r="1820" s="17" customFormat="1" x14ac:dyDescent="0.2"/>
    <row r="1821" s="17" customFormat="1" x14ac:dyDescent="0.2"/>
    <row r="1822" s="17" customFormat="1" x14ac:dyDescent="0.2"/>
    <row r="1823" s="17" customFormat="1" x14ac:dyDescent="0.2"/>
    <row r="1824" s="17" customFormat="1" x14ac:dyDescent="0.2"/>
    <row r="1825" s="17" customFormat="1" x14ac:dyDescent="0.2"/>
    <row r="1826" s="17" customFormat="1" x14ac:dyDescent="0.2"/>
    <row r="1827" s="17" customFormat="1" x14ac:dyDescent="0.2"/>
    <row r="1828" s="17" customFormat="1" x14ac:dyDescent="0.2"/>
    <row r="1829" s="17" customFormat="1" x14ac:dyDescent="0.2"/>
    <row r="1830" s="17" customFormat="1" x14ac:dyDescent="0.2"/>
    <row r="1831" s="17" customFormat="1" x14ac:dyDescent="0.2"/>
    <row r="1832" s="17" customFormat="1" x14ac:dyDescent="0.2"/>
    <row r="1833" s="17" customFormat="1" x14ac:dyDescent="0.2"/>
    <row r="1834" s="17" customFormat="1" x14ac:dyDescent="0.2"/>
    <row r="1835" s="17" customFormat="1" x14ac:dyDescent="0.2"/>
    <row r="1836" s="17" customFormat="1" x14ac:dyDescent="0.2"/>
    <row r="1837" s="17" customFormat="1" x14ac:dyDescent="0.2"/>
    <row r="1838" s="17" customFormat="1" x14ac:dyDescent="0.2"/>
    <row r="1839" s="17" customFormat="1" x14ac:dyDescent="0.2"/>
    <row r="1840" s="17" customFormat="1" x14ac:dyDescent="0.2"/>
    <row r="1841" s="17" customFormat="1" x14ac:dyDescent="0.2"/>
    <row r="1842" s="17" customFormat="1" x14ac:dyDescent="0.2"/>
    <row r="1843" s="17" customFormat="1" x14ac:dyDescent="0.2"/>
    <row r="1844" s="17" customFormat="1" x14ac:dyDescent="0.2"/>
    <row r="1845" s="17" customFormat="1" x14ac:dyDescent="0.2"/>
    <row r="1846" s="17" customFormat="1" x14ac:dyDescent="0.2"/>
    <row r="1847" s="17" customFormat="1" x14ac:dyDescent="0.2"/>
    <row r="1848" s="17" customFormat="1" x14ac:dyDescent="0.2"/>
    <row r="1849" s="17" customFormat="1" x14ac:dyDescent="0.2"/>
    <row r="1850" s="17" customFormat="1" x14ac:dyDescent="0.2"/>
    <row r="1851" s="17" customFormat="1" x14ac:dyDescent="0.2"/>
    <row r="1852" s="17" customFormat="1" x14ac:dyDescent="0.2"/>
    <row r="1853" s="17" customFormat="1" x14ac:dyDescent="0.2"/>
    <row r="1854" s="17" customFormat="1" x14ac:dyDescent="0.2"/>
    <row r="1855" s="17" customFormat="1" x14ac:dyDescent="0.2"/>
    <row r="1856" s="17" customFormat="1" x14ac:dyDescent="0.2"/>
    <row r="1857" spans="3:6" s="17" customFormat="1" x14ac:dyDescent="0.2"/>
    <row r="1858" spans="3:6" s="17" customFormat="1" x14ac:dyDescent="0.2"/>
    <row r="1859" spans="3:6" s="17" customFormat="1" x14ac:dyDescent="0.2"/>
    <row r="1860" spans="3:6" s="17" customFormat="1" x14ac:dyDescent="0.2"/>
    <row r="1861" spans="3:6" s="17" customFormat="1" x14ac:dyDescent="0.2"/>
    <row r="1862" spans="3:6" s="17" customFormat="1" x14ac:dyDescent="0.2"/>
    <row r="1863" spans="3:6" s="17" customFormat="1" x14ac:dyDescent="0.2"/>
    <row r="1864" spans="3:6" s="17" customFormat="1" x14ac:dyDescent="0.2"/>
    <row r="1865" spans="3:6" s="17" customFormat="1" x14ac:dyDescent="0.2"/>
    <row r="1866" spans="3:6" s="17" customFormat="1" x14ac:dyDescent="0.2"/>
    <row r="1867" spans="3:6" s="17" customFormat="1" x14ac:dyDescent="0.2"/>
    <row r="1868" spans="3:6" s="17" customFormat="1" x14ac:dyDescent="0.2"/>
    <row r="1869" spans="3:6" s="17" customFormat="1" x14ac:dyDescent="0.2"/>
    <row r="1870" spans="3:6" s="17" customFormat="1" x14ac:dyDescent="0.2"/>
    <row r="1871" spans="3:6" s="17" customFormat="1" x14ac:dyDescent="0.2"/>
    <row r="1872" spans="3:6" s="17" customFormat="1" x14ac:dyDescent="0.2">
      <c r="C1872" s="16"/>
      <c r="D1872" s="16"/>
      <c r="E1872" s="16"/>
      <c r="F1872" s="16"/>
    </row>
  </sheetData>
  <mergeCells count="6">
    <mergeCell ref="D58:F58"/>
    <mergeCell ref="D57:F57"/>
    <mergeCell ref="B9:G9"/>
    <mergeCell ref="B11:G11"/>
    <mergeCell ref="B12:G12"/>
    <mergeCell ref="B10:G10"/>
  </mergeCells>
  <phoneticPr fontId="2" type="noConversion"/>
  <printOptions horizontalCentered="1"/>
  <pageMargins left="0.39370078740157483" right="0.39370078740157483" top="1.6535433070866143" bottom="0.19685039370078741" header="0" footer="0"/>
  <pageSetup scale="75" orientation="portrait" r:id="rId1"/>
  <headerFooter alignWithMargins="0"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2"/>
  <sheetViews>
    <sheetView zoomScale="160" zoomScaleNormal="160" workbookViewId="0">
      <selection activeCell="B2" sqref="B2"/>
    </sheetView>
  </sheetViews>
  <sheetFormatPr baseColWidth="10" defaultRowHeight="14.25" x14ac:dyDescent="0.2"/>
  <cols>
    <col min="1" max="1" width="2.5703125" style="11" customWidth="1"/>
    <col min="2" max="2" width="67.5703125" style="11" customWidth="1"/>
    <col min="3" max="3" width="13.140625" style="12" hidden="1" customWidth="1"/>
    <col min="4" max="4" width="12.28515625" style="13" hidden="1" customWidth="1"/>
    <col min="5" max="5" width="17.7109375" style="13" customWidth="1"/>
    <col min="6" max="6" width="18.28515625" style="9" customWidth="1"/>
    <col min="7" max="7" width="3.140625" style="12" customWidth="1"/>
    <col min="8" max="16384" width="11.42578125" style="11"/>
  </cols>
  <sheetData>
    <row r="3" spans="2:6" ht="15" thickBot="1" x14ac:dyDescent="0.25"/>
    <row r="4" spans="2:6" ht="15" thickTop="1" x14ac:dyDescent="0.2">
      <c r="B4" s="285"/>
      <c r="C4" s="286"/>
      <c r="D4" s="287"/>
      <c r="E4" s="287"/>
      <c r="F4" s="288"/>
    </row>
    <row r="5" spans="2:6" x14ac:dyDescent="0.2">
      <c r="B5" s="289"/>
      <c r="C5" s="43"/>
      <c r="D5" s="44"/>
      <c r="E5" s="44"/>
      <c r="F5" s="290"/>
    </row>
    <row r="6" spans="2:6" x14ac:dyDescent="0.2">
      <c r="B6" s="289"/>
      <c r="C6" s="43"/>
      <c r="D6" s="44"/>
      <c r="E6" s="44"/>
      <c r="F6" s="290"/>
    </row>
    <row r="7" spans="2:6" x14ac:dyDescent="0.2">
      <c r="B7" s="289"/>
      <c r="C7" s="43"/>
      <c r="D7" s="44"/>
      <c r="E7" s="44"/>
      <c r="F7" s="291"/>
    </row>
    <row r="8" spans="2:6" x14ac:dyDescent="0.2">
      <c r="B8" s="292"/>
      <c r="C8" s="19"/>
      <c r="D8" s="19"/>
      <c r="E8" s="19"/>
      <c r="F8" s="293"/>
    </row>
    <row r="9" spans="2:6" x14ac:dyDescent="0.2">
      <c r="B9" s="367" t="s">
        <v>7</v>
      </c>
      <c r="C9" s="368"/>
      <c r="D9" s="368"/>
      <c r="E9" s="368"/>
      <c r="F9" s="369"/>
    </row>
    <row r="10" spans="2:6" x14ac:dyDescent="0.2">
      <c r="B10" s="367" t="s">
        <v>262</v>
      </c>
      <c r="C10" s="368"/>
      <c r="D10" s="368"/>
      <c r="E10" s="368"/>
      <c r="F10" s="369"/>
    </row>
    <row r="11" spans="2:6" x14ac:dyDescent="0.2">
      <c r="B11" s="367" t="str">
        <f>+RESULTADOS!B11</f>
        <v>Del  01 de Enero al 31 de Diciembre del  2019</v>
      </c>
      <c r="C11" s="368"/>
      <c r="D11" s="368"/>
      <c r="E11" s="368"/>
      <c r="F11" s="369"/>
    </row>
    <row r="12" spans="2:6" x14ac:dyDescent="0.2">
      <c r="B12" s="367" t="s">
        <v>202</v>
      </c>
      <c r="C12" s="368"/>
      <c r="D12" s="368"/>
      <c r="E12" s="368"/>
      <c r="F12" s="369"/>
    </row>
    <row r="13" spans="2:6" ht="15" thickBot="1" x14ac:dyDescent="0.25">
      <c r="B13" s="294"/>
      <c r="C13" s="45"/>
      <c r="D13" s="46"/>
      <c r="E13" s="46"/>
      <c r="F13" s="295"/>
    </row>
    <row r="14" spans="2:6" x14ac:dyDescent="0.2">
      <c r="B14" s="296"/>
      <c r="C14" s="128"/>
      <c r="D14" s="129"/>
      <c r="E14" s="129"/>
      <c r="F14" s="297"/>
    </row>
    <row r="15" spans="2:6" x14ac:dyDescent="0.2">
      <c r="B15" s="362" t="s">
        <v>232</v>
      </c>
      <c r="C15" s="85"/>
      <c r="D15" s="130"/>
      <c r="E15" s="131"/>
      <c r="F15" s="299"/>
    </row>
    <row r="16" spans="2:6" x14ac:dyDescent="0.2">
      <c r="B16" s="298"/>
      <c r="C16" s="85"/>
      <c r="D16" s="130"/>
      <c r="E16" s="131"/>
      <c r="F16" s="299"/>
    </row>
    <row r="17" spans="2:7" x14ac:dyDescent="0.2">
      <c r="B17" s="363" t="s">
        <v>235</v>
      </c>
      <c r="C17" s="85"/>
      <c r="D17" s="130"/>
      <c r="E17" s="131"/>
      <c r="F17" s="299"/>
    </row>
    <row r="18" spans="2:7" ht="16.5" x14ac:dyDescent="0.35">
      <c r="B18" s="364" t="s">
        <v>0</v>
      </c>
      <c r="C18" s="85"/>
      <c r="D18" s="130"/>
      <c r="E18" s="347" t="str">
        <f>+RESULTADOS!D15</f>
        <v>Diciembre</v>
      </c>
      <c r="F18" s="301" t="s">
        <v>99</v>
      </c>
    </row>
    <row r="19" spans="2:7" x14ac:dyDescent="0.2">
      <c r="B19" s="300"/>
      <c r="C19" s="85"/>
      <c r="D19" s="130"/>
      <c r="E19" s="130"/>
      <c r="F19" s="299"/>
    </row>
    <row r="20" spans="2:7" ht="12.75" customHeight="1" x14ac:dyDescent="0.2">
      <c r="B20" s="302" t="s">
        <v>114</v>
      </c>
      <c r="C20" s="85"/>
      <c r="D20" s="130"/>
      <c r="E20" s="56">
        <f>+RESULTADOS!D43</f>
        <v>22303338.720000006</v>
      </c>
      <c r="F20" s="299">
        <f>+RESULTADOS!F43</f>
        <v>-23715880.109999895</v>
      </c>
      <c r="G20" s="7"/>
    </row>
    <row r="21" spans="2:7" ht="12" customHeight="1" x14ac:dyDescent="0.2">
      <c r="B21" s="302"/>
      <c r="C21" s="85"/>
      <c r="D21" s="130"/>
      <c r="E21" s="56"/>
      <c r="F21" s="299"/>
      <c r="G21" s="7"/>
    </row>
    <row r="22" spans="2:7" ht="14.25" customHeight="1" x14ac:dyDescent="0.2">
      <c r="B22" s="278" t="s">
        <v>190</v>
      </c>
      <c r="C22" s="66"/>
      <c r="D22" s="131"/>
      <c r="E22" s="335">
        <v>68864.639999999999</v>
      </c>
      <c r="F22" s="303">
        <v>89046.080000000002</v>
      </c>
      <c r="G22" s="7"/>
    </row>
    <row r="23" spans="2:7" ht="14.25" customHeight="1" x14ac:dyDescent="0.2">
      <c r="B23" s="278" t="s">
        <v>140</v>
      </c>
      <c r="C23" s="66"/>
      <c r="D23" s="131"/>
      <c r="E23" s="335">
        <v>69642.14</v>
      </c>
      <c r="F23" s="303">
        <v>3632620.68</v>
      </c>
      <c r="G23" s="7"/>
    </row>
    <row r="24" spans="2:7" ht="14.25" hidden="1" customHeight="1" x14ac:dyDescent="0.2">
      <c r="B24" s="278" t="s">
        <v>12</v>
      </c>
      <c r="C24" s="66"/>
      <c r="D24" s="131"/>
      <c r="E24" s="335">
        <v>0</v>
      </c>
      <c r="F24" s="303">
        <v>0</v>
      </c>
      <c r="G24" s="7"/>
    </row>
    <row r="25" spans="2:7" s="47" customFormat="1" x14ac:dyDescent="0.2">
      <c r="B25" s="278" t="s">
        <v>193</v>
      </c>
      <c r="C25" s="85"/>
      <c r="D25" s="130"/>
      <c r="E25" s="350">
        <v>1159679.01</v>
      </c>
      <c r="F25" s="303">
        <v>5261818.58</v>
      </c>
      <c r="G25" s="7"/>
    </row>
    <row r="26" spans="2:7" s="47" customFormat="1" ht="13.5" customHeight="1" x14ac:dyDescent="0.2">
      <c r="B26" s="278" t="s">
        <v>112</v>
      </c>
      <c r="C26" s="85"/>
      <c r="D26" s="130"/>
      <c r="E26" s="350">
        <v>-135586.54999999999</v>
      </c>
      <c r="F26" s="303">
        <v>-101094.31000000008</v>
      </c>
      <c r="G26" s="7"/>
    </row>
    <row r="27" spans="2:7" s="47" customFormat="1" ht="13.5" customHeight="1" x14ac:dyDescent="0.2">
      <c r="B27" s="278" t="s">
        <v>154</v>
      </c>
      <c r="C27" s="85"/>
      <c r="D27" s="130"/>
      <c r="E27" s="350">
        <v>-2186234.02</v>
      </c>
      <c r="F27" s="303">
        <v>410247.43000000017</v>
      </c>
      <c r="G27" s="7"/>
    </row>
    <row r="28" spans="2:7" s="47" customFormat="1" x14ac:dyDescent="0.2">
      <c r="B28" s="278" t="s">
        <v>104</v>
      </c>
      <c r="C28" s="85"/>
      <c r="D28" s="130"/>
      <c r="E28" s="335">
        <v>474834.13</v>
      </c>
      <c r="F28" s="303">
        <v>-11465681.239999998</v>
      </c>
      <c r="G28" s="7"/>
    </row>
    <row r="29" spans="2:7" s="47" customFormat="1" x14ac:dyDescent="0.2">
      <c r="B29" s="278" t="s">
        <v>139</v>
      </c>
      <c r="C29" s="85"/>
      <c r="D29" s="130"/>
      <c r="E29" s="335">
        <v>-637681.10000000009</v>
      </c>
      <c r="F29" s="303">
        <v>-776017.76000000013</v>
      </c>
      <c r="G29" s="7"/>
    </row>
    <row r="30" spans="2:7" s="47" customFormat="1" x14ac:dyDescent="0.2">
      <c r="B30" s="278" t="s">
        <v>113</v>
      </c>
      <c r="C30" s="85"/>
      <c r="D30" s="130"/>
      <c r="E30" s="335">
        <v>-23199496.459999997</v>
      </c>
      <c r="F30" s="303">
        <v>-4447901.2299999967</v>
      </c>
      <c r="G30" s="7"/>
    </row>
    <row r="31" spans="2:7" s="47" customFormat="1" x14ac:dyDescent="0.2">
      <c r="B31" s="278" t="s">
        <v>199</v>
      </c>
      <c r="C31" s="85"/>
      <c r="D31" s="130"/>
      <c r="E31" s="335">
        <v>0</v>
      </c>
      <c r="F31" s="303">
        <v>-93797889.519999996</v>
      </c>
      <c r="G31" s="7"/>
    </row>
    <row r="32" spans="2:7" s="47" customFormat="1" x14ac:dyDescent="0.2">
      <c r="B32" s="278" t="s">
        <v>134</v>
      </c>
      <c r="C32" s="85"/>
      <c r="D32" s="130"/>
      <c r="E32" s="335">
        <v>-253204.16</v>
      </c>
      <c r="F32" s="303">
        <v>1211102.1400000001</v>
      </c>
      <c r="G32" s="7"/>
    </row>
    <row r="33" spans="2:7" s="47" customFormat="1" x14ac:dyDescent="0.2">
      <c r="B33" s="278" t="s">
        <v>172</v>
      </c>
      <c r="C33" s="85"/>
      <c r="D33" s="130"/>
      <c r="E33" s="335">
        <v>46688972.090000004</v>
      </c>
      <c r="F33" s="303">
        <v>-612960033.38999999</v>
      </c>
      <c r="G33" s="7"/>
    </row>
    <row r="34" spans="2:7" s="47" customFormat="1" ht="15" thickBot="1" x14ac:dyDescent="0.25">
      <c r="B34" s="305"/>
      <c r="C34" s="132"/>
      <c r="D34" s="133"/>
      <c r="E34" s="133"/>
      <c r="F34" s="306"/>
      <c r="G34" s="34"/>
    </row>
    <row r="35" spans="2:7" ht="16.5" customHeight="1" thickBot="1" x14ac:dyDescent="0.25">
      <c r="B35" s="361" t="s">
        <v>233</v>
      </c>
      <c r="C35" s="134"/>
      <c r="D35" s="135" t="e">
        <f>+#REF!</f>
        <v>#REF!</v>
      </c>
      <c r="E35" s="148">
        <f>SUM(E20:E34)</f>
        <v>44353128.440000013</v>
      </c>
      <c r="F35" s="307">
        <f>SUM(F20:F34)</f>
        <v>-736659662.64999986</v>
      </c>
      <c r="G35" s="7"/>
    </row>
    <row r="36" spans="2:7" ht="14.25" customHeight="1" x14ac:dyDescent="0.2">
      <c r="B36" s="308"/>
      <c r="C36" s="128"/>
      <c r="D36" s="129"/>
      <c r="E36" s="129"/>
      <c r="F36" s="297"/>
      <c r="G36" s="7"/>
    </row>
    <row r="37" spans="2:7" x14ac:dyDescent="0.2">
      <c r="B37" s="298" t="s">
        <v>268</v>
      </c>
      <c r="C37" s="85"/>
      <c r="D37" s="130"/>
      <c r="E37" s="131"/>
      <c r="F37" s="299"/>
      <c r="G37" s="7"/>
    </row>
    <row r="38" spans="2:7" x14ac:dyDescent="0.2">
      <c r="B38" s="309"/>
      <c r="C38" s="85"/>
      <c r="D38" s="130"/>
      <c r="E38" s="346"/>
      <c r="F38" s="310"/>
      <c r="G38" s="7"/>
    </row>
    <row r="39" spans="2:7" x14ac:dyDescent="0.2">
      <c r="B39" s="311" t="s">
        <v>237</v>
      </c>
      <c r="C39" s="85"/>
      <c r="D39" s="130"/>
      <c r="E39" s="336">
        <v>-27200000</v>
      </c>
      <c r="F39" s="304">
        <v>683145000</v>
      </c>
      <c r="G39" s="7"/>
    </row>
    <row r="40" spans="2:7" ht="12.75" customHeight="1" x14ac:dyDescent="0.2">
      <c r="B40" s="311" t="s">
        <v>115</v>
      </c>
      <c r="C40" s="66"/>
      <c r="D40" s="131"/>
      <c r="E40" s="336">
        <v>167118.82999999999</v>
      </c>
      <c r="F40" s="304">
        <v>12871426.76</v>
      </c>
      <c r="G40" s="7"/>
    </row>
    <row r="41" spans="2:7" x14ac:dyDescent="0.2">
      <c r="B41" s="311" t="s">
        <v>116</v>
      </c>
      <c r="C41" s="66"/>
      <c r="D41" s="131"/>
      <c r="E41" s="336">
        <v>377923.08000000007</v>
      </c>
      <c r="F41" s="304">
        <v>1314795.5900000001</v>
      </c>
      <c r="G41" s="7"/>
    </row>
    <row r="42" spans="2:7" x14ac:dyDescent="0.2">
      <c r="B42" s="311" t="s">
        <v>117</v>
      </c>
      <c r="C42" s="66"/>
      <c r="D42" s="131"/>
      <c r="E42" s="336">
        <v>282725.49</v>
      </c>
      <c r="F42" s="304">
        <v>2057820.1199999999</v>
      </c>
      <c r="G42" s="7"/>
    </row>
    <row r="43" spans="2:7" ht="12.75" customHeight="1" x14ac:dyDescent="0.2">
      <c r="B43" s="311" t="s">
        <v>125</v>
      </c>
      <c r="C43" s="66"/>
      <c r="D43" s="131"/>
      <c r="E43" s="336">
        <v>327112.98999999976</v>
      </c>
      <c r="F43" s="304">
        <v>6604471.5800000001</v>
      </c>
      <c r="G43" s="7"/>
    </row>
    <row r="44" spans="2:7" ht="12.75" customHeight="1" x14ac:dyDescent="0.2">
      <c r="B44" s="311" t="s">
        <v>269</v>
      </c>
      <c r="C44" s="66"/>
      <c r="D44" s="131"/>
      <c r="E44" s="337">
        <v>38512.400000000001</v>
      </c>
      <c r="F44" s="304">
        <v>385124</v>
      </c>
      <c r="G44" s="7"/>
    </row>
    <row r="45" spans="2:7" ht="15" thickBot="1" x14ac:dyDescent="0.25">
      <c r="B45" s="305"/>
      <c r="C45" s="132"/>
      <c r="D45" s="133"/>
      <c r="E45" s="338"/>
      <c r="F45" s="312"/>
      <c r="G45" s="7"/>
    </row>
    <row r="46" spans="2:7" ht="15.75" customHeight="1" thickBot="1" x14ac:dyDescent="0.25">
      <c r="B46" s="313" t="s">
        <v>270</v>
      </c>
      <c r="C46" s="134"/>
      <c r="D46" s="135" t="e">
        <f>+#REF!</f>
        <v>#REF!</v>
      </c>
      <c r="E46" s="148">
        <f>SUM(E39:E45)</f>
        <v>-26006607.210000008</v>
      </c>
      <c r="F46" s="307">
        <f>SUM(F39:F45)</f>
        <v>706378638.05000007</v>
      </c>
      <c r="G46" s="7"/>
    </row>
    <row r="47" spans="2:7" ht="15.75" customHeight="1" x14ac:dyDescent="0.2">
      <c r="B47" s="332"/>
      <c r="C47" s="128"/>
      <c r="D47" s="129"/>
      <c r="E47" s="333"/>
      <c r="F47" s="297"/>
      <c r="G47" s="7"/>
    </row>
    <row r="48" spans="2:7" x14ac:dyDescent="0.2">
      <c r="B48" s="309"/>
      <c r="C48" s="85"/>
      <c r="D48" s="130"/>
      <c r="E48" s="130"/>
      <c r="F48" s="299"/>
      <c r="G48" s="7"/>
    </row>
    <row r="49" spans="2:7" x14ac:dyDescent="0.2">
      <c r="B49" s="362" t="s">
        <v>8</v>
      </c>
      <c r="C49" s="85"/>
      <c r="D49" s="130"/>
      <c r="E49" s="130"/>
      <c r="F49" s="299"/>
      <c r="G49" s="7"/>
    </row>
    <row r="50" spans="2:7" x14ac:dyDescent="0.2">
      <c r="B50" s="309"/>
      <c r="C50" s="85"/>
      <c r="D50" s="130"/>
      <c r="E50" s="130"/>
      <c r="F50" s="299"/>
      <c r="G50" s="7"/>
    </row>
    <row r="51" spans="2:7" ht="12.75" hidden="1" customHeight="1" x14ac:dyDescent="0.2">
      <c r="B51" s="278" t="s">
        <v>126</v>
      </c>
      <c r="C51" s="85"/>
      <c r="D51" s="130"/>
      <c r="E51" s="59">
        <v>0</v>
      </c>
      <c r="F51" s="310">
        <v>0</v>
      </c>
      <c r="G51" s="7"/>
    </row>
    <row r="52" spans="2:7" ht="12.75" customHeight="1" x14ac:dyDescent="0.2">
      <c r="B52" s="278" t="s">
        <v>60</v>
      </c>
      <c r="C52" s="85"/>
      <c r="D52" s="130"/>
      <c r="E52" s="360">
        <v>0</v>
      </c>
      <c r="F52" s="310">
        <v>-10417691.640000001</v>
      </c>
      <c r="G52" s="7"/>
    </row>
    <row r="53" spans="2:7" ht="12.75" hidden="1" customHeight="1" x14ac:dyDescent="0.2">
      <c r="B53" s="278" t="s">
        <v>135</v>
      </c>
      <c r="C53" s="85"/>
      <c r="D53" s="130"/>
      <c r="E53" s="82">
        <v>0</v>
      </c>
      <c r="F53" s="310">
        <v>0</v>
      </c>
      <c r="G53" s="7"/>
    </row>
    <row r="54" spans="2:7" hidden="1" x14ac:dyDescent="0.2">
      <c r="B54" s="278" t="s">
        <v>163</v>
      </c>
      <c r="C54" s="85"/>
      <c r="D54" s="130"/>
      <c r="E54" s="82">
        <v>0</v>
      </c>
      <c r="F54" s="310">
        <v>0</v>
      </c>
      <c r="G54" s="7"/>
    </row>
    <row r="55" spans="2:7" hidden="1" x14ac:dyDescent="0.2">
      <c r="B55" s="278" t="s">
        <v>155</v>
      </c>
      <c r="C55" s="85"/>
      <c r="D55" s="130"/>
      <c r="E55" s="82">
        <v>0</v>
      </c>
      <c r="F55" s="310">
        <v>0</v>
      </c>
      <c r="G55" s="7"/>
    </row>
    <row r="56" spans="2:7" hidden="1" x14ac:dyDescent="0.2">
      <c r="B56" s="278" t="s">
        <v>129</v>
      </c>
      <c r="C56" s="85"/>
      <c r="D56" s="130"/>
      <c r="E56" s="82">
        <v>0</v>
      </c>
      <c r="F56" s="310">
        <v>0</v>
      </c>
      <c r="G56" s="7"/>
    </row>
    <row r="57" spans="2:7" ht="15" thickBot="1" x14ac:dyDescent="0.25">
      <c r="B57" s="305"/>
      <c r="C57" s="132"/>
      <c r="D57" s="133"/>
      <c r="E57" s="133"/>
      <c r="F57" s="312"/>
      <c r="G57" s="7"/>
    </row>
    <row r="58" spans="2:7" ht="15.75" customHeight="1" thickBot="1" x14ac:dyDescent="0.25">
      <c r="B58" s="361" t="s">
        <v>9</v>
      </c>
      <c r="C58" s="136"/>
      <c r="D58" s="137" t="e">
        <f>+#REF!</f>
        <v>#REF!</v>
      </c>
      <c r="E58" s="148">
        <f>SUM(E51:E57)</f>
        <v>0</v>
      </c>
      <c r="F58" s="307">
        <f>SUM(F51:F57)</f>
        <v>-10417691.640000001</v>
      </c>
      <c r="G58" s="7"/>
    </row>
    <row r="59" spans="2:7" x14ac:dyDescent="0.2">
      <c r="B59" s="308"/>
      <c r="C59" s="128"/>
      <c r="D59" s="129"/>
      <c r="E59" s="129"/>
      <c r="F59" s="297"/>
      <c r="G59" s="7"/>
    </row>
    <row r="60" spans="2:7" x14ac:dyDescent="0.2">
      <c r="B60" s="311" t="s">
        <v>46</v>
      </c>
      <c r="C60" s="66"/>
      <c r="D60" s="131"/>
      <c r="E60" s="125">
        <v>18951403.57</v>
      </c>
      <c r="F60" s="314">
        <v>20388552.689999901</v>
      </c>
    </row>
    <row r="61" spans="2:7" x14ac:dyDescent="0.2">
      <c r="B61" s="311" t="s">
        <v>127</v>
      </c>
      <c r="C61" s="66"/>
      <c r="D61" s="131"/>
      <c r="E61" s="59">
        <v>232290038.28</v>
      </c>
      <c r="F61" s="310">
        <v>230852889.19</v>
      </c>
    </row>
    <row r="62" spans="2:7" ht="15" thickBot="1" x14ac:dyDescent="0.25">
      <c r="B62" s="305"/>
      <c r="C62" s="132"/>
      <c r="D62" s="133"/>
      <c r="E62" s="133" t="s">
        <v>103</v>
      </c>
      <c r="F62" s="312"/>
    </row>
    <row r="63" spans="2:7" ht="18" customHeight="1" thickBot="1" x14ac:dyDescent="0.25">
      <c r="B63" s="323" t="s">
        <v>234</v>
      </c>
      <c r="C63" s="315"/>
      <c r="D63" s="316" t="e">
        <f>+#REF!+#REF!</f>
        <v>#REF!</v>
      </c>
      <c r="E63" s="317">
        <f>SUM(E60:E62)</f>
        <v>251241441.84999999</v>
      </c>
      <c r="F63" s="318">
        <f>SUM(F60:F62)</f>
        <v>251241441.87999991</v>
      </c>
    </row>
    <row r="64" spans="2:7" ht="15" thickTop="1" x14ac:dyDescent="0.2">
      <c r="B64" s="51"/>
      <c r="C64" s="65"/>
      <c r="D64" s="139"/>
      <c r="E64" s="139"/>
      <c r="F64" s="140"/>
    </row>
    <row r="65" spans="2:7" x14ac:dyDescent="0.2">
      <c r="B65" s="51"/>
      <c r="C65" s="65"/>
      <c r="D65" s="139"/>
      <c r="E65" s="139"/>
      <c r="F65" s="140"/>
    </row>
    <row r="66" spans="2:7" x14ac:dyDescent="0.2">
      <c r="B66" s="51"/>
      <c r="C66" s="65"/>
      <c r="D66" s="139"/>
      <c r="E66" s="139"/>
      <c r="F66" s="141"/>
    </row>
    <row r="67" spans="2:7" x14ac:dyDescent="0.2">
      <c r="B67" s="51"/>
      <c r="C67" s="65"/>
      <c r="D67" s="139"/>
      <c r="E67" s="139"/>
      <c r="F67" s="141"/>
    </row>
    <row r="68" spans="2:7" x14ac:dyDescent="0.2">
      <c r="B68" s="355" t="s">
        <v>252</v>
      </c>
      <c r="C68" s="65"/>
      <c r="D68" s="139"/>
      <c r="E68" s="380" t="s">
        <v>253</v>
      </c>
      <c r="F68" s="380"/>
      <c r="G68" s="18"/>
    </row>
    <row r="69" spans="2:7" x14ac:dyDescent="0.2">
      <c r="B69" s="142" t="s">
        <v>250</v>
      </c>
      <c r="C69" s="65"/>
      <c r="D69" s="139"/>
      <c r="E69" s="381" t="s">
        <v>6</v>
      </c>
      <c r="F69" s="381"/>
      <c r="G69" s="18"/>
    </row>
    <row r="70" spans="2:7" x14ac:dyDescent="0.2">
      <c r="C70" s="65"/>
      <c r="D70" s="139"/>
      <c r="E70" s="139"/>
    </row>
    <row r="71" spans="2:7" x14ac:dyDescent="0.2">
      <c r="B71" s="51"/>
      <c r="C71" s="65"/>
      <c r="D71" s="139"/>
      <c r="E71" s="139"/>
      <c r="F71" s="141"/>
    </row>
    <row r="72" spans="2:7" x14ac:dyDescent="0.2">
      <c r="B72" s="356" t="s">
        <v>258</v>
      </c>
      <c r="C72" s="65"/>
      <c r="D72" s="139"/>
      <c r="E72" s="139"/>
      <c r="F72" s="141"/>
    </row>
    <row r="73" spans="2:7" x14ac:dyDescent="0.2">
      <c r="B73" s="379" t="s">
        <v>259</v>
      </c>
      <c r="C73" s="379"/>
      <c r="D73" s="379"/>
      <c r="E73" s="379"/>
      <c r="F73" s="379"/>
    </row>
    <row r="77" spans="2:7" ht="13.5" customHeight="1" x14ac:dyDescent="0.2"/>
    <row r="78" spans="2:7" ht="14.25" customHeight="1" x14ac:dyDescent="0.2"/>
    <row r="79" spans="2:7" ht="13.9" customHeight="1" x14ac:dyDescent="0.2"/>
    <row r="82" spans="4:5" x14ac:dyDescent="0.2">
      <c r="D82" s="15"/>
      <c r="E82" s="15"/>
    </row>
  </sheetData>
  <mergeCells count="7">
    <mergeCell ref="B73:F73"/>
    <mergeCell ref="B9:F9"/>
    <mergeCell ref="B11:F11"/>
    <mergeCell ref="B12:F12"/>
    <mergeCell ref="E68:F68"/>
    <mergeCell ref="E69:F69"/>
    <mergeCell ref="B10:F10"/>
  </mergeCells>
  <phoneticPr fontId="2" type="noConversion"/>
  <printOptions horizontalCentered="1"/>
  <pageMargins left="0.59055118110236227" right="0.78740157480314965" top="1.4960629921259843" bottom="0.59055118110236227" header="0" footer="0"/>
  <pageSetup paperSize="9" scale="74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NOTAS   1</vt:lpstr>
      <vt:lpstr>SITUACION </vt:lpstr>
      <vt:lpstr>NOTAS   </vt:lpstr>
      <vt:lpstr>RESULTADOS</vt:lpstr>
      <vt:lpstr>CASH F</vt:lpstr>
      <vt:lpstr>'CASH F'!Área_de_impresión</vt:lpstr>
      <vt:lpstr>'NOTAS   '!Área_de_impresión</vt:lpstr>
      <vt:lpstr>'NOTAS   1'!Área_de_impresión</vt:lpstr>
      <vt:lpstr>RESULTADOS!Área_de_impresión</vt:lpstr>
      <vt:lpstr>'SITUACION '!Área_de_impresión</vt:lpstr>
      <vt:lpstr>'NOTAS   '!Títulos_a_imprimir</vt:lpstr>
      <vt:lpstr>'NOTAS   1'!Títulos_a_imprimir</vt:lpstr>
    </vt:vector>
  </TitlesOfParts>
  <Company>ssrl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d.corletto</dc:creator>
  <cp:lastModifiedBy>Victoria Cruz</cp:lastModifiedBy>
  <cp:lastPrinted>2020-01-09T15:35:48Z</cp:lastPrinted>
  <dcterms:created xsi:type="dcterms:W3CDTF">2005-02-18T21:21:25Z</dcterms:created>
  <dcterms:modified xsi:type="dcterms:W3CDTF">2020-01-09T15:59:11Z</dcterms:modified>
</cp:coreProperties>
</file>