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7-PAGINA WEB\01-WEB 2023\12-DICIEMBRE\Excel\"/>
    </mc:Choice>
  </mc:AlternateContent>
  <bookViews>
    <workbookView xWindow="0" yWindow="0" windowWidth="20490" windowHeight="6465"/>
  </bookViews>
  <sheets>
    <sheet name="Dic-23" sheetId="1" r:id="rId1"/>
  </sheets>
  <definedNames>
    <definedName name="_xlnm.Print_Area" localSheetId="0">'Dic-23'!$B$6:$N$828</definedName>
    <definedName name="_xlnm.Print_Titles" localSheetId="0">'Dic-23'!$6:$14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7" i="1" l="1"/>
  <c r="M827" i="1"/>
  <c r="F814" i="1"/>
  <c r="F807" i="1"/>
  <c r="F803" i="1"/>
  <c r="F795" i="1"/>
  <c r="F793" i="1"/>
  <c r="F704" i="1"/>
  <c r="H702" i="1"/>
  <c r="H701" i="1"/>
  <c r="H700" i="1"/>
  <c r="H699" i="1"/>
  <c r="F696" i="1"/>
  <c r="F679" i="1"/>
  <c r="F615" i="1"/>
  <c r="F411" i="1"/>
  <c r="F262" i="1"/>
  <c r="F105" i="1"/>
  <c r="F53" i="1"/>
  <c r="F52" i="1"/>
  <c r="F46" i="1"/>
  <c r="F827" i="1" s="1"/>
</calcChain>
</file>

<file path=xl/sharedStrings.xml><?xml version="1.0" encoding="utf-8"?>
<sst xmlns="http://schemas.openxmlformats.org/spreadsheetml/2006/main" count="5835" uniqueCount="888">
  <si>
    <t>SUPERINTENDENCIA DE SALUD Y RIESGOS LABORALES</t>
  </si>
  <si>
    <t>Ley No. 87-01 que crea El Sistema Dominicano de Seguridad Social, promulgada el 09 de mayo del 2001</t>
  </si>
  <si>
    <t>RELACION DE ACTIVOS FIJOS</t>
  </si>
  <si>
    <t xml:space="preserve"> AL 31 DE DICIEMBRE 2023</t>
  </si>
  <si>
    <t xml:space="preserve">Codigo </t>
  </si>
  <si>
    <t>Bookld</t>
  </si>
  <si>
    <t>Grupo</t>
  </si>
  <si>
    <t>Descripcion del activo fijo</t>
  </si>
  <si>
    <t>Valor de Adquisicion</t>
  </si>
  <si>
    <t>Fecha de Registro</t>
  </si>
  <si>
    <t>Fecha de Adquicición</t>
  </si>
  <si>
    <t>Depreciacion</t>
  </si>
  <si>
    <t>PostingProfile</t>
  </si>
  <si>
    <t>Departamento</t>
  </si>
  <si>
    <t>Unidad o Departamento donde se encuentra</t>
  </si>
  <si>
    <t>Valor en Libros</t>
  </si>
  <si>
    <t>Metodo Directo</t>
  </si>
  <si>
    <t>030101</t>
  </si>
  <si>
    <t>TERRENO</t>
  </si>
  <si>
    <t xml:space="preserve"> 15/08/2003</t>
  </si>
  <si>
    <t>Depreciacion Muebles y Equipos de ofi.</t>
  </si>
  <si>
    <t>ACTIVO</t>
  </si>
  <si>
    <t>D001</t>
  </si>
  <si>
    <t>SISALRIL</t>
  </si>
  <si>
    <t>EDIFICIO Y MEJORAS SISALRIL</t>
  </si>
  <si>
    <t>D002</t>
  </si>
  <si>
    <t>ASCENSOR</t>
  </si>
  <si>
    <t>D003</t>
  </si>
  <si>
    <t>SERVICIOS GENERALES</t>
  </si>
  <si>
    <t xml:space="preserve"> OO31574</t>
  </si>
  <si>
    <t>MOTOCICLETA YAMAHA MODELO Y5125M  2006</t>
  </si>
  <si>
    <t>D005</t>
  </si>
  <si>
    <t>EG00875</t>
  </si>
  <si>
    <t>030102</t>
  </si>
  <si>
    <t xml:space="preserve">JEEP TODO TERRENO MARCA CHEVROLET TAHOE, </t>
  </si>
  <si>
    <t>D007</t>
  </si>
  <si>
    <t xml:space="preserve"> N365073</t>
  </si>
  <si>
    <t>MOTOCICLETA X1000</t>
  </si>
  <si>
    <t>D009</t>
  </si>
  <si>
    <t xml:space="preserve"> N9045145</t>
  </si>
  <si>
    <t>MOTOCICLETA DOMOTO R42-ROJO CHASI LV7MGZ409ea900924</t>
  </si>
  <si>
    <t>D020</t>
  </si>
  <si>
    <t xml:space="preserve"> L349501</t>
  </si>
  <si>
    <t xml:space="preserve">CAMIONETA MITSUBISHI L200, BLANCO 2016, </t>
  </si>
  <si>
    <t>D023</t>
  </si>
  <si>
    <t xml:space="preserve"> L349595</t>
  </si>
  <si>
    <t>D024</t>
  </si>
  <si>
    <t>MINIBUS HYUNDAI H-1DIESEL BLANCO, 21016,</t>
  </si>
  <si>
    <t>D025</t>
  </si>
  <si>
    <t>DIR.ADMI.Y FINAC.</t>
  </si>
  <si>
    <t xml:space="preserve"> O0312</t>
  </si>
  <si>
    <t>JEEPETA MARCA ISUZU  MUX 4WD  7 PASAJEROS , MPAUCS86GGT</t>
  </si>
  <si>
    <t>D011</t>
  </si>
  <si>
    <t xml:space="preserve"> EL06707</t>
  </si>
  <si>
    <t>CAMIONETAS MAZDA BT-50 -DBL CAB DIESEL PRO 4X4 7 PASAJEROS</t>
  </si>
  <si>
    <t>D012</t>
  </si>
  <si>
    <t xml:space="preserve"> OO31579</t>
  </si>
  <si>
    <t>MOTOCICLETAS YAMAHA*</t>
  </si>
  <si>
    <t>D013</t>
  </si>
  <si>
    <t>MINIBUS MARCA HYNDAY</t>
  </si>
  <si>
    <t>D014</t>
  </si>
  <si>
    <t>CHEVROLET SUBURBAN PREMIER, 5.3 L</t>
  </si>
  <si>
    <t>Depreciacion equipos de transporte</t>
  </si>
  <si>
    <t>CHEVROLET , MODELO, COLORADO LT 2CAB, 4X4, CHASIS</t>
  </si>
  <si>
    <t>LIBRERÍA JURÍDICA VIRTUAL (BIBLIOTECA VIRTUAL  SOFTWARE</t>
  </si>
  <si>
    <t>D015</t>
  </si>
  <si>
    <t>SISTEMA OPERATIVO WINDOWS SVR 2003 STD ENGLISH</t>
  </si>
  <si>
    <t>D016</t>
  </si>
  <si>
    <t>SISTEMA OPERATIVO WINDOWS SVR 2003 ENTERPRISE ENGLISH</t>
  </si>
  <si>
    <t>D017</t>
  </si>
  <si>
    <t>OFFICE XP SMALL BUSINESS EN ESPAÑOL (OEM)</t>
  </si>
  <si>
    <t>OFICINA PRINCIPAL</t>
  </si>
  <si>
    <t>LICENCIAS ANTIVIRUS MCAFEE VISRUSSCAN</t>
  </si>
  <si>
    <t>D018</t>
  </si>
  <si>
    <t>INSTALACION SOFTWARE SUBSIDIO MATERNIDAD</t>
  </si>
  <si>
    <t>D019</t>
  </si>
  <si>
    <t>LICENCIAS PARA ANTIVIRUS</t>
  </si>
  <si>
    <t>LICENCIAS MS OFFICE SMALL BUSINESS 2007 ESPAÑOL</t>
  </si>
  <si>
    <t>D021</t>
  </si>
  <si>
    <t>DESARROLLO SISTEMA SUBSIDIO POR ENFER.COMUN</t>
  </si>
  <si>
    <t>D022</t>
  </si>
  <si>
    <t>KASPERSKY TOTAL SPACE SECURIYTY YEAR</t>
  </si>
  <si>
    <t>STORAGE DELL NX300 (MEMORIA)</t>
  </si>
  <si>
    <t>MICROSOFT OFFICE ESTÁNDAR 2010 LICENSE 1-PC MOLP GOVERNMENT</t>
  </si>
  <si>
    <t>PROGRAMA SIIS SISTEMA DE DESARROLLO FASE 3</t>
  </si>
  <si>
    <t>LICENCIAS DE SOFTWARE</t>
  </si>
  <si>
    <t>SYM BACKUP</t>
  </si>
  <si>
    <t>D010</t>
  </si>
  <si>
    <t>LICENCIAS DE MICROSOFT WINSVRSTD</t>
  </si>
  <si>
    <t xml:space="preserve">SISTEMA DE MATERNIDAD Y LACTANCIA </t>
  </si>
  <si>
    <t>KASPERKY TOTAL SPACE SECURITY</t>
  </si>
  <si>
    <t xml:space="preserve">SYMC PROTECTION SUITE EDITION 4.0 </t>
  </si>
  <si>
    <t>POR CONCEPTO DE RENOVACION ANTIVIRUS SYMANTEC</t>
  </si>
  <si>
    <t>PLATAFORMA MIGRACIONES DE MICROSOF EXCHANGE 2007-2016</t>
  </si>
  <si>
    <t>SOFTWARE DE HERRAMIENTAS PARA CONSOLIDACION Y</t>
  </si>
  <si>
    <t>PLATAFORMA VIRTUALIZACION, SOLUCION DE RESPALDO Y</t>
  </si>
  <si>
    <t>HERRAMIENTA PARA ESCANEO DE VULNERABILIDAD DE</t>
  </si>
  <si>
    <t>STORAGE (ALMACENAMIENTO DELL EMC ME5024 ARRAY 2.4TB HDDX24</t>
  </si>
  <si>
    <t>COMPUTADORES PENTUIM IV A 2.4 GHZ A SER</t>
  </si>
  <si>
    <t>P3C250186</t>
  </si>
  <si>
    <t xml:space="preserve">TAPE BACKUP AUTO LOADER, HP STORAGE </t>
  </si>
  <si>
    <t>P3C250188</t>
  </si>
  <si>
    <t>030103</t>
  </si>
  <si>
    <t>RACK DE SERVIDORES, COMPAQ RACK 10636(36U)</t>
  </si>
  <si>
    <t>P2B17113</t>
  </si>
  <si>
    <t>2 RACK Y 2 BANDEJAS P/ MONITOR</t>
  </si>
  <si>
    <t>P2B16113</t>
  </si>
  <si>
    <t>COMPUTADOR MARCA HP/COMPAQ 1520</t>
  </si>
  <si>
    <t>P2B15120</t>
  </si>
  <si>
    <t>COMPUTADOR PORTATIL SONY VAIO</t>
  </si>
  <si>
    <t>P2B05113</t>
  </si>
  <si>
    <t>COMPUTADORA HP COMPAQ DESKTOP 5700</t>
  </si>
  <si>
    <t>P2B09113</t>
  </si>
  <si>
    <t>COMPUTADOR PORTATEL HEWLETT PACKARD COMPAQ 530</t>
  </si>
  <si>
    <t>P2B07113</t>
  </si>
  <si>
    <t>EQUIPOS DE COMPUTADORAS HP</t>
  </si>
  <si>
    <t>P2B03113</t>
  </si>
  <si>
    <t>CPU</t>
  </si>
  <si>
    <t>P2B04113</t>
  </si>
  <si>
    <t>LAPTOP DELL LATITUDE E4300</t>
  </si>
  <si>
    <t>P2B01113</t>
  </si>
  <si>
    <t>COMUTADORAS DELL CON OFFICE INTEGRADO</t>
  </si>
  <si>
    <t>D026</t>
  </si>
  <si>
    <t>8CS2Y42</t>
  </si>
  <si>
    <t>030104</t>
  </si>
  <si>
    <t>COMPUTADORA DELL 9010 DESK TOP</t>
  </si>
  <si>
    <t>D027</t>
  </si>
  <si>
    <t>65S2Y42</t>
  </si>
  <si>
    <t>030105</t>
  </si>
  <si>
    <t xml:space="preserve">CPU TIPO CLONE </t>
  </si>
  <si>
    <t>D028</t>
  </si>
  <si>
    <t>H5S2Y42</t>
  </si>
  <si>
    <t>030106</t>
  </si>
  <si>
    <t>COMPUTADORAS HP COMPAQ 4300</t>
  </si>
  <si>
    <t>D029</t>
  </si>
  <si>
    <t>FOC0801W247</t>
  </si>
  <si>
    <t>030107</t>
  </si>
  <si>
    <t>COMPUTADORAS DELL OPITIPLEX 755</t>
  </si>
  <si>
    <t>D030</t>
  </si>
  <si>
    <t>P4D28009</t>
  </si>
  <si>
    <t>030108</t>
  </si>
  <si>
    <t>LAPTOE DELL LATITUDE E72250 12.5¨¨ , 15-530QU 2.3GHT,8GB, 256GB-3DD</t>
  </si>
  <si>
    <t>D031</t>
  </si>
  <si>
    <t>P4D47008</t>
  </si>
  <si>
    <t>030109</t>
  </si>
  <si>
    <t>COMPUTADORA DELL OPTIPLEX 9020 SMALL FORM FACTOR 17-4790, 3</t>
  </si>
  <si>
    <t>D032</t>
  </si>
  <si>
    <t>P5E010014</t>
  </si>
  <si>
    <t>030110</t>
  </si>
  <si>
    <t xml:space="preserve">LAPTOP DELL LATITUDE E550 PORTATIL </t>
  </si>
  <si>
    <t>D033</t>
  </si>
  <si>
    <t>P5E09017</t>
  </si>
  <si>
    <t>030111</t>
  </si>
  <si>
    <t>COMPUTADORAS DESKTOP PARA USO DE LA INTSTITUCION</t>
  </si>
  <si>
    <t>D034</t>
  </si>
  <si>
    <t>LAPTOP LATITUDE DE E5570 17.  SERIAL 20VXXC2-B4J5FC2, CON SUS</t>
  </si>
  <si>
    <t>SERVIDORES V355 BAJO HIPERCONVERGENCIA</t>
  </si>
  <si>
    <t>COMPUTADORAS TIPO DESKTOP HP  400</t>
  </si>
  <si>
    <t>F0C1141Z8E1</t>
  </si>
  <si>
    <t>SWI371 SWITCH DELL NETWORKING N3024P, L3 POE + 24X IGBE ABOF)</t>
  </si>
  <si>
    <t>COMPUTADORAS DELL OPTIPLEX</t>
  </si>
  <si>
    <t>LAPTOP DELL LATITU 5470 NB SPA C15-6300</t>
  </si>
  <si>
    <t>PANTALLAS PARA LAPTO</t>
  </si>
  <si>
    <t>SCANER</t>
  </si>
  <si>
    <t>EQUIPO PARA RESGUARDO DE LA INFORMACION</t>
  </si>
  <si>
    <t xml:space="preserve">COMPUTADORAS </t>
  </si>
  <si>
    <t>SERVIDORES DELL  EMC XC640ENT X/2. 1GHZ/ 16GBX8/ 480GB SSDX2</t>
  </si>
  <si>
    <t xml:space="preserve">COMPUTADORAS DE ESCRITORIOS TIPO B, CON SUS RESPECTIVAS </t>
  </si>
  <si>
    <t>LAPTOPS PORTALTIL DELL LATITUDE 5310 2 EN 1, C17/1.8G/16GB/512SSD/</t>
  </si>
  <si>
    <t xml:space="preserve">COMPUTADOR DE ESCRITORIO TIPO-A (COMPUTADORA DELL OPTIPLEX </t>
  </si>
  <si>
    <t>030112</t>
  </si>
  <si>
    <t>SERVIDORES  XGS 3300 SECURITY APPLIANCE-US POWER CORD-24 MESES</t>
  </si>
  <si>
    <t>030113</t>
  </si>
  <si>
    <t>LAPTOP HP DY2095 WM, INTEL CORE 15 11 MA GEN, 256 GB SSD</t>
  </si>
  <si>
    <t>030114</t>
  </si>
  <si>
    <t>COMPUTADORAS DELL OPTIPLEX 7000 SFF C17/2. 1GHZ-8GB/SSD-W10P</t>
  </si>
  <si>
    <t>210-BGDY DELL LATITUDE 3540,XCTO CON SUS DELL ECO PRO SLIM</t>
  </si>
  <si>
    <t xml:space="preserve">LAPTOP DELL LATITUDE 5440 ECTO 14¨PHD, 15-1335U, 16GB (1X16GB) </t>
  </si>
  <si>
    <t xml:space="preserve">MONITORES CON SUS RESPECTIVOS DISCO DUROS, MAUSE Y </t>
  </si>
  <si>
    <t>SERVIDORESDELL POWEREDGE R660.</t>
  </si>
  <si>
    <t>ZIP DRIVE IOMEGA-250 MB</t>
  </si>
  <si>
    <t xml:space="preserve">INVERSOR TRACE 1.5 KILOS  24 V, CON SUS </t>
  </si>
  <si>
    <t>030140</t>
  </si>
  <si>
    <t>SERVIDORES Y MATERIALES EN INTALACION SERVIDOR</t>
  </si>
  <si>
    <t>D056</t>
  </si>
  <si>
    <t xml:space="preserve">EQUIPOS IRED INALAMBRICA ENTRE OFICINAS EDIFICIO SISALRIL </t>
  </si>
  <si>
    <t>DISCO DURO</t>
  </si>
  <si>
    <t>EQUIPOS E INSTALACION FIBRA OPTICA</t>
  </si>
  <si>
    <t>AMPLIACION CONTROL EQUIPOS DE ACCESO</t>
  </si>
  <si>
    <t>DISCO DURO PARA EL SERVIDOR</t>
  </si>
  <si>
    <t>HP MEMORY 4 GB (2X2GB) FB DIMM</t>
  </si>
  <si>
    <t>PANTALLA KLIP 60X80 (HXA) 100 DIAGONAL ELECTRICA</t>
  </si>
  <si>
    <t>BASE DE TECHO ELECTRICA P/PROYECTOR</t>
  </si>
  <si>
    <t xml:space="preserve">CABLE VGA 50 15 PIN </t>
  </si>
  <si>
    <t>UPS INTREPID BIFASICO CON PANERL DE REDUNDANCIA</t>
  </si>
  <si>
    <t>SISTEMA DE CARTELERA DIGITAL</t>
  </si>
  <si>
    <t>DATA SHOW  PARA ORN</t>
  </si>
  <si>
    <t>PIA036</t>
  </si>
  <si>
    <t>14/01/2011</t>
  </si>
  <si>
    <t>PANTALLA Y BASE PARA PROYECTOR( MUSTANG ELECTRIC SCREEN</t>
  </si>
  <si>
    <t xml:space="preserve">SERVIDOR DELL R 720 </t>
  </si>
  <si>
    <t>EQUPO POWER TL2000 TAPE LIBRARY 2U, 24 SLOT</t>
  </si>
  <si>
    <t>SERVIDORES PROFESIONALES PARA LA MIGRACION DE DATOS</t>
  </si>
  <si>
    <t>050101</t>
  </si>
  <si>
    <t xml:space="preserve">DOS EQUIPOS SOPHOS UTM SG 330  CON TRES AÑOS DE </t>
  </si>
  <si>
    <t>PROYECTOR SONY LCD, 3800 ANSI, LUMEN 4:3 (VPL-EX315)</t>
  </si>
  <si>
    <t>TABLES SAMSUNG GALAXY A7 SM-T 280 APPLE MINI 7.9 IPS 5</t>
  </si>
  <si>
    <t>TABLET SAMSUNG GALAXI S2 8.0 SER 0012079</t>
  </si>
  <si>
    <t>UPS INTREPID MODELO ID-9010-10KVA/8K, SNMP, TRANSF.</t>
  </si>
  <si>
    <t>PANTALLA ELECTRICA P/PROYECTO DATA SHOW.</t>
  </si>
  <si>
    <t>UPS GALLEON DE 15KVA / 135KW DOBLE CONVERSION</t>
  </si>
  <si>
    <t>SISTEMA OPERATIVO</t>
  </si>
  <si>
    <t>IPAD PRO 2020 SILVER</t>
  </si>
  <si>
    <t>P1RECEP03</t>
  </si>
  <si>
    <t>IMPRESORA XEROX</t>
  </si>
  <si>
    <t>P3ARC000C08</t>
  </si>
  <si>
    <t>IMPRESORA HP COLOR LASER JET M451dn PRO 400</t>
  </si>
  <si>
    <t>P3C1811270</t>
  </si>
  <si>
    <t>IMPRESORA PARA CARNET DUPLEX PVC</t>
  </si>
  <si>
    <t>P3C1911288</t>
  </si>
  <si>
    <t>IMPRESORA HP CP</t>
  </si>
  <si>
    <t>IMPRESORA LASER JET MODELO Hp 1025</t>
  </si>
  <si>
    <t>P3PASILLO11</t>
  </si>
  <si>
    <t>IMPRESORAS  LA HP LASERJET M401DNE PRO 400 CF399A</t>
  </si>
  <si>
    <t>P3C1511345</t>
  </si>
  <si>
    <t xml:space="preserve">IMPRESORA HP LASERJET PRO 400 M401DNE PRINTER MONOCHROME </t>
  </si>
  <si>
    <t>P3C1211370</t>
  </si>
  <si>
    <t>IMPRESORA HP-PRO M 277DW</t>
  </si>
  <si>
    <t>01/12/205</t>
  </si>
  <si>
    <t>P3C1211372</t>
  </si>
  <si>
    <t>IMPRESORAS HP LASEEJET PRO M402DN (C5F94A)</t>
  </si>
  <si>
    <t>P4D18003</t>
  </si>
  <si>
    <t xml:space="preserve">IMPRESORA EPSON TMO-22DM </t>
  </si>
  <si>
    <t>P5E09016</t>
  </si>
  <si>
    <t>IMPRESORA HP CP 1025N</t>
  </si>
  <si>
    <t>P5AD008</t>
  </si>
  <si>
    <t xml:space="preserve">IMPRESORA </t>
  </si>
  <si>
    <t>OFAU146</t>
  </si>
  <si>
    <t xml:space="preserve">IMPRESORA  HP M277DW </t>
  </si>
  <si>
    <t>P6FAC001</t>
  </si>
  <si>
    <t>IMPRESORA HP LASER JET PRO M281FDW-MULTIFUNCIONAL</t>
  </si>
  <si>
    <t>OFAU004</t>
  </si>
  <si>
    <t>IMPRESORAS HP SCANER</t>
  </si>
  <si>
    <t>OFAU017</t>
  </si>
  <si>
    <t>IMPRESORA EPSON LE - 350</t>
  </si>
  <si>
    <t>OFAU053</t>
  </si>
  <si>
    <t>IMPRESORA DE ETIQUETAS, PARA IMPRIMIR LOS CODIGOS DE LOS</t>
  </si>
  <si>
    <t>P5E01025</t>
  </si>
  <si>
    <t xml:space="preserve">IMPRESORA HP M281FDW PRO COLOR </t>
  </si>
  <si>
    <t>P5E01026</t>
  </si>
  <si>
    <t>IMPRESORA 012835 HP</t>
  </si>
  <si>
    <t>OFAU266</t>
  </si>
  <si>
    <t>IMPRESORA 012836 EPSC</t>
  </si>
  <si>
    <t>OFAU267</t>
  </si>
  <si>
    <t>IMPRESORA HP M283FDW SER 0012973</t>
  </si>
  <si>
    <t>IMPRESORA MONOCROMATICA (HP LASERJET ENTERPRISE M6 10DN)</t>
  </si>
  <si>
    <t>IMPRESORAS MULTIFUNCIONAL HP LASER JET PRO A COLOR,</t>
  </si>
  <si>
    <t xml:space="preserve">ADQUISICION DE DOS UPS IND INTREPID KS, 10Kva/9Kw, TORRE, LCD, </t>
  </si>
  <si>
    <t>IMPRESORAS MULTIFUNCIONAL HP COLOR LASERJET PRO MFP479FDW</t>
  </si>
  <si>
    <t>D035</t>
  </si>
  <si>
    <t xml:space="preserve">IMPRESORA MULTIFUNCIONAL HP M479dw SERIAL CNCRQ77016 </t>
  </si>
  <si>
    <t>D036</t>
  </si>
  <si>
    <t>030115</t>
  </si>
  <si>
    <t xml:space="preserve">IMPRESORA MULTIFUNCIONAL HP M479dw SERIAL CNCRQ7701R </t>
  </si>
  <si>
    <t>D037</t>
  </si>
  <si>
    <t>030116</t>
  </si>
  <si>
    <t>IMPRESORA MULTIFUNCIONAL HP M479 DW</t>
  </si>
  <si>
    <t>D038</t>
  </si>
  <si>
    <t>030117</t>
  </si>
  <si>
    <t xml:space="preserve">UPS FORZA NT-1011D,1000VA / 500 WATSS 6 TOMA CORRIENTE </t>
  </si>
  <si>
    <t>D039</t>
  </si>
  <si>
    <t xml:space="preserve">DOCKING STATION DELL D6000D 130W, USB 3.0, INTERFACES 1X </t>
  </si>
  <si>
    <t>D040</t>
  </si>
  <si>
    <t>IMPRESORA MULTIFUNCIONAL</t>
  </si>
  <si>
    <t>D041</t>
  </si>
  <si>
    <t>IMPRESORA DE CARNET</t>
  </si>
  <si>
    <t>D042</t>
  </si>
  <si>
    <t>IMPRESORAS MULTIFUNCIONAL HP M479dw.</t>
  </si>
  <si>
    <t>D043</t>
  </si>
  <si>
    <t>IMPRESORA ZEBRA ZD230T DE TRANSFERENCIA TERMICA</t>
  </si>
  <si>
    <t>D044</t>
  </si>
  <si>
    <t xml:space="preserve">DATALOGIC QUICKSCAN QBT240O-SCANER DE CODIGO DE </t>
  </si>
  <si>
    <t>D045</t>
  </si>
  <si>
    <t>CELULAR, MARCA ERICKSON T-300</t>
  </si>
  <si>
    <t>Celular Kyocera, Modelo 5135.</t>
  </si>
  <si>
    <t>FRAME RELAIL</t>
  </si>
  <si>
    <t>CRESTRON MODULE FOR VIDEO AND AUDIO</t>
  </si>
  <si>
    <t>CRESTRON 8X8 QUICK MEDIA MATRIX SWITCHER</t>
  </si>
  <si>
    <t>CRESTRON MEDIA MANAGER DISTRIBUTION CENTER</t>
  </si>
  <si>
    <t>CRESTRON ROOM MEDIA CONTROLLER &amp; QUICK</t>
  </si>
  <si>
    <t>CRESTRON MEDIA MANAGER 3 CHANNELL 100V</t>
  </si>
  <si>
    <t>CRESTRON COMPACT CONTROL SYSTEM ETHERNET</t>
  </si>
  <si>
    <t>CRESTRON PUNTAS INFRAROJAS</t>
  </si>
  <si>
    <t>CRESTRON SENSOR DE CORRIENTE DUAL</t>
  </si>
  <si>
    <t>CRESTRON RACK MOUNT FOR MODULES</t>
  </si>
  <si>
    <t>D046</t>
  </si>
  <si>
    <t>CRESTRON ISYS SERIES TOUCHPANEL SCREEN</t>
  </si>
  <si>
    <t>D047</t>
  </si>
  <si>
    <t>CRESTRON BANCK BOX FOR ISYS CONTROL</t>
  </si>
  <si>
    <t>CRESTRON RED CONTROL</t>
  </si>
  <si>
    <t>CRESTRON POWER SUPPLY 300 WATTS</t>
  </si>
  <si>
    <t>CRESTRON PROGRAMING SYSTEM</t>
  </si>
  <si>
    <t>NETGEAR 24 PUERTOS SWITCH</t>
  </si>
  <si>
    <t>LEVITON DIMENSIONS MULTIZONE CONTROLLER 8 ZONES</t>
  </si>
  <si>
    <t>LEVITON SCENE CONTROLLER 4 BUTTONS</t>
  </si>
  <si>
    <t>LEVITON TERMINATOR BLOCK</t>
  </si>
  <si>
    <t>LEVITON SMART JACK</t>
  </si>
  <si>
    <t>BOXLIGTH HANGINKIT FOR CEILING MOUNT</t>
  </si>
  <si>
    <t>MARANTZ PROFESSIONAL DVD PLAYER</t>
  </si>
  <si>
    <t>SENNHEISER WIRELESS MICROPHONE HEADWORN</t>
  </si>
  <si>
    <t>SENNHIESER WIRELESS MICROPHONE HANDHELP</t>
  </si>
  <si>
    <t>DRAPER ELECTRICAL SCREEN ELECTRICAL 133" 4:3</t>
  </si>
  <si>
    <t>DRAPER ELECTRICAL MODULE</t>
  </si>
  <si>
    <t>DRAPER MODULO INFRAROJO PARA PANTALLA</t>
  </si>
  <si>
    <t>EAW COMMERCIAL CEILING SPEAKER MONITOR</t>
  </si>
  <si>
    <t>POLYCOM CODEC VIDEO CONFERENCING</t>
  </si>
  <si>
    <t>POLYCOM QUD VRI ISDN CONECTION</t>
  </si>
  <si>
    <t>POLYCON 1 YEAR PREMIER SUPPORT WEB</t>
  </si>
  <si>
    <t>MIDDLE ATLANTIC RACK ECONOMICAL SERIES 18</t>
  </si>
  <si>
    <t>MIDDLE ATLANTIC QUITE FAN PANEL</t>
  </si>
  <si>
    <t>MIDDLE ATLANTIC LOCKBOXES RACK MOUNT</t>
  </si>
  <si>
    <t xml:space="preserve">MIDDLE ATLANTIC VENTED PANEL </t>
  </si>
  <si>
    <t>MIDDLE ATLANTIC QUIT FAN</t>
  </si>
  <si>
    <t>MIDDLE ATLANTIC 115 VOLT VERTICAL POWER</t>
  </si>
  <si>
    <t>RADIO TALBABOUT MODELO 5500</t>
  </si>
  <si>
    <t>MIDDLE ATLANTIC FAN-TOP</t>
  </si>
  <si>
    <t>MIDDLE ATLANTIC VENTRA FRONT DOOR</t>
  </si>
  <si>
    <t>W THOMAS ACOSTICAL CLLING</t>
  </si>
  <si>
    <t>AISLANTE ACUSTICO MPT</t>
  </si>
  <si>
    <t>REJILLAS DE A/A PARA RETORNOS Y SALIDAS</t>
  </si>
  <si>
    <t>PANTALLA PARA SALON DE REUNION</t>
  </si>
  <si>
    <t>COMPRA DE MICROCOMPONENTE Y RADIO SUPERSONIC</t>
  </si>
  <si>
    <t xml:space="preserve">PLASMA PANASONIC </t>
  </si>
  <si>
    <t>PANTALLA VUTEC EN TRIPODE</t>
  </si>
  <si>
    <t>RADIOS TWO WAY MOTOROLLA 18 MILLAS</t>
  </si>
  <si>
    <t>RADIOS HYT 500 VHF</t>
  </si>
  <si>
    <t>RADIOS QUATUN QP650</t>
  </si>
  <si>
    <t>GRABADORA DE VOZ</t>
  </si>
  <si>
    <t>APP 225 APPLE IPAD MINI 4WI-FI 64-G-B SETVEK (MK9H2CLLA)</t>
  </si>
  <si>
    <t>EQUIPOS DE GPS (PLAN SYSTRACK PLUS</t>
  </si>
  <si>
    <t>TELEVISOR KTV DE 40¨¨ LED 40L8IF</t>
  </si>
  <si>
    <t xml:space="preserve">RADIOS PORTATIL, MARCA KENWOOD, MODELO TK-3402K2 (400-470 </t>
  </si>
  <si>
    <t>SISTEMA AUDIO VISUAL</t>
  </si>
  <si>
    <t>CAMARA DE SEGURIDAD BULLET 1/3 FULL HD ALTA RESOLUCION, LED</t>
  </si>
  <si>
    <t>EQUIPOS DE COMUNICACIÓN</t>
  </si>
  <si>
    <t>SISTEMA VIDEO CONFERENCIA HD Y AUDIO</t>
  </si>
  <si>
    <t>TELEFONICA CENTRAL , INSTALACION Y CONFIGURACION</t>
  </si>
  <si>
    <t>CAMARA DIGITAL SONY FX3D  CINEMA 50906638 SENSOR CMOS BSI APS-C</t>
  </si>
  <si>
    <t>CAMARA SONY FX30 CINEMA (SERIAL:5006639-F)</t>
  </si>
  <si>
    <t>BOCINAS RCF ART 912 DRIVERS: WOOFER DE 12 ¨DE ALTA FRECUENCIA DE 1</t>
  </si>
  <si>
    <t>FOTOCOPIADORA MULTIFUNCIONAL RICOH AFICIO SP 5200S</t>
  </si>
  <si>
    <t>FASCIMILE SHARP 200, SERIE 1710251X,</t>
  </si>
  <si>
    <t>FAX CANON</t>
  </si>
  <si>
    <t>OFAU005</t>
  </si>
  <si>
    <t>SCANNER</t>
  </si>
  <si>
    <t>P6F02009</t>
  </si>
  <si>
    <t>SCANER HP 5590C LI 910A</t>
  </si>
  <si>
    <t>30/032012</t>
  </si>
  <si>
    <t>P6F01009</t>
  </si>
  <si>
    <t xml:space="preserve">SCANER HP 700 S2 </t>
  </si>
  <si>
    <t>P6F03009</t>
  </si>
  <si>
    <t>SCANER HP 7000 S2</t>
  </si>
  <si>
    <t>SCANER HP G4050</t>
  </si>
  <si>
    <t>SCANER HP 7000 SCA180 S2 (L2730B</t>
  </si>
  <si>
    <t>P3C1511344</t>
  </si>
  <si>
    <t xml:space="preserve">HP SCANJET ENTERPRISE 7000 s2 SHEET-FEED SCANNER, DUPLEX 8.5 </t>
  </si>
  <si>
    <t>P3C0611121</t>
  </si>
  <si>
    <t>SCANNER HP SJ300 (L2733A)</t>
  </si>
  <si>
    <t>P3C0411140</t>
  </si>
  <si>
    <t>SCANNER CANON DR-6010</t>
  </si>
  <si>
    <t>P3C1711259</t>
  </si>
  <si>
    <t>ESCANER FUJITSU 1X500 25PPM U5B 2.0 PC/MAC</t>
  </si>
  <si>
    <t>P3C1711260</t>
  </si>
  <si>
    <t>SCANER DE DOCUMENTOS MARCA FUJITSU MODELO SCANSNAP IX1400</t>
  </si>
  <si>
    <t>SCANER SHP 20000</t>
  </si>
  <si>
    <t>MAQUINA SUMADORA MARCA SHARP M-2631L ID001770</t>
  </si>
  <si>
    <t>MAQUINA SUMADORA MARCA SHARP M-2631L</t>
  </si>
  <si>
    <t>SILLON EJECUTIVO T/M</t>
  </si>
  <si>
    <t xml:space="preserve">MUEBLE PARA PC </t>
  </si>
  <si>
    <t>ROTAFOLIO PARA EXPOSICIONES</t>
  </si>
  <si>
    <t>EXTINTOR TIPO LIMPIO DE 10 LIBRAS</t>
  </si>
  <si>
    <t>MESAS PARA COMPUTADORAS</t>
  </si>
  <si>
    <t>SILLA SECRETARIAL</t>
  </si>
  <si>
    <t>MESA PARA COMPUTADORA</t>
  </si>
  <si>
    <t>BUTACAS DE VISITAS MODELO CORA</t>
  </si>
  <si>
    <t>GUILLOTINA DE 15"</t>
  </si>
  <si>
    <t>ACTIVOS VARIOS, BR.</t>
  </si>
  <si>
    <t xml:space="preserve">MESA PLASTICA </t>
  </si>
  <si>
    <t>SILLA PLASTICA</t>
  </si>
  <si>
    <t>ALFOMBRA DE 52" LOGO SISALRIL</t>
  </si>
  <si>
    <t>PANTALLAS ELECTRONICAS</t>
  </si>
  <si>
    <t>PIZARAS 4x8 EN SPENDERS</t>
  </si>
  <si>
    <t>MOLDURA Y JAMBA EN CAOBA PARA PANTALLA</t>
  </si>
  <si>
    <t>SAX ESCRITORIO 1.80X0.80 WALLNUT MET.</t>
  </si>
  <si>
    <t>SAX ESCRITORIO 0.90X0.80 WALLNUT MET.</t>
  </si>
  <si>
    <t>ALFOMBRA ALTO TRAFICO EJECUTIVA 0.28 COLOR AZUL M.</t>
  </si>
  <si>
    <t>PIZARRAS BLANCAS PARED</t>
  </si>
  <si>
    <t>PIZARRA 4 X 8 EN SPENDERS</t>
  </si>
  <si>
    <t>ARCHIVO DE METAL A PRUEBA DE INCENDIO</t>
  </si>
  <si>
    <t>SILLAS PARA VISITAS, TIPO CORAL, EN PIEL NEGRA</t>
  </si>
  <si>
    <t>ESCRITORIO EJECUTIVO EN CAOBA NATURAL 30 X 60</t>
  </si>
  <si>
    <t>CREDENZA EN CAOBA NATURAL CON PUERTAS Y GAVETAS</t>
  </si>
  <si>
    <t>DESPACHO</t>
  </si>
  <si>
    <t>ARMARIO METALICO DE DOS PUERTAS 18 X 36 X 72</t>
  </si>
  <si>
    <t>ESCRITORIO SECRETARIAL CON ARCHIVO MODULAR</t>
  </si>
  <si>
    <t>ESCRITORIO MODULAR CREMA 28X5</t>
  </si>
  <si>
    <t>MESA DE CONFERENCIA 50X110 RECTANGULAR</t>
  </si>
  <si>
    <t>SILLON EJECUTIVO CON RUEDAS</t>
  </si>
  <si>
    <t>SILLON SEMI EJECUTIVO IMPORTADO NEGRO</t>
  </si>
  <si>
    <t>PORTA TRAJE IMPORTADO SENCILLO</t>
  </si>
  <si>
    <t>SILLA PARA VISITANTES SIN RUEDAS Y ACOLCHADAS</t>
  </si>
  <si>
    <t>SILLA SECRETARIAL SIN BRAZOS NEGRA TAPIZADA EN TELA NEUMATICO</t>
  </si>
  <si>
    <t xml:space="preserve"> TAPIZADA EN TELA, ESTRUCTURA EN METALSILLA DE VISITA ITALIANA CORA CON BRAZOS</t>
  </si>
  <si>
    <t>SILLA DE VISITA ITALIANA CORA CON BRAZOS TAPIZADA EN TELA, ESTRUCTURA EN METAL</t>
  </si>
  <si>
    <t>SILLON EJECUTIVO AERON CROMATICA CON BRAZO TAPIZADO EN PIEL NEGRA</t>
  </si>
  <si>
    <t>BANCADA DE 3 PLAZAS MOD.B-301 TUBO C/ALUM.COLOR NEGRO</t>
  </si>
  <si>
    <t>SILLON GERENCIAL BAJO MOD. FULKRUM 067 ESTRUCT. NEGRA, TELA, SISTEMA KT.</t>
  </si>
  <si>
    <t>BUTACA DE VISITA MOD. FULKRUM 061, BASE FIJA C/ALUMINIO, TELA.</t>
  </si>
  <si>
    <t>SILLA SECRETARIAL MOD. SS-NJ90, EN TELA, SIST.NEUM</t>
  </si>
  <si>
    <t>SOFA TAPIZADO MON. MONZA, PIEL NEGRA, 2 PLAZAS</t>
  </si>
  <si>
    <t>SOFA TAPIZADO MON. MONZA, PIEL NEGRA, 3 PLAZAS</t>
  </si>
  <si>
    <t>BANCADA DE 2 PLAZAS MOD. B-301, TUBO C/ALUMINIO</t>
  </si>
  <si>
    <t>MESAS DE CENTRO</t>
  </si>
  <si>
    <t>SUMADORAS SHARP 2630</t>
  </si>
  <si>
    <t>MATERIALES P/COUNTER (MUEBLE)</t>
  </si>
  <si>
    <t>MOBILIARIOS VARIOS</t>
  </si>
  <si>
    <t>SILLONES TECNICOS</t>
  </si>
  <si>
    <t>SILLON EJECUTIVO</t>
  </si>
  <si>
    <t>SILLON SECRETARIAL SIN BRAZO</t>
  </si>
  <si>
    <t>SILLON EJECUTIVO SUPERIOR</t>
  </si>
  <si>
    <t xml:space="preserve">ESCRITORIO EJECUTIVO EN L </t>
  </si>
  <si>
    <t>ESCRITORIO SECRETARIAL MODULAR</t>
  </si>
  <si>
    <t>MESA DE REUNIONES PARA 20 PERSONAS</t>
  </si>
  <si>
    <t>MESA DE REUNIONES PARA 8 PERSONAS</t>
  </si>
  <si>
    <t>SILLAS PARA VISITANTES</t>
  </si>
  <si>
    <t>COMEDOR  EJECUTIVO PARA 8 PERSONAS</t>
  </si>
  <si>
    <t>SET DE SOFAS CON MESA PARA DESPACHO</t>
  </si>
  <si>
    <t>SET DE SOFAS CON  P/ ANTE DESPACHO</t>
  </si>
  <si>
    <t>SETE DE SOFAS CON MESA P/ LOBY</t>
  </si>
  <si>
    <t>LIBRERO ANTEDESPACHO</t>
  </si>
  <si>
    <t>SALA DE ESPERA PERSONAL ASISTENTE</t>
  </si>
  <si>
    <t>OFICINA DE DOS ESTACIONES MODULARES</t>
  </si>
  <si>
    <t>PODIUM</t>
  </si>
  <si>
    <t xml:space="preserve">ESCRITORIO Y MODULO LATERAL </t>
  </si>
  <si>
    <t>MODULOS EN METAL DE 3 GAVETAS CON RUEDAS</t>
  </si>
  <si>
    <t>MODULOS DE 3 GAVETAS</t>
  </si>
  <si>
    <t>CREDENZA DE MADERA SOLIDA</t>
  </si>
  <si>
    <t>MESA RECTANGULAR DE DIVISION</t>
  </si>
  <si>
    <t>SOFA MODERNO COLOR NEGRO DE DOS PIEZAS</t>
  </si>
  <si>
    <t xml:space="preserve">MOBILIARIOS </t>
  </si>
  <si>
    <t>SILLAS SEMI EJECUTIVA EN TELA PARA MESA CONFERENCIA</t>
  </si>
  <si>
    <t xml:space="preserve">MUEBLES MODULARES PARA REMODELACION </t>
  </si>
  <si>
    <t>MOBILIARIOS PARA EL 5TO PISO</t>
  </si>
  <si>
    <t>ARCHIVO DE METAL DE 3 GAVETAS, COLOR NEGRO</t>
  </si>
  <si>
    <t>LEON G. MUEBLES</t>
  </si>
  <si>
    <t xml:space="preserve">SILLON SEMI EJECUTIVO CON ASIENTOS </t>
  </si>
  <si>
    <t>SILLAS DE VISITA IMP.ESTRUCTURADA EN METAL</t>
  </si>
  <si>
    <t>ARCHIVO AEREO OMP. COLOR HAYA</t>
  </si>
  <si>
    <t xml:space="preserve">SILLON SEMI EJECUTIVO </t>
  </si>
  <si>
    <t>SOFA DE HIERRO</t>
  </si>
  <si>
    <t>MESA DE HIERRO</t>
  </si>
  <si>
    <t>ARMARIOS DE DOS PUERTAS CREMA</t>
  </si>
  <si>
    <t>ESTANTE DE MELANINA</t>
  </si>
  <si>
    <t>MODULO DE 3 GAVETAS Y ACCESORIO, COLOR NEGRO</t>
  </si>
  <si>
    <t>SILLON EJECUTIVO RECLINABLE</t>
  </si>
  <si>
    <t>SILLON SEMI-EJECUTIVO EN TELA MAYA</t>
  </si>
  <si>
    <t>SET DE VISITAS PLASTICOS PARA TRES PERSONAS</t>
  </si>
  <si>
    <t xml:space="preserve">SET DE VISITAS PLASTICOS PARA DOS PERSONAS </t>
  </si>
  <si>
    <t>TOPE IMP. LAMINADO PARA COUNTER</t>
  </si>
  <si>
    <t>CREDENZA EJECUTIVA COLOR HAYA CON DOS PUERTAS</t>
  </si>
  <si>
    <t>BUTACAS PARA VISITAS IMP.CON BRAZOS COLOR ZUL</t>
  </si>
  <si>
    <t>DVD RCA</t>
  </si>
  <si>
    <t>ARCHIVO DE METAL COLOR CREMA 4 GAVETAS 8 1/2 X 11</t>
  </si>
  <si>
    <t>ESTANTE DE MELAMINA DE16*36*60 CON PUERTAS Y TRAMO</t>
  </si>
  <si>
    <t xml:space="preserve">ESTANTE DE DOS PUERTAS COLOR CREMA </t>
  </si>
  <si>
    <t>ESTANTE DE MELAMINA 16*36*60 CON PUERTAS Y TRAMO</t>
  </si>
  <si>
    <t>PORTA SACO EN MADERA DE CAOBA</t>
  </si>
  <si>
    <t>MODULOS DE TRES GAVETAS</t>
  </si>
  <si>
    <t>MOBILIARIO ADICIONAL</t>
  </si>
  <si>
    <t>SOFA 3 PAX</t>
  </si>
  <si>
    <t>SOFAS 2 PAX</t>
  </si>
  <si>
    <t>MESA DE CENTRO</t>
  </si>
  <si>
    <t>MUEBLE PARA RECEPCION</t>
  </si>
  <si>
    <t>SILLAS SECRETARIALES</t>
  </si>
  <si>
    <t>BANCADAS DE SILLAS</t>
  </si>
  <si>
    <t>SILLAS DE VISITA</t>
  </si>
  <si>
    <t>ESCRITORIO EJECUTIVO</t>
  </si>
  <si>
    <t>CREDENZA</t>
  </si>
  <si>
    <t>ESCRITORIOS CON SU L</t>
  </si>
  <si>
    <t>SILLAS PARA ESCRITORIOS</t>
  </si>
  <si>
    <t>MESAS DE ESQUINA</t>
  </si>
  <si>
    <t>SILLAS PARA VISITAS TECNICOS</t>
  </si>
  <si>
    <t>CREDENZA IMPORTADA LAMINADA COLOR GRIS</t>
  </si>
  <si>
    <t>ESCRITORIO IMPORTADO LAMINADO C/BASE DE METAL</t>
  </si>
  <si>
    <t>SILLON EJECUTIVO EN PIEL ERGONOMICO, RECLINABLE BASE</t>
  </si>
  <si>
    <t xml:space="preserve">BUTACAS PARA VISITA IMPORTADA EN PIEL CON BRAZOS </t>
  </si>
  <si>
    <t>MESA DE CONFERENCIA IMP. TOPE DE CRISTAL TEMPLADO</t>
  </si>
  <si>
    <t>SILLONES SEMI-EJECU.EN PIEL RECLINABLE BASE CON</t>
  </si>
  <si>
    <t>CREDENZA LAMINADA COLOR HAYA IMP. CON PUERTA</t>
  </si>
  <si>
    <t>PANEL IMP. CON PERFILES Y ESTRUCTURA COMLETA</t>
  </si>
  <si>
    <t>PANELES CON PERFILES Y ESCTUTURA COMPLETA</t>
  </si>
  <si>
    <t>MOLDURA DE UNION</t>
  </si>
  <si>
    <t xml:space="preserve">TOPE IMP. LAMINADO COLOR HAYA </t>
  </si>
  <si>
    <t>TOP HOLDER</t>
  </si>
  <si>
    <t>ARCHIVO AEREO IMP. COLOR HAYA</t>
  </si>
  <si>
    <t>MOLDURAS DE TERMINACION CON SUS PALOMETAS</t>
  </si>
  <si>
    <t>PANELES IMP. CON PERFILES Y ESTRUCTURA COMPLETA</t>
  </si>
  <si>
    <t>MODULOS DE TRES GAVETAS Y ASCESORIOS PORTA LAPIZ</t>
  </si>
  <si>
    <t>SILLON TECNICO IMP. RECLINABLE CON BRAZOS AJUSTABLES</t>
  </si>
  <si>
    <t>ESTANTE PARA LIBROS</t>
  </si>
  <si>
    <t>17/01/2011</t>
  </si>
  <si>
    <t>ESTANTE MELANINA</t>
  </si>
  <si>
    <t>25/02/2011</t>
  </si>
  <si>
    <t>ARCHIVO DE TRES GAVETAS</t>
  </si>
  <si>
    <t xml:space="preserve">ESCRITORIO IMPORTADO CON TOPE DE C/HAYA Y BASE EN </t>
  </si>
  <si>
    <t>CREDENZAS LAMINADAS IMPORTADAS COLOR HAYA, CON</t>
  </si>
  <si>
    <t>SILLAS ERGONOMICAS CON SISTEMA RECLINABLE</t>
  </si>
  <si>
    <t>LATERALES IMPORTADOS LAMINADOS EN COLOR HAYA</t>
  </si>
  <si>
    <t>PANELES IMPORTADOS EN METAL C/ ALUMINIO  Y CRISTAL</t>
  </si>
  <si>
    <t>MOLDURAS DE TERMINACION Y UNION PARA PANELES</t>
  </si>
  <si>
    <t>TOPE IMPORTADO LAMINADO CLOR HAYA</t>
  </si>
  <si>
    <t>GABINETES LAMINADOS COLOR HAYA</t>
  </si>
  <si>
    <t>MODULOS RODANTES PLATEADOS CON GAVETAS EN METAL</t>
  </si>
  <si>
    <t>MESA DE COMEDOR PARA EL 6TO. PISO</t>
  </si>
  <si>
    <t>SILLAS EN METAL PARA COMERDOR</t>
  </si>
  <si>
    <t>MESAS PARA COMERDOR</t>
  </si>
  <si>
    <t>MESA ESCRITORIO ENCHAPADO EN MADERA</t>
  </si>
  <si>
    <t>MESA ALA ENCHAPADA EN MADERA COLOR CAOBA</t>
  </si>
  <si>
    <t>SILLON SEMI EJECUTIVO TAPIZADO</t>
  </si>
  <si>
    <t>BUTACA EJECUTIVA TAPIZADA</t>
  </si>
  <si>
    <t>ARCHIVO LATELATAL DE DOS GAVETAS EN MELAMINA</t>
  </si>
  <si>
    <t>MOBILIARIO COMPLETIVO PARA 6TO PISO</t>
  </si>
  <si>
    <t>MUEBLES PARA COMEDOR 6TO PISO</t>
  </si>
  <si>
    <t>CREDENZA MOD.210, ENCHAPADA EN MADERA COLOR CAOBA</t>
  </si>
  <si>
    <t>ARCHIVO EN METAL DE CUATRO GAVETAS</t>
  </si>
  <si>
    <t>ARCHIVO DE METAL DE CUATRO GAVETAS, VERTICAL, COLOR CREMA</t>
  </si>
  <si>
    <t>ARCHIVOS EN METAL DE DOS GAVETAS, VERTICAL, COLOTR CREMA</t>
  </si>
  <si>
    <t>ARMARIO DE DOS PUERTAS COLOR CREMA OC- 2375</t>
  </si>
  <si>
    <t>ARCHIVOS DE METAL 4 GAVETAS VERTICAL</t>
  </si>
  <si>
    <t xml:space="preserve">SILLON SEMI EJECUTIVO IMPORTADO </t>
  </si>
  <si>
    <t>PORTA SACO EN CAOBA</t>
  </si>
  <si>
    <t>LIBRERO IMPORTADO CON TRES TRAMOS</t>
  </si>
  <si>
    <t>SILLONES EJECUTIVOS IMPORTADOS EN PIEL</t>
  </si>
  <si>
    <t>ARCHIVO MODULAR PLATEADO MODULAR DE TRES GAVETAS</t>
  </si>
  <si>
    <t>SILLONES SEMI-EJECUTIVO</t>
  </si>
  <si>
    <t>ARCHIVO DE TRES GAVETAS VERTICAL 81/2X11 CON RUEDAS Y  LLAVIN</t>
  </si>
  <si>
    <t>SILLAS SECRETARIAL CON BRAZOS, ASIENTO Y ESPALDAR ACOLCHA-</t>
  </si>
  <si>
    <t>SILLAS DE VISITA CON BRAZOS, ASIENTO Y ESPALDAR ACOLCHADOS</t>
  </si>
  <si>
    <t>ESCRITORIO IMPORTADO 28X63 TOPE LAMINADO, COLOR CEREZO</t>
  </si>
  <si>
    <t>LATERAL IMPORTADO 18X39 TOPE LAMINADO COLOR CEREZO BASE</t>
  </si>
  <si>
    <t xml:space="preserve">SILLON SEMI-EJECUTIVO, ERGONOMICO, ESPALDAR EN TELA DE </t>
  </si>
  <si>
    <t>SILLON EJECUTIVO EN PIEL ALTA GERENCIA, BASE 5F DE APOYO,</t>
  </si>
  <si>
    <t>SILLAS DE VISITA MODELO FULKRON ESPALDAR EN TELA, CON</t>
  </si>
  <si>
    <t>ARCHIVO MODULAR PLATEADO DE TRES GAVETAS CON LLAVIN.</t>
  </si>
  <si>
    <t>CREDENZA LAMINADA COLOR HAYA 16X60X30, CON PUERTAS,</t>
  </si>
  <si>
    <t xml:space="preserve">SILLON GERENCIAL ERGONOMICO, CON BRAZOS, RECLINABLE, </t>
  </si>
  <si>
    <t xml:space="preserve">SILLONES GERENCIAL ERGONOMICO, CONBRAZOS, RECLINABLE, </t>
  </si>
  <si>
    <t>SILONES EJECUTIVOS EN TELA DE MALLA</t>
  </si>
  <si>
    <t>MODULARES DE TRES GAVETAS CON LLAVIN Y RUEDAS</t>
  </si>
  <si>
    <t>SILLONES EJECUTIVOS EN PIEL, RECLINABLE, ALTURA</t>
  </si>
  <si>
    <t>ARCHIVOS MODULAR NEGRO DE TRES VAVETAS, C/LLAVE Y RUEDAS</t>
  </si>
  <si>
    <t>GABINETES AEREOS CON PUERTAS PROYECTABLE</t>
  </si>
  <si>
    <t xml:space="preserve">SILLONES ERGONOMICO, RECLINABLE, ALTURA GRADUABLE, BASE CON </t>
  </si>
  <si>
    <t>SILLON EJECUTIVO EN TELA DE MALLA</t>
  </si>
  <si>
    <t>GABINETES AEREOS COLOR HAYA CON PUERTA PROYECTABLE,</t>
  </si>
  <si>
    <t>ESCRITORIO LAMINADO TOPE COLOR HAYA BASE METAL PLATEADO</t>
  </si>
  <si>
    <t>ARCHIVO MODULAR PLATEADO DE TRES GAVETAS, CON CERRADURA</t>
  </si>
  <si>
    <t>MODULARES PARA EL CALL CENTER</t>
  </si>
  <si>
    <t>ARCHIVO DE METAL DE CUATRO GAVETAS VERTICAL</t>
  </si>
  <si>
    <t xml:space="preserve">SILLONES GERENCIAL FULKRON, ERGONOMICO, BASE Y PIES DE </t>
  </si>
  <si>
    <t>SILLAS DE VISITA FULKRON, ESPALDAR EN TELA DE MAYA, ASIENTO</t>
  </si>
  <si>
    <t>ARCHIVO VERTICAL DE 4 GAVETAS</t>
  </si>
  <si>
    <t>ANAQUELES METALICOS 24X45</t>
  </si>
  <si>
    <t>SILLONES EJECUTIVOS EN PIEL</t>
  </si>
  <si>
    <t>SILLONES TECNICOS CON BRAZOS AJUSTABLES Y DOBLE PALANCA</t>
  </si>
  <si>
    <t>CUBICULOS MODULARES CON ARCHIVOS</t>
  </si>
  <si>
    <t>SILLONES ARVIKA</t>
  </si>
  <si>
    <t>ARCHIVOS MODULARES DE TRES GAVETAS CON GABINETES</t>
  </si>
  <si>
    <t>SILLONES RECLINABLES EN TELA NEGRA CON BASE DE PLASTICO</t>
  </si>
  <si>
    <t xml:space="preserve">PANELES IMPORTADOS CON PERFILES EN METAL DE 1.50 MTS DE </t>
  </si>
  <si>
    <t>PANELES IMPORTADOS CON PERFILES EN METAL DE 1.50 MTS DE</t>
  </si>
  <si>
    <t>PANELES IMPORTADOS CON PERFILES EN METAL DE 1.50 MTS</t>
  </si>
  <si>
    <t>SILLONES ERGONOMICO CON DOBLE PALANCA, ALTURA GRADUABLE</t>
  </si>
  <si>
    <t xml:space="preserve">PANELES IMPORTADOS DE METAL DE 1.50 MTS. DE ALTO X 1.20 MTS DE </t>
  </si>
  <si>
    <t>PANELES IMPORTADOS DE METAL CON CRISTAL DE 1.50 MTS DE ALTO</t>
  </si>
  <si>
    <t>ESCRITORIOS ATTLA ENCHAPADO COLOR OSCURO, CON MEDIDAS DE</t>
  </si>
  <si>
    <t>RETORNOS ATTIA PARA ESCRITORIO MEDIDA 18"X 40"X29" DE ALTO</t>
  </si>
  <si>
    <t>CREDENZA ATTIA ENCHAPADO COLOR OSCURO, CON DOS PUERTAS Y</t>
  </si>
  <si>
    <t>ARCHIVOS ATTIA ENCHAPADO COLOR OSCURO, DOS GABETAS</t>
  </si>
  <si>
    <t>SILLONES EJECUTIVOS B-8701 MARCA BOSS PIELINA COLOR NEGRO</t>
  </si>
  <si>
    <t>SILLAS DE VISITAS B-8709 MARCA BOSS PIELINA COLOR NEGRO</t>
  </si>
  <si>
    <t>SILLON EJECUTIVO B-8701 MARCA BOSS PIEL COLOR NEGRO, ESPA-</t>
  </si>
  <si>
    <t>01/112016</t>
  </si>
  <si>
    <t>SILLAS PARA VISITAS B-8709 MARCA BOSS PIELINA COLOR NEGRO</t>
  </si>
  <si>
    <t>CUBICULOS DE TELA DE 1.60X1.40 Y 1.20X1  CON SUS TOPES Y MODULOS</t>
  </si>
  <si>
    <t>ARCHIVOS AEREOS LAMINADOS</t>
  </si>
  <si>
    <t>SILLONES CON BRAZOS</t>
  </si>
  <si>
    <t>ARCHIVOS DE 4 GAVETAS</t>
  </si>
  <si>
    <t>ARMARIO DE DOS PUERTAS 40X90X1, COLOR HAYA</t>
  </si>
  <si>
    <t>FABRICACION DE STAND CONSTRUIDO EN MDF, PARA LAS</t>
  </si>
  <si>
    <t>ESCRITORIOS IMPORTADOS</t>
  </si>
  <si>
    <t>JUEGO DE MUEBLES EN ALUMINIO PARA EL JARDIN</t>
  </si>
  <si>
    <t>CAUNTER PARA RECEPCION EN L DE 5 PIE POR 10 PIE</t>
  </si>
  <si>
    <t xml:space="preserve">ESCRITORIO LAMINADO COLOR CAOBA DE 48" CON SU </t>
  </si>
  <si>
    <t>GABINETE AERO COLOR CAOBA CON PUERTA</t>
  </si>
  <si>
    <t>SILLONES GERENCIALES ERGONOMICOS, CON DOBLE PALAN-</t>
  </si>
  <si>
    <t>ARCHIVOS MODULAR DE TRES GAVETAS CON RUEDAS</t>
  </si>
  <si>
    <t xml:space="preserve"> SI LLONES GERENCIALES,CON BRAZOS JUSTABLES,</t>
  </si>
  <si>
    <t>SILLON EJECUTIVO FULCRON EN PIELINA Y MALLA COLOR</t>
  </si>
  <si>
    <t>SILLON SEMI EJECUTIVO IMPORTADO,ESPALDAR EN TELA</t>
  </si>
  <si>
    <t>COUNTER LAMINADO RECEPCION 5TO. PISO</t>
  </si>
  <si>
    <t xml:space="preserve">MESA CONFERENCIA REDONDA  TOPE LAMINADO COLOR </t>
  </si>
  <si>
    <t>SILLONES ERGONOMICOS, ESPALDAR TELA DE MALLA</t>
  </si>
  <si>
    <t>ARCHIVOS MODULARES DE TRES GAVETAS PLATEADO CON</t>
  </si>
  <si>
    <t>SILLONES ERGONOMICOS, BASE CO  5 PIES DE APOYO</t>
  </si>
  <si>
    <t>COUNTER PLATEADO PARA AREA ACCESO A PERSONAS</t>
  </si>
  <si>
    <t>ESTACIONES DE TRABAJO (CUBICULOS MODULARES)</t>
  </si>
  <si>
    <t xml:space="preserve">ESTACIONES DE TRABAJO (CUBICULOS MODULARES) EN </t>
  </si>
  <si>
    <t xml:space="preserve">ESTACIONES DE TRABAJO (CUBICULOS MODULARES) </t>
  </si>
  <si>
    <t>ESTACIONES DE TRABAJOS (CUBICULOS MODULARES) CON</t>
  </si>
  <si>
    <t xml:space="preserve">SILLONES CON BRAZOS ERGONOMICOS ALTURA GRADUABLE </t>
  </si>
  <si>
    <t xml:space="preserve">ARCHIVOS MODULARES DE TRES GAVETAS CON RUEDAS, </t>
  </si>
  <si>
    <t>ARMARIOS DE METAL COLOR GRIS CON TRES BANDEJAS MOVILES</t>
  </si>
  <si>
    <t>ARCHIVOSMODULAR PLATEADO DE 3 GAVETAS CON RUEDAS,</t>
  </si>
  <si>
    <t>MOBILIARIOS EN TRANSITO</t>
  </si>
  <si>
    <t>SILLAS DE VISITA COLOR NEGRA C/B MOD LMB-95209C</t>
  </si>
  <si>
    <t>SILLON EJECUTIVO NEGRO MOD LM-B55209</t>
  </si>
  <si>
    <t xml:space="preserve">CREDENZA EN MADERA ENCHAPADA 63X20 X30 LEN, CON PUERTAS </t>
  </si>
  <si>
    <t xml:space="preserve">ESCRITORIO EN MADERA CON LATERAL Y PORTA TECLADO EN </t>
  </si>
  <si>
    <t>LIBRERO EN MADERA ENCHAPADO COLOR CEREZO DOS PUERTAS</t>
  </si>
  <si>
    <t>ESTACIONES DE TRABAJO DE 1.20 METROS (CUBICULOS MODULARES</t>
  </si>
  <si>
    <t>MECEDORA PARA LA SALA DE LACTANCIA</t>
  </si>
  <si>
    <t>ARCHIVO MODULAR DE TRES DE GAVETAS</t>
  </si>
  <si>
    <t>MICROHONDAS DAEWOOO 0.09</t>
  </si>
  <si>
    <t>SILLONES SEMI EJECUTIVOS</t>
  </si>
  <si>
    <t>CUBICULOS PARA EL CUARTO PISO</t>
  </si>
  <si>
    <t>ARCHIVOS MODULARES</t>
  </si>
  <si>
    <t>MOBILIARIOS PARA EL SEGUNDO PISO (DESGLOZAR)</t>
  </si>
  <si>
    <t>ARMARIO  EN METAL PARA OFICINA 18 X 36 X 72 5 ESP.DE DOS PUERTAS</t>
  </si>
  <si>
    <t xml:space="preserve">ARCHIVO VERTICAL DE 4 GAVETAS COLOR CREMA </t>
  </si>
  <si>
    <t xml:space="preserve">SOFA TAPIZADOS EN PIELINA COLOR NEGRO DE UNA PLAZA, ESTRUCTURA </t>
  </si>
  <si>
    <t xml:space="preserve">SOFA TAPIZADOS EN PIELINA COLOR NEGRO DE TRES PLAZA, ESTRUCTURA </t>
  </si>
  <si>
    <t xml:space="preserve">ARMARIO EN METAL DE DOS PUERTAS PARA OFICINA </t>
  </si>
  <si>
    <t>PLASTIFICADORA</t>
  </si>
  <si>
    <t xml:space="preserve">CREDENZA EN MADERA ENCHAPADA 63X20X30 C/ PUERTAS </t>
  </si>
  <si>
    <t>SILLON EJECUTIVO COLOR NEGRO MOD. LM-BS6309</t>
  </si>
  <si>
    <t>030118</t>
  </si>
  <si>
    <t>PORTA SACOS EN CAOBA MOD. KM-P060</t>
  </si>
  <si>
    <t>030119</t>
  </si>
  <si>
    <t>SILLONES SEMI EJECUTIVOS MODELO CELIO EN PIEL, COLOR NEGRO</t>
  </si>
  <si>
    <t>030120</t>
  </si>
  <si>
    <t>SOFA TAPIZADOS EN MOZA EN SEMI PIELO TELA DE DOS PLAZAS</t>
  </si>
  <si>
    <t>030121</t>
  </si>
  <si>
    <t>SOFA TAPIZADO CAPITONE, CHESTER 9104, SIMIPIEL NEGRO, 2 PLAZAS.</t>
  </si>
  <si>
    <t>SOFA TAPIZADO CAPITONE, CHESTER 9104, SIMIPIEL NEGRO, 3 PLAZAS.</t>
  </si>
  <si>
    <t>MESA DE CENTRO MOD. 9146 TOPE DE CRISTA Y ESTRUCTURA CROMADA</t>
  </si>
  <si>
    <t>ARMARIO DE DOS PUERTAS</t>
  </si>
  <si>
    <t>ANAQUELES DE 45, 20,40,48,32 X 24 Y 26</t>
  </si>
  <si>
    <t>SILLON EJECUTIVO MOD.SONOMA TAPIZADO PVC NEGRO</t>
  </si>
  <si>
    <t>MUEBLE BAJO MA7 DE 16¨X 31¨COLOR GRIS / BROWN</t>
  </si>
  <si>
    <t>MESA ESCRITORIO MOD. AS11 DE 24¨ X 48¨ COLOR GRIS / BROWN</t>
  </si>
  <si>
    <t>BUTACAS EJECUTIVAS SONOMA TAPIZADO PVC NEGRO</t>
  </si>
  <si>
    <t>MESA REDONDA CONNE 02 COLOR CASTAÑO DE 72¨</t>
  </si>
  <si>
    <t>MESAS PLASTICAS TIPO MALETA</t>
  </si>
  <si>
    <t>SILLAS EJECUTIVA, RESPALDO MALLA CABEZAL MECANISMO 4, BRAZO</t>
  </si>
  <si>
    <t>SILLON EJECUTIVO CON CABEZAL, NEGRO, BASE CROMADA.</t>
  </si>
  <si>
    <t>SILLON EJECUTIVO BRAZOS AJUSTABLE ESPALDAR MALLA ASIENTO</t>
  </si>
  <si>
    <t>SILLONES EJECUTIVOS, MODELO SONOMA TAPIZADO PVC, NEGRO PARA</t>
  </si>
  <si>
    <t>030122</t>
  </si>
  <si>
    <t>ESCRITORIO SIN GAVETAS 24 X 48 X29, MODELO S-1260 EN MELAMINA</t>
  </si>
  <si>
    <t>030123</t>
  </si>
  <si>
    <t>CREDENZA DE DOS PUERTAS CORREDIZAS, COLOR BLANCO COMPLETA,</t>
  </si>
  <si>
    <t>030124</t>
  </si>
  <si>
    <t>ESCRITORIO SIN GAVETAS 24 X 48 X 29, MODELO S-1260 EN MELAMINA</t>
  </si>
  <si>
    <t>030125</t>
  </si>
  <si>
    <t>SILLAS DE OFICINA GERENCIAL EN TELA COLOR NEGRO CON BRAZOS</t>
  </si>
  <si>
    <t>P2B12112</t>
  </si>
  <si>
    <t>ABANICO KDK, DE TECHO</t>
  </si>
  <si>
    <t>P2B12113</t>
  </si>
  <si>
    <t>ABANICO EN METAL</t>
  </si>
  <si>
    <t>BLOWER DE 3 VELOCIDADES 100 VA</t>
  </si>
  <si>
    <t>P2B38114</t>
  </si>
  <si>
    <t>ABANICO DE TECHO</t>
  </si>
  <si>
    <t>OFAU177</t>
  </si>
  <si>
    <t>ABANICO KDK PARA TERRAZA</t>
  </si>
  <si>
    <t>ORN077</t>
  </si>
  <si>
    <t>ABANICOS KDK DE PEDESTAL TRIPODE</t>
  </si>
  <si>
    <t>VHS</t>
  </si>
  <si>
    <t>RIEL DE COTINAS</t>
  </si>
  <si>
    <t>LUMINARIA EQUILIBRIO</t>
  </si>
  <si>
    <t>LUMINARIA HALOGENO DICROICO 50 WATTS</t>
  </si>
  <si>
    <t>ASPIRADORA</t>
  </si>
  <si>
    <t>ASPIRADORA Y 1 FILTRO</t>
  </si>
  <si>
    <t>ASPIRADORA RIDGID</t>
  </si>
  <si>
    <t>ORN042</t>
  </si>
  <si>
    <t>TELEVISOR LG LCD 37 " CON SU BASE</t>
  </si>
  <si>
    <t>P3C14SEG1</t>
  </si>
  <si>
    <t>TELEVISOR PANASONIC DE 32¨</t>
  </si>
  <si>
    <t>P3C14SEG2</t>
  </si>
  <si>
    <t xml:space="preserve">TELEVISAR SAMSUNG TV3-UN55F64 </t>
  </si>
  <si>
    <t>P3C14SEG6</t>
  </si>
  <si>
    <t>TELEVISOR TOSHIBA LED DE 50 PULGADAS</t>
  </si>
  <si>
    <t>P3C14SEG7</t>
  </si>
  <si>
    <t>01/06/214</t>
  </si>
  <si>
    <t>P6F29019</t>
  </si>
  <si>
    <t>TELEVISOR SAMSUNG DE 24 PULGADAS</t>
  </si>
  <si>
    <t>P6F29020</t>
  </si>
  <si>
    <t>TELEVISOR TECNOMASTER CON BASE DE PARED</t>
  </si>
  <si>
    <t>OFAU015</t>
  </si>
  <si>
    <t>TELEVISION PHILIPS TVPH-32PFL4609 CON BASE.</t>
  </si>
  <si>
    <t>P4D24013</t>
  </si>
  <si>
    <t>P3C250191</t>
  </si>
  <si>
    <t>P5DESPACHO38</t>
  </si>
  <si>
    <t>TELEVISOR SAMSUNG TVS-UN50J5300 DE 50 PULGADAS</t>
  </si>
  <si>
    <t>TRITURADORAS DE PAPEL</t>
  </si>
  <si>
    <t>31/082018</t>
  </si>
  <si>
    <t xml:space="preserve">TELEVISION SAMSUNG 43 </t>
  </si>
  <si>
    <t>TELEVISOR SAMSUNG 85" Q6BD, MAS BASE FIJA</t>
  </si>
  <si>
    <t>TELEVISOR SAMSUNG 75" UN75TU7000, MAS BASE FIJA</t>
  </si>
  <si>
    <t>TELEVISOR SAMSUNG 55" UN55TU7000, MAS BASE FIJA</t>
  </si>
  <si>
    <t>TELEVISOR SAMSUNG DE 43¨</t>
  </si>
  <si>
    <t>ORN185</t>
  </si>
  <si>
    <t>AIRE ACONDICIONADO MARCA G-AIR</t>
  </si>
  <si>
    <t>ORN186</t>
  </si>
  <si>
    <t>ACONDICIONAMIENTO AIRE CENTRAL</t>
  </si>
  <si>
    <t>TERMOSTATO DIGITAL PSP-511/AIRE ACONDICIONADO</t>
  </si>
  <si>
    <t>P3ARC000C07</t>
  </si>
  <si>
    <t>AIRE ACONDICIONADO DE 60,000 BTU</t>
  </si>
  <si>
    <t>P3C1811274</t>
  </si>
  <si>
    <t>AIRE ACONDICIONADO DE 60MIL BTU</t>
  </si>
  <si>
    <t>P3C2011297</t>
  </si>
  <si>
    <t>AIRE ACONDICIONADO DE 5 TONELADA</t>
  </si>
  <si>
    <t>P4D42007</t>
  </si>
  <si>
    <t>AIRE DE 3.0 TONELADAS</t>
  </si>
  <si>
    <t>D004</t>
  </si>
  <si>
    <t>P6F29021</t>
  </si>
  <si>
    <t>AIRES DE 5.0 TONELADAS</t>
  </si>
  <si>
    <t>P6F29022</t>
  </si>
  <si>
    <t>AIRES ACONDICIONADO PARA 6TO PISO (LIMATIZACION)</t>
  </si>
  <si>
    <t>D006</t>
  </si>
  <si>
    <t>P6F29026</t>
  </si>
  <si>
    <t>AIRE SPLIT TGM DE 18,000 BTU</t>
  </si>
  <si>
    <t>P6F29027</t>
  </si>
  <si>
    <t>AIRE ACONDICIONEDO DE 12,000 BTU TEM, 220V, R-41 OA, CONSOLA</t>
  </si>
  <si>
    <t>D008</t>
  </si>
  <si>
    <t>SISTEMA DE ENFRIAMIENTO PARA DATA CENTER</t>
  </si>
  <si>
    <t>ORN184</t>
  </si>
  <si>
    <t>AIRE ACONDICIONADO DE 18 K BTU</t>
  </si>
  <si>
    <t>AIRE ACONDICIONADO DE 18 K BTU FANCOIL , TIPO INVERT.</t>
  </si>
  <si>
    <t>AIRE ACONDICIONADO DE TIPO INVERTER DE 12KBTU ARCA UD TGM</t>
  </si>
  <si>
    <t>SISTEMA DE AIRE ACONDICIONADO CUARTO PISO</t>
  </si>
  <si>
    <t xml:space="preserve">ADQUISICION DE AIRSE ACONDICIONADO AA T/SPLIT 12,000 BTU </t>
  </si>
  <si>
    <t>AIRE ACONDICIONADO SPLIT PARA EL SEGUNDO PISO</t>
  </si>
  <si>
    <t>AIRE ACONDICIONADO, PARA LA OFICINA DEL DIRECTOR DE LA ORN</t>
  </si>
  <si>
    <t>P2B40115</t>
  </si>
  <si>
    <t>NEVERA ACROSS, MOD-ARM-10</t>
  </si>
  <si>
    <t>P3C25COCINA2</t>
  </si>
  <si>
    <t>NEVERA WHIPOLL</t>
  </si>
  <si>
    <t>P3C1411428</t>
  </si>
  <si>
    <t>NEVERA EJECUTIVA</t>
  </si>
  <si>
    <t>P4COCINA3</t>
  </si>
  <si>
    <t>P5COCINA4</t>
  </si>
  <si>
    <t>NEVERA MABE 10PS</t>
  </si>
  <si>
    <t>P5DESPACHO10</t>
  </si>
  <si>
    <t>NEVERA  MABE DE 10 PIES NO FROST</t>
  </si>
  <si>
    <t>OFAU190</t>
  </si>
  <si>
    <t>NEVERA CETRON 10 PIES NO FROST</t>
  </si>
  <si>
    <t>ORN046</t>
  </si>
  <si>
    <t>NEVERA MABE 12 PIES</t>
  </si>
  <si>
    <t>BEBEDERO DE AGUA FRIA Y CALIENTE</t>
  </si>
  <si>
    <t>ORN069</t>
  </si>
  <si>
    <t>NEVERITA EJECUTIVA</t>
  </si>
  <si>
    <t>P6F29043</t>
  </si>
  <si>
    <t>NEVERITA EJECUTIVA G.E.</t>
  </si>
  <si>
    <t>LAVA PLATOS ELECTRICOS GENERAL ELECTRIC</t>
  </si>
  <si>
    <t>CALENTADOR PARA LAVAPLATOS</t>
  </si>
  <si>
    <t>CARRO TIPO GABINETE PARA COMEDOR</t>
  </si>
  <si>
    <t>BEBEDERO DAWOO PARA EL 6TO PISO</t>
  </si>
  <si>
    <t>BEBEDERO</t>
  </si>
  <si>
    <t>BEBEDEROS DAEWOO</t>
  </si>
  <si>
    <t xml:space="preserve">NEVERITA EJECUTIVA G. E. </t>
  </si>
  <si>
    <t>BEBEDERO DAEWOO</t>
  </si>
  <si>
    <t>BEBEDERO NEDOCA</t>
  </si>
  <si>
    <t>NEVERA MABE 10 PIES (RF-10VW</t>
  </si>
  <si>
    <t xml:space="preserve">MICROHONDA DAEWOO (KOR-1NIA </t>
  </si>
  <si>
    <t>MICROHONDAS WRILPOOL HHW WHE 11110</t>
  </si>
  <si>
    <t>BEBEDERO WHIRLPOOL COLOR BLANCO WK5011Q.</t>
  </si>
  <si>
    <t>MICROHONDAS GENERAL ELECTRIC DE 1.4 PIES</t>
  </si>
  <si>
    <t>1611/2015</t>
  </si>
  <si>
    <t>NEVERA CETRON DE 10 PIES NO FROST</t>
  </si>
  <si>
    <t>P2COCINA4</t>
  </si>
  <si>
    <t>BEBEDERO G.E. NEGRO Y GRIS</t>
  </si>
  <si>
    <t>CAFETERAS ELECTICAS</t>
  </si>
  <si>
    <t>MECEDORA PARA LACTAR</t>
  </si>
  <si>
    <t>P2B40113</t>
  </si>
  <si>
    <t>BEBEDERO AREA LACTANCIA</t>
  </si>
  <si>
    <t>NEVERA EJECUTIVA PEQUEÑA</t>
  </si>
  <si>
    <t>MUEBLE LAVAMANOS Y MEZCLADORA</t>
  </si>
  <si>
    <t>NEVERA FRIGIDAIRE</t>
  </si>
  <si>
    <t>P3C25COCINA6</t>
  </si>
  <si>
    <t>BEBEDERO GENERAL ELECTRIC</t>
  </si>
  <si>
    <t>P4COCINA1</t>
  </si>
  <si>
    <t>MICROHONDAS FRIGIDAIRE</t>
  </si>
  <si>
    <t>P5COCINA1</t>
  </si>
  <si>
    <t>BEBEDERO DE AGUA</t>
  </si>
  <si>
    <t>P5COCINA2</t>
  </si>
  <si>
    <t xml:space="preserve"> HORNO ELECTRICO CON FREIDORA BLACK+DECKER, PARA USO DE LA</t>
  </si>
  <si>
    <t>P5COCINA3</t>
  </si>
  <si>
    <t>MICROONDAS NEGROS SAMSUNG DE 0.8 PIES CUBICO</t>
  </si>
  <si>
    <t>BEBEDEROS DE AGUA FRIA Y CALIENTE AMERICAM</t>
  </si>
  <si>
    <t>P5COCINA5</t>
  </si>
  <si>
    <t>NEVERA WHIRPOOL DE 9 PIES GRIS CON DISPENSADOR AFUERA</t>
  </si>
  <si>
    <t>P5COCINA6</t>
  </si>
  <si>
    <t xml:space="preserve">ESTUFAS DE INDUCCION ELECTRICA DE DOS HORNILLA FVB, PARA </t>
  </si>
  <si>
    <t xml:space="preserve">ESTUFAS DE INDUCCION ELECTRICA DE UNA HORNILLA FVB, PARA </t>
  </si>
  <si>
    <t>VITRINA DE CRISTAL PARA CONSULTORIO MEDICO</t>
  </si>
  <si>
    <t>AIRE ACONDICIONADO 18,000 BTU AIRMAX INVERTER EFICIENCIA</t>
  </si>
  <si>
    <t>ADQUISICION DE AIRE SPLIT DE 12,000 BTU INVERTER CONFORTIME,</t>
  </si>
  <si>
    <t>INSTALACION AIRES ACONDICIONADO CENTRAL 25 TONELADAS PARA</t>
  </si>
  <si>
    <t>AIRE ACONDICIONADO DE 12000 BTU SPLIT CONFORSTAR O TGM,</t>
  </si>
  <si>
    <t>AIRE ACONDICIONADO Y VENTILADOR</t>
  </si>
  <si>
    <t>ACONDICIONADORA AIRE MARCA LENNOX, 24 KBTU, TECNOLOGIA INVERTER</t>
  </si>
  <si>
    <t>P3C1011173</t>
  </si>
  <si>
    <t>OBRAS DE CARLOS GRULLON (CUADROS)</t>
  </si>
  <si>
    <t>P3C1111189</t>
  </si>
  <si>
    <t>OBRAS DE ARTE (CUADROS)</t>
  </si>
  <si>
    <t>28/02/2011</t>
  </si>
  <si>
    <t>P3C1911290</t>
  </si>
  <si>
    <t>OBRAS DE ARTE (CUADRO)</t>
  </si>
  <si>
    <t>P3C1911291</t>
  </si>
  <si>
    <t>CUADRO  DE PINTURA MODERNA ENMARCADO 25x36</t>
  </si>
  <si>
    <t>P3C1511330</t>
  </si>
  <si>
    <t>CUADROS DE PINTURA 25 X 36 DE ARTE ESPAÑOL</t>
  </si>
  <si>
    <t>CAJA DE HERRAMIENTAS</t>
  </si>
  <si>
    <t>GATO RUEDA FORD</t>
  </si>
  <si>
    <t>MULTIMETRO EXTECH MT,ALICATE CURVO VICE GRIP Y</t>
  </si>
  <si>
    <t>GENERADOR CATERPILLAR</t>
  </si>
  <si>
    <t>TRANFER AUTOMATICO</t>
  </si>
  <si>
    <t>EQUIPOS PARA EL CIRCUITO ELECTRICO</t>
  </si>
  <si>
    <t>TRANSFORMADORES  DE 100 KV MONOFASICO 12 7400V / 240V</t>
  </si>
  <si>
    <t xml:space="preserve">EQUIPOS ELECTRICOS PARA CIRCUITO ELECTRICO DE ESTA INSTALACION </t>
  </si>
  <si>
    <t>EQUIPO DE LIMPIEZA</t>
  </si>
  <si>
    <t>ESCALERA EN METAL DE 2 PIES</t>
  </si>
  <si>
    <t>CAJA FUERTE</t>
  </si>
  <si>
    <t>MAPA JURIDICO DE STO.DGO. 42" X 54" FULL COLOR ENMARC.</t>
  </si>
  <si>
    <t>PANTALLA PARA EL DATA SHOW</t>
  </si>
  <si>
    <t>TANQUE PARA COMBUSTIBLE</t>
  </si>
  <si>
    <t>SISTEMA DE ALARMA</t>
  </si>
  <si>
    <t>SOPORTE DE PARED PARA TV</t>
  </si>
  <si>
    <t>EQUIPO DE SONIDO</t>
  </si>
  <si>
    <t>ECOPETAS MAVERICK CALIBRE 12</t>
  </si>
  <si>
    <t>SMPAMHN-02 CON SUS BATERIAS</t>
  </si>
  <si>
    <t>SISTEMA DE VIGILANCIA POR MONITOREO</t>
  </si>
  <si>
    <t>ARCOS DE METAL, SECURTYWALK-THROONMETAL DETECTOR</t>
  </si>
  <si>
    <t>ESCOPETAS MAVERICK, CALIBRE 12, MODELO 88, DE CARTUCHOS</t>
  </si>
  <si>
    <t>SISTEMA DE VIGILANCIA CON CAMARAS PARA LA INSTITUCION</t>
  </si>
  <si>
    <t>PANELES IMPORTADOS CON PERFILES</t>
  </si>
  <si>
    <t xml:space="preserve">GABINETES AEREO LAMINADOS COLOR HAYA CON PUERTA </t>
  </si>
  <si>
    <t>CORTINAS DE MADERA</t>
  </si>
  <si>
    <t>UNIDADES DE SERPENTIN DE ALUMINIO Y COBRE 102.50-35.00-03-1 / 2.</t>
  </si>
  <si>
    <t>P6F29047</t>
  </si>
  <si>
    <t>CAMARAS DE SEGURIDAD BULLET GRD XL 1/3 HIGH RESOLUTION</t>
  </si>
  <si>
    <t>ARCOS DE SEGURIDADDE METAL SECURY WALK-THROUGH METAL</t>
  </si>
  <si>
    <t>PHAZZER ENFORCER SET COMPLETO,CON SUS CANANAS BLADE</t>
  </si>
  <si>
    <t>SISTEMA DE CONTROL DE ACCESO PARA LA INSTITUCION</t>
  </si>
  <si>
    <t>DESFIBRILADOR EXTERNO AUTOMATICO PARA USO DE LA</t>
  </si>
  <si>
    <t>DIVISION DE OFICINAS DEL 1ER. Y 2DO. PISO SISALRIL</t>
  </si>
  <si>
    <t>EFIGMANOMETRO APARATO DE MEDIR LA PRESION</t>
  </si>
  <si>
    <t>ASENSOR PARA PROYECTOR SALON DESPCHO</t>
  </si>
  <si>
    <t>ALARMA CON TODOS SUS ASCESORIOS</t>
  </si>
  <si>
    <t>CONDENSADORES DE AIRE DE CINCO (5) TONELADAS</t>
  </si>
  <si>
    <t>CAMARAS DE SEGURIDAD</t>
  </si>
  <si>
    <t>CAMARAS DE SEGURIDAD FULL HD</t>
  </si>
  <si>
    <t>CAJA FUERTE YONGFA 600X460X470MM, C/COMBINACION DIGITAL</t>
  </si>
  <si>
    <t>SISTEMA DE CAMARA DE SEGURIDAD</t>
  </si>
  <si>
    <t>PISTOLA TAURUS PT.92 9MM</t>
  </si>
  <si>
    <t>PIANO YAMAHA PSR-E-363, PARA CORO SISALRIL</t>
  </si>
  <si>
    <t>SISTEMA DE SUPRESION INCENDIOS AGENTES LIMPIOS P/DATA CENTER</t>
  </si>
  <si>
    <t>BOMBA B&amp;D LAVADO PRES BDX2723, B3/BDG2600</t>
  </si>
  <si>
    <t>BALANZA DIGITALCON TALLIMETRO</t>
  </si>
  <si>
    <t>ESFIGMOMANOMETRO DIGITAL</t>
  </si>
  <si>
    <t>ESTETOCOPIO</t>
  </si>
  <si>
    <t>SER DE OTOSCOPIO/OFTALMOSCOPIO</t>
  </si>
  <si>
    <t xml:space="preserve">BANDEJA DE ACERO INOXIDABLE </t>
  </si>
  <si>
    <t>SET DE INSTRUMENTOS PARA SUTURA</t>
  </si>
  <si>
    <t>TABURETE PARA SUBIR A LA CAMILLA</t>
  </si>
  <si>
    <t>SOPORTE DE TECHO PARA TELEVISION DE MOVIMIENTO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</si>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</sst>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0"/>
      <name val="Arial Unicode MS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</cellStyleXfs>
  <cellXfs count="68">
    <xf numFmtId="0" fontId="0" fillId="0" borderId="0" xfId="0"/>
    <xf numFmtId="0" fontId="3" fillId="0" borderId="0" xfId="0" applyFont="1" applyFill="1"/>
    <xf numFmtId="14" fontId="3" fillId="0" borderId="0" xfId="0" applyNumberFormat="1" applyFont="1" applyFill="1" applyAlignment="1">
      <alignment horizontal="center"/>
    </xf>
    <xf numFmtId="164" fontId="3" fillId="0" borderId="0" xfId="1" applyFont="1" applyFill="1"/>
    <xf numFmtId="0" fontId="0" fillId="0" borderId="0" xfId="0" applyFont="1" applyFill="1" applyAlignment="1">
      <alignment vertical="center"/>
    </xf>
    <xf numFmtId="40" fontId="3" fillId="0" borderId="0" xfId="0" applyNumberFormat="1" applyFont="1" applyFill="1" applyBorder="1"/>
    <xf numFmtId="14" fontId="3" fillId="0" borderId="0" xfId="3" applyNumberFormat="1" applyFont="1" applyFill="1" applyBorder="1" applyAlignment="1">
      <alignment horizontal="center"/>
    </xf>
    <xf numFmtId="164" fontId="6" fillId="0" borderId="0" xfId="1" applyFont="1" applyFill="1"/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2" xfId="0" applyFont="1" applyFill="1" applyBorder="1"/>
    <xf numFmtId="40" fontId="3" fillId="0" borderId="2" xfId="0" applyNumberFormat="1" applyFont="1" applyFill="1" applyBorder="1"/>
    <xf numFmtId="14" fontId="3" fillId="0" borderId="2" xfId="0" applyNumberFormat="1" applyFont="1" applyFill="1" applyBorder="1" applyAlignment="1">
      <alignment horizontal="center"/>
    </xf>
    <xf numFmtId="40" fontId="3" fillId="0" borderId="4" xfId="0" applyNumberFormat="1" applyFont="1" applyFill="1" applyBorder="1"/>
    <xf numFmtId="0" fontId="3" fillId="0" borderId="5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6" xfId="0" applyFont="1" applyFill="1" applyBorder="1"/>
    <xf numFmtId="40" fontId="3" fillId="0" borderId="6" xfId="0" applyNumberFormat="1" applyFont="1" applyFill="1" applyBorder="1"/>
    <xf numFmtId="14" fontId="3" fillId="0" borderId="6" xfId="0" applyNumberFormat="1" applyFont="1" applyFill="1" applyBorder="1" applyAlignment="1">
      <alignment horizontal="center"/>
    </xf>
    <xf numFmtId="40" fontId="3" fillId="0" borderId="8" xfId="0" applyNumberFormat="1" applyFont="1" applyFill="1" applyBorder="1"/>
    <xf numFmtId="0" fontId="3" fillId="0" borderId="6" xfId="4" applyNumberFormat="1" applyFont="1" applyFill="1" applyBorder="1" applyAlignment="1">
      <alignment horizontal="center" wrapText="1"/>
    </xf>
    <xf numFmtId="164" fontId="3" fillId="0" borderId="6" xfId="1" applyFont="1" applyFill="1" applyBorder="1"/>
    <xf numFmtId="0" fontId="3" fillId="0" borderId="6" xfId="0" applyFont="1" applyFill="1" applyBorder="1" applyAlignment="1">
      <alignment horizontal="left"/>
    </xf>
    <xf numFmtId="164" fontId="3" fillId="0" borderId="6" xfId="1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4" fontId="3" fillId="0" borderId="6" xfId="0" applyNumberFormat="1" applyFont="1" applyFill="1" applyBorder="1"/>
    <xf numFmtId="164" fontId="3" fillId="0" borderId="6" xfId="3" applyFont="1" applyFill="1" applyBorder="1"/>
    <xf numFmtId="164" fontId="3" fillId="0" borderId="6" xfId="1" applyFont="1" applyFill="1" applyBorder="1" applyAlignment="1">
      <alignment horizontal="left"/>
    </xf>
    <xf numFmtId="0" fontId="3" fillId="0" borderId="6" xfId="0" applyNumberFormat="1" applyFont="1" applyFill="1" applyBorder="1"/>
    <xf numFmtId="49" fontId="3" fillId="0" borderId="6" xfId="5" applyNumberFormat="1" applyFont="1" applyFill="1" applyBorder="1"/>
    <xf numFmtId="164" fontId="7" fillId="0" borderId="6" xfId="1" applyFont="1" applyFill="1" applyBorder="1"/>
    <xf numFmtId="0" fontId="3" fillId="0" borderId="5" xfId="0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164" fontId="3" fillId="0" borderId="10" xfId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center"/>
    </xf>
    <xf numFmtId="164" fontId="3" fillId="0" borderId="10" xfId="1" applyFont="1" applyFill="1" applyBorder="1"/>
    <xf numFmtId="0" fontId="9" fillId="0" borderId="13" xfId="2" applyFont="1" applyFill="1" applyBorder="1"/>
    <xf numFmtId="0" fontId="3" fillId="0" borderId="14" xfId="0" applyFont="1" applyFill="1" applyBorder="1"/>
    <xf numFmtId="0" fontId="9" fillId="0" borderId="14" xfId="2" applyFont="1" applyFill="1" applyBorder="1" applyAlignment="1">
      <alignment horizontal="right"/>
    </xf>
    <xf numFmtId="40" fontId="3" fillId="0" borderId="14" xfId="0" applyNumberFormat="1" applyFont="1" applyFill="1" applyBorder="1"/>
    <xf numFmtId="14" fontId="3" fillId="0" borderId="14" xfId="0" applyNumberFormat="1" applyFont="1" applyFill="1" applyBorder="1" applyAlignment="1">
      <alignment horizontal="center"/>
    </xf>
    <xf numFmtId="0" fontId="9" fillId="0" borderId="14" xfId="2" applyFont="1" applyFill="1" applyBorder="1"/>
    <xf numFmtId="0" fontId="9" fillId="0" borderId="14" xfId="2" applyFont="1" applyFill="1" applyBorder="1" applyAlignment="1">
      <alignment horizontal="center"/>
    </xf>
    <xf numFmtId="40" fontId="3" fillId="0" borderId="15" xfId="0" applyNumberFormat="1" applyFont="1" applyFill="1" applyBorder="1"/>
    <xf numFmtId="0" fontId="9" fillId="0" borderId="0" xfId="2" applyFont="1" applyFill="1"/>
    <xf numFmtId="0" fontId="4" fillId="0" borderId="4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</cellXfs>
  <cellStyles count="7">
    <cellStyle name="Millares" xfId="1" builtinId="3"/>
    <cellStyle name="Millares_Copia de EUNICE (2)" xfId="3"/>
    <cellStyle name="Normal" xfId="0" builtinId="0"/>
    <cellStyle name="Normal 2" xfId="2"/>
    <cellStyle name="Normal 2 2" xfId="6"/>
    <cellStyle name="Normal 4 2 3" xfId="4"/>
    <cellStyle name="Normal_Xl000002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\\Pdc_cerss\SISALRIL\Natalie%20Acra\Publicidad\icono%20logo%20sisalril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150723</xdr:colOff>
      <xdr:row>5</xdr:row>
      <xdr:rowOff>97417</xdr:rowOff>
    </xdr:from>
    <xdr:to>
      <xdr:col>2</xdr:col>
      <xdr:colOff>86725</xdr:colOff>
      <xdr:row>10</xdr:row>
      <xdr:rowOff>71028</xdr:rowOff>
    </xdr:to>
    <xdr:pic>
      <xdr:nvPicPr>
        <xdr:cNvPr id="2" name="Picture 1" descr="\\Pdc_cerss\SISALRIL\Natalie Acra\Publicidad\icono logo sisalril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23" y="1088017"/>
          <a:ext cx="850402" cy="102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41"/>
  <sheetViews>
    <sheetView tabSelected="1" zoomScale="98" zoomScaleNormal="98" workbookViewId="0">
      <selection activeCell="E3" sqref="E3"/>
    </sheetView>
  </sheetViews>
  <sheetFormatPr baseColWidth="10" defaultColWidth="11.5703125" defaultRowHeight="15.75" x14ac:dyDescent="0.25"/>
  <cols>
    <col min="1" max="1" width="5.7109375" style="1" customWidth="1"/>
    <col min="2" max="2" width="13.7109375" style="47" customWidth="1"/>
    <col min="3" max="3" width="18.28515625" style="1" customWidth="1"/>
    <col min="4" max="4" width="11.5703125" style="1"/>
    <col min="5" max="5" width="65.5703125" style="1" customWidth="1"/>
    <col min="6" max="6" width="21" style="1" customWidth="1"/>
    <col min="7" max="7" width="12.7109375" style="1" customWidth="1"/>
    <col min="8" max="8" width="17" style="2" customWidth="1"/>
    <col min="9" max="9" width="37.28515625" style="47" customWidth="1"/>
    <col min="10" max="10" width="18.5703125" style="47" customWidth="1"/>
    <col min="11" max="11" width="11.28515625" style="47" customWidth="1"/>
    <col min="12" max="12" width="27.7109375" style="47" customWidth="1"/>
    <col min="13" max="13" width="16.28515625" style="1" customWidth="1"/>
    <col min="14" max="14" width="18.5703125" style="1" customWidth="1"/>
    <col min="15" max="16384" width="11.5703125" style="1"/>
  </cols>
  <sheetData>
    <row r="5" spans="2:14" s="3" customFormat="1" ht="15" x14ac:dyDescent="0.25"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</row>
    <row r="6" spans="2:14" s="3" customFormat="1" ht="15" x14ac:dyDescent="0.25">
      <c r="B6" s="1"/>
      <c r="C6" s="1"/>
      <c r="D6" s="1"/>
      <c r="E6" s="1"/>
      <c r="F6" s="1"/>
      <c r="G6" s="1"/>
      <c r="H6" s="2"/>
      <c r="I6" s="1"/>
      <c r="J6" s="1"/>
      <c r="K6" s="1"/>
      <c r="L6" s="1"/>
      <c r="M6" s="1"/>
      <c r="N6" s="1"/>
    </row>
    <row r="7" spans="2:14" s="3" customFormat="1" x14ac:dyDescent="0.25">
      <c r="B7" s="58" t="s">
        <v>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2:14" s="4" customFormat="1" ht="18" customHeight="1" x14ac:dyDescent="0.2">
      <c r="B8" s="59" t="s"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2:14" s="4" customFormat="1" ht="18" customHeight="1" x14ac:dyDescent="0.2">
      <c r="B9" s="60" t="s">
        <v>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2:14" s="3" customFormat="1" x14ac:dyDescent="0.25">
      <c r="B10" s="61" t="s">
        <v>3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2:14" s="3" customFormat="1" thickBot="1" x14ac:dyDescent="0.3">
      <c r="B11" s="1"/>
      <c r="C11" s="1"/>
      <c r="D11" s="1"/>
      <c r="E11" s="1"/>
      <c r="F11" s="5"/>
      <c r="G11" s="5"/>
      <c r="H11" s="6"/>
      <c r="I11" s="1"/>
      <c r="J11" s="1"/>
      <c r="K11" s="1"/>
      <c r="L11" s="1"/>
      <c r="M11" s="5"/>
      <c r="N11" s="5"/>
    </row>
    <row r="12" spans="2:14" s="7" customFormat="1" ht="15.75" customHeight="1" x14ac:dyDescent="0.25">
      <c r="B12" s="62" t="s">
        <v>4</v>
      </c>
      <c r="C12" s="65" t="s">
        <v>5</v>
      </c>
      <c r="D12" s="52" t="s">
        <v>6</v>
      </c>
      <c r="E12" s="65" t="s">
        <v>7</v>
      </c>
      <c r="F12" s="52" t="s">
        <v>8</v>
      </c>
      <c r="G12" s="52" t="s">
        <v>9</v>
      </c>
      <c r="H12" s="52" t="s">
        <v>10</v>
      </c>
      <c r="I12" s="52" t="s">
        <v>11</v>
      </c>
      <c r="J12" s="55" t="s">
        <v>12</v>
      </c>
      <c r="K12" s="55" t="s">
        <v>13</v>
      </c>
      <c r="L12" s="52" t="s">
        <v>14</v>
      </c>
      <c r="M12" s="52" t="s">
        <v>11</v>
      </c>
      <c r="N12" s="48" t="s">
        <v>15</v>
      </c>
    </row>
    <row r="13" spans="2:14" s="7" customFormat="1" ht="15" customHeight="1" x14ac:dyDescent="0.25">
      <c r="B13" s="63"/>
      <c r="C13" s="66"/>
      <c r="D13" s="53"/>
      <c r="E13" s="66"/>
      <c r="F13" s="53"/>
      <c r="G13" s="53"/>
      <c r="H13" s="53"/>
      <c r="I13" s="53"/>
      <c r="J13" s="56"/>
      <c r="K13" s="56"/>
      <c r="L13" s="53"/>
      <c r="M13" s="53"/>
      <c r="N13" s="49"/>
    </row>
    <row r="14" spans="2:14" s="7" customFormat="1" ht="36" customHeight="1" thickBot="1" x14ac:dyDescent="0.3">
      <c r="B14" s="64"/>
      <c r="C14" s="67"/>
      <c r="D14" s="54"/>
      <c r="E14" s="67"/>
      <c r="F14" s="54"/>
      <c r="G14" s="54"/>
      <c r="H14" s="54"/>
      <c r="I14" s="54"/>
      <c r="J14" s="56"/>
      <c r="K14" s="57"/>
      <c r="L14" s="54"/>
      <c r="M14" s="54"/>
      <c r="N14" s="50"/>
    </row>
    <row r="15" spans="2:14" s="3" customFormat="1" ht="15" x14ac:dyDescent="0.25">
      <c r="B15" s="8">
        <v>203050</v>
      </c>
      <c r="C15" s="9" t="s">
        <v>16</v>
      </c>
      <c r="D15" s="10" t="s">
        <v>17</v>
      </c>
      <c r="E15" s="11" t="s">
        <v>18</v>
      </c>
      <c r="F15" s="12">
        <v>179178600</v>
      </c>
      <c r="G15" s="13" t="s">
        <v>19</v>
      </c>
      <c r="H15" s="13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2">
        <v>0</v>
      </c>
      <c r="N15" s="14">
        <v>179178600</v>
      </c>
    </row>
    <row r="16" spans="2:14" s="3" customFormat="1" ht="15" x14ac:dyDescent="0.25">
      <c r="B16" s="15">
        <v>203051</v>
      </c>
      <c r="C16" s="16" t="s">
        <v>16</v>
      </c>
      <c r="D16" s="17" t="s">
        <v>17</v>
      </c>
      <c r="E16" s="18" t="s">
        <v>24</v>
      </c>
      <c r="F16" s="19">
        <v>94894043.210000008</v>
      </c>
      <c r="G16" s="20">
        <v>38169</v>
      </c>
      <c r="H16" s="20">
        <v>38169</v>
      </c>
      <c r="I16" s="17" t="s">
        <v>20</v>
      </c>
      <c r="J16" s="17" t="s">
        <v>21</v>
      </c>
      <c r="K16" s="17" t="s">
        <v>25</v>
      </c>
      <c r="L16" s="17" t="s">
        <v>23</v>
      </c>
      <c r="M16" s="19">
        <v>0</v>
      </c>
      <c r="N16" s="21">
        <v>60809674.350000001</v>
      </c>
    </row>
    <row r="17" spans="2:14" s="3" customFormat="1" ht="15" x14ac:dyDescent="0.25">
      <c r="B17" s="15">
        <v>203051</v>
      </c>
      <c r="C17" s="16" t="s">
        <v>16</v>
      </c>
      <c r="D17" s="17" t="s">
        <v>17</v>
      </c>
      <c r="E17" s="18" t="s">
        <v>24</v>
      </c>
      <c r="F17" s="19">
        <v>113298738.28999999</v>
      </c>
      <c r="G17" s="20">
        <v>45078</v>
      </c>
      <c r="H17" s="20">
        <v>45078</v>
      </c>
      <c r="I17" s="17" t="s">
        <v>20</v>
      </c>
      <c r="J17" s="17" t="s">
        <v>21</v>
      </c>
      <c r="K17" s="17" t="s">
        <v>25</v>
      </c>
      <c r="L17" s="17" t="s">
        <v>23</v>
      </c>
      <c r="M17" s="19">
        <v>34084368.856708333</v>
      </c>
      <c r="N17" s="21">
        <v>113298738.28999999</v>
      </c>
    </row>
    <row r="18" spans="2:14" s="3" customFormat="1" ht="15" x14ac:dyDescent="0.25">
      <c r="B18" s="15">
        <v>203052</v>
      </c>
      <c r="C18" s="16" t="s">
        <v>16</v>
      </c>
      <c r="D18" s="17" t="s">
        <v>17</v>
      </c>
      <c r="E18" s="18" t="s">
        <v>26</v>
      </c>
      <c r="F18" s="19">
        <v>6865488.1199999992</v>
      </c>
      <c r="G18" s="20">
        <v>40543</v>
      </c>
      <c r="H18" s="20">
        <v>40544</v>
      </c>
      <c r="I18" s="17" t="s">
        <v>20</v>
      </c>
      <c r="J18" s="17" t="s">
        <v>21</v>
      </c>
      <c r="K18" s="17" t="s">
        <v>27</v>
      </c>
      <c r="L18" s="22" t="s">
        <v>28</v>
      </c>
      <c r="M18" s="19">
        <v>3614704.12</v>
      </c>
      <c r="N18" s="21">
        <v>3250783.9999999991</v>
      </c>
    </row>
    <row r="19" spans="2:14" s="3" customFormat="1" ht="15" x14ac:dyDescent="0.25">
      <c r="B19" s="15" t="s">
        <v>29</v>
      </c>
      <c r="C19" s="16" t="s">
        <v>16</v>
      </c>
      <c r="D19" s="17" t="s">
        <v>17</v>
      </c>
      <c r="E19" s="18" t="s">
        <v>30</v>
      </c>
      <c r="F19" s="19">
        <v>43485</v>
      </c>
      <c r="G19" s="20">
        <v>39407</v>
      </c>
      <c r="H19" s="20">
        <v>39417</v>
      </c>
      <c r="I19" s="17" t="s">
        <v>20</v>
      </c>
      <c r="J19" s="17" t="s">
        <v>21</v>
      </c>
      <c r="K19" s="17" t="s">
        <v>31</v>
      </c>
      <c r="L19" s="22" t="s">
        <v>28</v>
      </c>
      <c r="M19" s="19">
        <v>43483.997499999998</v>
      </c>
      <c r="N19" s="21">
        <v>1.0025000000023283</v>
      </c>
    </row>
    <row r="20" spans="2:14" s="3" customFormat="1" ht="15" x14ac:dyDescent="0.25">
      <c r="B20" s="15" t="s">
        <v>32</v>
      </c>
      <c r="C20" s="16" t="s">
        <v>16</v>
      </c>
      <c r="D20" s="17" t="s">
        <v>33</v>
      </c>
      <c r="E20" s="18" t="s">
        <v>34</v>
      </c>
      <c r="F20" s="19">
        <v>2503803</v>
      </c>
      <c r="G20" s="20">
        <v>40663</v>
      </c>
      <c r="H20" s="20">
        <v>40664</v>
      </c>
      <c r="I20" s="17" t="s">
        <v>20</v>
      </c>
      <c r="J20" s="17" t="s">
        <v>21</v>
      </c>
      <c r="K20" s="17" t="s">
        <v>35</v>
      </c>
      <c r="L20" s="22" t="s">
        <v>28</v>
      </c>
      <c r="M20" s="19">
        <v>2503802</v>
      </c>
      <c r="N20" s="21">
        <v>1</v>
      </c>
    </row>
    <row r="21" spans="2:14" s="3" customFormat="1" ht="15" x14ac:dyDescent="0.25">
      <c r="B21" s="15" t="s">
        <v>36</v>
      </c>
      <c r="C21" s="16" t="s">
        <v>16</v>
      </c>
      <c r="D21" s="17" t="s">
        <v>33</v>
      </c>
      <c r="E21" s="18" t="s">
        <v>37</v>
      </c>
      <c r="F21" s="19">
        <v>61929.61</v>
      </c>
      <c r="G21" s="20">
        <v>40436</v>
      </c>
      <c r="H21" s="20">
        <v>40452</v>
      </c>
      <c r="I21" s="17" t="s">
        <v>20</v>
      </c>
      <c r="J21" s="17" t="s">
        <v>21</v>
      </c>
      <c r="K21" s="17" t="s">
        <v>38</v>
      </c>
      <c r="L21" s="22" t="s">
        <v>28</v>
      </c>
      <c r="M21" s="19">
        <v>61928.610000000008</v>
      </c>
      <c r="N21" s="21">
        <v>0.99999999999272404</v>
      </c>
    </row>
    <row r="22" spans="2:14" s="3" customFormat="1" ht="15" x14ac:dyDescent="0.25">
      <c r="B22" s="15" t="s">
        <v>39</v>
      </c>
      <c r="C22" s="16" t="s">
        <v>16</v>
      </c>
      <c r="D22" s="17" t="s">
        <v>33</v>
      </c>
      <c r="E22" s="18" t="s">
        <v>40</v>
      </c>
      <c r="F22" s="19">
        <v>65560</v>
      </c>
      <c r="G22" s="20">
        <v>41815</v>
      </c>
      <c r="H22" s="20">
        <v>41821</v>
      </c>
      <c r="I22" s="17" t="s">
        <v>20</v>
      </c>
      <c r="J22" s="17" t="s">
        <v>21</v>
      </c>
      <c r="K22" s="17" t="s">
        <v>41</v>
      </c>
      <c r="L22" s="22" t="s">
        <v>28</v>
      </c>
      <c r="M22" s="23">
        <v>65559</v>
      </c>
      <c r="N22" s="21">
        <v>1</v>
      </c>
    </row>
    <row r="23" spans="2:14" s="3" customFormat="1" ht="15" x14ac:dyDescent="0.25">
      <c r="B23" s="15" t="s">
        <v>42</v>
      </c>
      <c r="C23" s="16" t="s">
        <v>16</v>
      </c>
      <c r="D23" s="17" t="s">
        <v>33</v>
      </c>
      <c r="E23" s="18" t="s">
        <v>43</v>
      </c>
      <c r="F23" s="19">
        <v>1751800</v>
      </c>
      <c r="G23" s="20">
        <v>42368</v>
      </c>
      <c r="H23" s="20">
        <v>42370</v>
      </c>
      <c r="I23" s="17" t="s">
        <v>20</v>
      </c>
      <c r="J23" s="17" t="s">
        <v>21</v>
      </c>
      <c r="K23" s="17" t="s">
        <v>44</v>
      </c>
      <c r="L23" s="22" t="s">
        <v>28</v>
      </c>
      <c r="M23" s="23">
        <v>1751799</v>
      </c>
      <c r="N23" s="21">
        <v>1</v>
      </c>
    </row>
    <row r="24" spans="2:14" s="3" customFormat="1" ht="15" x14ac:dyDescent="0.25">
      <c r="B24" s="15" t="s">
        <v>45</v>
      </c>
      <c r="C24" s="16" t="s">
        <v>16</v>
      </c>
      <c r="D24" s="17" t="s">
        <v>33</v>
      </c>
      <c r="E24" s="18" t="s">
        <v>43</v>
      </c>
      <c r="F24" s="19">
        <v>1751800</v>
      </c>
      <c r="G24" s="20">
        <v>42368</v>
      </c>
      <c r="H24" s="20">
        <v>42370</v>
      </c>
      <c r="I24" s="17" t="s">
        <v>20</v>
      </c>
      <c r="J24" s="17" t="s">
        <v>21</v>
      </c>
      <c r="K24" s="17" t="s">
        <v>46</v>
      </c>
      <c r="L24" s="22" t="s">
        <v>28</v>
      </c>
      <c r="M24" s="23">
        <v>1751799</v>
      </c>
      <c r="N24" s="21">
        <v>1</v>
      </c>
    </row>
    <row r="25" spans="2:14" s="3" customFormat="1" ht="15" x14ac:dyDescent="0.25">
      <c r="B25" s="15">
        <v>1072779</v>
      </c>
      <c r="C25" s="16" t="s">
        <v>16</v>
      </c>
      <c r="D25" s="17" t="s">
        <v>33</v>
      </c>
      <c r="E25" s="18" t="s">
        <v>47</v>
      </c>
      <c r="F25" s="19">
        <v>3540480</v>
      </c>
      <c r="G25" s="20">
        <v>42368</v>
      </c>
      <c r="H25" s="20">
        <v>42370</v>
      </c>
      <c r="I25" s="17" t="s">
        <v>20</v>
      </c>
      <c r="J25" s="17" t="s">
        <v>21</v>
      </c>
      <c r="K25" s="17" t="s">
        <v>48</v>
      </c>
      <c r="L25" s="17" t="s">
        <v>49</v>
      </c>
      <c r="M25" s="23">
        <v>3540479</v>
      </c>
      <c r="N25" s="21">
        <v>1</v>
      </c>
    </row>
    <row r="26" spans="2:14" s="3" customFormat="1" ht="15" x14ac:dyDescent="0.25">
      <c r="B26" s="15" t="s">
        <v>50</v>
      </c>
      <c r="C26" s="16" t="s">
        <v>16</v>
      </c>
      <c r="D26" s="17" t="s">
        <v>33</v>
      </c>
      <c r="E26" s="18" t="s">
        <v>51</v>
      </c>
      <c r="F26" s="19">
        <v>2263300</v>
      </c>
      <c r="G26" s="20">
        <v>42660</v>
      </c>
      <c r="H26" s="20">
        <v>42675</v>
      </c>
      <c r="I26" s="17" t="s">
        <v>20</v>
      </c>
      <c r="J26" s="17" t="s">
        <v>21</v>
      </c>
      <c r="K26" s="17" t="s">
        <v>52</v>
      </c>
      <c r="L26" s="17" t="s">
        <v>49</v>
      </c>
      <c r="M26" s="23">
        <v>2263299</v>
      </c>
      <c r="N26" s="21">
        <v>1</v>
      </c>
    </row>
    <row r="27" spans="2:14" s="3" customFormat="1" ht="15" x14ac:dyDescent="0.25">
      <c r="B27" s="15" t="s">
        <v>53</v>
      </c>
      <c r="C27" s="16" t="s">
        <v>16</v>
      </c>
      <c r="D27" s="17" t="s">
        <v>33</v>
      </c>
      <c r="E27" s="18" t="s">
        <v>54</v>
      </c>
      <c r="F27" s="19">
        <v>5259149.5199999996</v>
      </c>
      <c r="G27" s="20">
        <v>42660</v>
      </c>
      <c r="H27" s="20">
        <v>42675</v>
      </c>
      <c r="I27" s="17" t="s">
        <v>20</v>
      </c>
      <c r="J27" s="17" t="s">
        <v>21</v>
      </c>
      <c r="K27" s="17" t="s">
        <v>55</v>
      </c>
      <c r="L27" s="17" t="s">
        <v>49</v>
      </c>
      <c r="M27" s="23">
        <v>5259148.5199999986</v>
      </c>
      <c r="N27" s="21">
        <v>1.0000000009313226</v>
      </c>
    </row>
    <row r="28" spans="2:14" s="3" customFormat="1" ht="15" x14ac:dyDescent="0.25">
      <c r="B28" s="15" t="s">
        <v>56</v>
      </c>
      <c r="C28" s="16" t="s">
        <v>16</v>
      </c>
      <c r="D28" s="17" t="s">
        <v>33</v>
      </c>
      <c r="E28" s="19" t="s">
        <v>57</v>
      </c>
      <c r="F28" s="19">
        <v>276000</v>
      </c>
      <c r="G28" s="20">
        <v>42928</v>
      </c>
      <c r="H28" s="20">
        <v>42928</v>
      </c>
      <c r="I28" s="17" t="s">
        <v>20</v>
      </c>
      <c r="J28" s="17" t="s">
        <v>21</v>
      </c>
      <c r="K28" s="17" t="s">
        <v>58</v>
      </c>
      <c r="L28" s="17" t="s">
        <v>49</v>
      </c>
      <c r="M28" s="23">
        <v>275999</v>
      </c>
      <c r="N28" s="21">
        <v>1</v>
      </c>
    </row>
    <row r="29" spans="2:14" s="3" customFormat="1" ht="15" x14ac:dyDescent="0.25">
      <c r="B29" s="15">
        <v>1072780</v>
      </c>
      <c r="C29" s="16" t="s">
        <v>16</v>
      </c>
      <c r="D29" s="17" t="s">
        <v>33</v>
      </c>
      <c r="E29" s="19" t="s">
        <v>59</v>
      </c>
      <c r="F29" s="19">
        <v>2040000</v>
      </c>
      <c r="G29" s="20">
        <v>42947</v>
      </c>
      <c r="H29" s="20">
        <v>42948</v>
      </c>
      <c r="I29" s="17" t="s">
        <v>20</v>
      </c>
      <c r="J29" s="17" t="s">
        <v>21</v>
      </c>
      <c r="K29" s="17" t="s">
        <v>60</v>
      </c>
      <c r="L29" s="17" t="s">
        <v>49</v>
      </c>
      <c r="M29" s="23">
        <v>2006000</v>
      </c>
      <c r="N29" s="21">
        <v>0</v>
      </c>
    </row>
    <row r="30" spans="2:14" s="3" customFormat="1" ht="15" x14ac:dyDescent="0.25">
      <c r="B30" s="15">
        <v>1075781</v>
      </c>
      <c r="C30" s="16" t="s">
        <v>16</v>
      </c>
      <c r="D30" s="17" t="s">
        <v>33</v>
      </c>
      <c r="E30" s="19" t="s">
        <v>61</v>
      </c>
      <c r="F30" s="19">
        <v>5514249.9900000002</v>
      </c>
      <c r="G30" s="20">
        <v>45274</v>
      </c>
      <c r="H30" s="20">
        <v>45292</v>
      </c>
      <c r="I30" s="17" t="s">
        <v>62</v>
      </c>
      <c r="J30" s="17" t="s">
        <v>21</v>
      </c>
      <c r="K30" s="17" t="s">
        <v>60</v>
      </c>
      <c r="L30" s="17" t="s">
        <v>49</v>
      </c>
      <c r="M30" s="23">
        <v>0</v>
      </c>
      <c r="N30" s="21">
        <v>5514249.9900000002</v>
      </c>
    </row>
    <row r="31" spans="2:14" s="3" customFormat="1" ht="15" x14ac:dyDescent="0.25">
      <c r="B31" s="15">
        <v>1075782</v>
      </c>
      <c r="C31" s="16" t="s">
        <v>16</v>
      </c>
      <c r="D31" s="17" t="s">
        <v>33</v>
      </c>
      <c r="E31" s="19" t="s">
        <v>63</v>
      </c>
      <c r="F31" s="19">
        <v>5105999.99</v>
      </c>
      <c r="G31" s="20">
        <v>45280</v>
      </c>
      <c r="H31" s="20">
        <v>45292</v>
      </c>
      <c r="I31" s="17" t="s">
        <v>62</v>
      </c>
      <c r="J31" s="17" t="s">
        <v>21</v>
      </c>
      <c r="K31" s="17" t="s">
        <v>60</v>
      </c>
      <c r="L31" s="17" t="s">
        <v>49</v>
      </c>
      <c r="M31" s="23">
        <v>0</v>
      </c>
      <c r="N31" s="21">
        <v>5105999.99</v>
      </c>
    </row>
    <row r="32" spans="2:14" s="3" customFormat="1" ht="15" x14ac:dyDescent="0.25">
      <c r="B32" s="15">
        <v>732158</v>
      </c>
      <c r="C32" s="16" t="s">
        <v>16</v>
      </c>
      <c r="D32" s="17" t="s">
        <v>33</v>
      </c>
      <c r="E32" s="18" t="s">
        <v>64</v>
      </c>
      <c r="F32" s="19">
        <v>5000</v>
      </c>
      <c r="G32" s="20">
        <v>37819</v>
      </c>
      <c r="H32" s="20">
        <v>37819</v>
      </c>
      <c r="I32" s="17" t="s">
        <v>20</v>
      </c>
      <c r="J32" s="17" t="s">
        <v>21</v>
      </c>
      <c r="K32" s="17" t="s">
        <v>65</v>
      </c>
      <c r="L32" s="17" t="s">
        <v>49</v>
      </c>
      <c r="M32" s="19">
        <v>5000</v>
      </c>
      <c r="N32" s="21">
        <v>0</v>
      </c>
    </row>
    <row r="33" spans="2:14" s="3" customFormat="1" ht="15" x14ac:dyDescent="0.25">
      <c r="B33" s="15">
        <v>732159</v>
      </c>
      <c r="C33" s="16" t="s">
        <v>16</v>
      </c>
      <c r="D33" s="17" t="s">
        <v>33</v>
      </c>
      <c r="E33" s="18" t="s">
        <v>66</v>
      </c>
      <c r="F33" s="19">
        <v>43041.960000000006</v>
      </c>
      <c r="G33" s="20">
        <v>37798</v>
      </c>
      <c r="H33" s="20">
        <v>37798</v>
      </c>
      <c r="I33" s="17" t="s">
        <v>20</v>
      </c>
      <c r="J33" s="17" t="s">
        <v>21</v>
      </c>
      <c r="K33" s="17" t="s">
        <v>67</v>
      </c>
      <c r="L33" s="17" t="s">
        <v>49</v>
      </c>
      <c r="M33" s="19">
        <v>43040.959999999999</v>
      </c>
      <c r="N33" s="21">
        <v>1.000000000007276</v>
      </c>
    </row>
    <row r="34" spans="2:14" s="3" customFormat="1" ht="15" x14ac:dyDescent="0.25">
      <c r="B34" s="15">
        <v>732160</v>
      </c>
      <c r="C34" s="16" t="s">
        <v>16</v>
      </c>
      <c r="D34" s="17" t="s">
        <v>33</v>
      </c>
      <c r="E34" s="18" t="s">
        <v>68</v>
      </c>
      <c r="F34" s="19">
        <v>315088.35000000003</v>
      </c>
      <c r="G34" s="20">
        <v>37798</v>
      </c>
      <c r="H34" s="20">
        <v>37798</v>
      </c>
      <c r="I34" s="17" t="s">
        <v>20</v>
      </c>
      <c r="J34" s="17" t="s">
        <v>21</v>
      </c>
      <c r="K34" s="17" t="s">
        <v>69</v>
      </c>
      <c r="L34" s="17" t="s">
        <v>49</v>
      </c>
      <c r="M34" s="19">
        <v>315087.35375000001</v>
      </c>
      <c r="N34" s="21">
        <v>0.99625000002561137</v>
      </c>
    </row>
    <row r="35" spans="2:14" s="3" customFormat="1" ht="15" x14ac:dyDescent="0.25">
      <c r="B35" s="15">
        <v>117195</v>
      </c>
      <c r="C35" s="16" t="s">
        <v>16</v>
      </c>
      <c r="D35" s="17" t="s">
        <v>17</v>
      </c>
      <c r="E35" s="18" t="s">
        <v>70</v>
      </c>
      <c r="F35" s="19">
        <v>295511.59999999998</v>
      </c>
      <c r="G35" s="20">
        <v>37798</v>
      </c>
      <c r="H35" s="20">
        <v>41456</v>
      </c>
      <c r="I35" s="17" t="s">
        <v>20</v>
      </c>
      <c r="J35" s="17" t="s">
        <v>21</v>
      </c>
      <c r="K35" s="17" t="s">
        <v>67</v>
      </c>
      <c r="L35" s="17" t="s">
        <v>71</v>
      </c>
      <c r="M35" s="19">
        <v>295510.59999999998</v>
      </c>
      <c r="N35" s="21">
        <v>1</v>
      </c>
    </row>
    <row r="36" spans="2:14" s="3" customFormat="1" ht="15" x14ac:dyDescent="0.25">
      <c r="B36" s="15">
        <v>117196</v>
      </c>
      <c r="C36" s="16" t="s">
        <v>16</v>
      </c>
      <c r="D36" s="17" t="s">
        <v>17</v>
      </c>
      <c r="E36" s="18" t="s">
        <v>72</v>
      </c>
      <c r="F36" s="19">
        <v>119213.67</v>
      </c>
      <c r="G36" s="20">
        <v>39275</v>
      </c>
      <c r="H36" s="20">
        <v>39275</v>
      </c>
      <c r="I36" s="17" t="s">
        <v>20</v>
      </c>
      <c r="J36" s="17" t="s">
        <v>21</v>
      </c>
      <c r="K36" s="17" t="s">
        <v>69</v>
      </c>
      <c r="L36" s="17" t="s">
        <v>71</v>
      </c>
      <c r="M36" s="19">
        <v>119212.66725000001</v>
      </c>
      <c r="N36" s="21">
        <v>1.0027499999850988</v>
      </c>
    </row>
    <row r="37" spans="2:14" s="3" customFormat="1" ht="15" x14ac:dyDescent="0.25">
      <c r="B37" s="15">
        <v>117197</v>
      </c>
      <c r="C37" s="16" t="s">
        <v>16</v>
      </c>
      <c r="D37" s="17" t="s">
        <v>17</v>
      </c>
      <c r="E37" s="18" t="s">
        <v>72</v>
      </c>
      <c r="F37" s="19">
        <v>110986.91</v>
      </c>
      <c r="G37" s="20">
        <v>39672</v>
      </c>
      <c r="H37" s="20">
        <v>39672</v>
      </c>
      <c r="I37" s="17" t="s">
        <v>20</v>
      </c>
      <c r="J37" s="17" t="s">
        <v>21</v>
      </c>
      <c r="K37" s="17" t="s">
        <v>73</v>
      </c>
      <c r="L37" s="17" t="s">
        <v>71</v>
      </c>
      <c r="M37" s="19">
        <v>110985.91</v>
      </c>
      <c r="N37" s="21">
        <v>1</v>
      </c>
    </row>
    <row r="38" spans="2:14" s="3" customFormat="1" ht="15" x14ac:dyDescent="0.25">
      <c r="B38" s="15">
        <v>117198</v>
      </c>
      <c r="C38" s="16" t="s">
        <v>16</v>
      </c>
      <c r="D38" s="17" t="s">
        <v>17</v>
      </c>
      <c r="E38" s="18" t="s">
        <v>74</v>
      </c>
      <c r="F38" s="19">
        <v>9848853.2799999993</v>
      </c>
      <c r="G38" s="20">
        <v>39903</v>
      </c>
      <c r="H38" s="20">
        <v>39904</v>
      </c>
      <c r="I38" s="17" t="s">
        <v>20</v>
      </c>
      <c r="J38" s="17" t="s">
        <v>21</v>
      </c>
      <c r="K38" s="17" t="s">
        <v>75</v>
      </c>
      <c r="L38" s="17" t="s">
        <v>71</v>
      </c>
      <c r="M38" s="19">
        <v>6126342.5</v>
      </c>
      <c r="N38" s="21">
        <v>0</v>
      </c>
    </row>
    <row r="39" spans="2:14" s="3" customFormat="1" ht="15" x14ac:dyDescent="0.25">
      <c r="B39" s="15">
        <v>117199</v>
      </c>
      <c r="C39" s="16" t="s">
        <v>16</v>
      </c>
      <c r="D39" s="17" t="s">
        <v>17</v>
      </c>
      <c r="E39" s="18" t="s">
        <v>76</v>
      </c>
      <c r="F39" s="19">
        <v>25377.84</v>
      </c>
      <c r="G39" s="20">
        <v>39964</v>
      </c>
      <c r="H39" s="20">
        <v>39965</v>
      </c>
      <c r="I39" s="17" t="s">
        <v>20</v>
      </c>
      <c r="J39" s="17" t="s">
        <v>21</v>
      </c>
      <c r="K39" s="17" t="s">
        <v>41</v>
      </c>
      <c r="L39" s="17" t="s">
        <v>71</v>
      </c>
      <c r="M39" s="19">
        <v>25376.84</v>
      </c>
      <c r="N39" s="21">
        <v>1</v>
      </c>
    </row>
    <row r="40" spans="2:14" s="3" customFormat="1" ht="15" x14ac:dyDescent="0.25">
      <c r="B40" s="15">
        <v>117200</v>
      </c>
      <c r="C40" s="16" t="s">
        <v>16</v>
      </c>
      <c r="D40" s="17" t="s">
        <v>17</v>
      </c>
      <c r="E40" s="18" t="s">
        <v>77</v>
      </c>
      <c r="F40" s="19">
        <v>50576</v>
      </c>
      <c r="G40" s="20">
        <v>40443</v>
      </c>
      <c r="H40" s="20">
        <v>40452</v>
      </c>
      <c r="I40" s="17" t="s">
        <v>20</v>
      </c>
      <c r="J40" s="17" t="s">
        <v>21</v>
      </c>
      <c r="K40" s="17" t="s">
        <v>78</v>
      </c>
      <c r="L40" s="17" t="s">
        <v>71</v>
      </c>
      <c r="M40" s="19">
        <v>50575</v>
      </c>
      <c r="N40" s="21">
        <v>1</v>
      </c>
    </row>
    <row r="41" spans="2:14" s="3" customFormat="1" ht="15" x14ac:dyDescent="0.25">
      <c r="B41" s="15">
        <v>117201</v>
      </c>
      <c r="C41" s="16" t="s">
        <v>16</v>
      </c>
      <c r="D41" s="17" t="s">
        <v>17</v>
      </c>
      <c r="E41" s="18" t="s">
        <v>79</v>
      </c>
      <c r="F41" s="19">
        <v>307202.8</v>
      </c>
      <c r="G41" s="20">
        <v>40543</v>
      </c>
      <c r="H41" s="20">
        <v>40544</v>
      </c>
      <c r="I41" s="17" t="s">
        <v>20</v>
      </c>
      <c r="J41" s="17" t="s">
        <v>21</v>
      </c>
      <c r="K41" s="17" t="s">
        <v>80</v>
      </c>
      <c r="L41" s="17" t="s">
        <v>71</v>
      </c>
      <c r="M41" s="19">
        <v>307201.8</v>
      </c>
      <c r="N41" s="21">
        <v>1</v>
      </c>
    </row>
    <row r="42" spans="2:14" s="3" customFormat="1" ht="15" x14ac:dyDescent="0.25">
      <c r="B42" s="15">
        <v>117202</v>
      </c>
      <c r="C42" s="16" t="s">
        <v>16</v>
      </c>
      <c r="D42" s="17" t="s">
        <v>17</v>
      </c>
      <c r="E42" s="18" t="s">
        <v>81</v>
      </c>
      <c r="F42" s="19">
        <v>136659.62</v>
      </c>
      <c r="G42" s="20">
        <v>40543</v>
      </c>
      <c r="H42" s="20">
        <v>40544</v>
      </c>
      <c r="I42" s="17" t="s">
        <v>20</v>
      </c>
      <c r="J42" s="17" t="s">
        <v>21</v>
      </c>
      <c r="K42" s="17" t="s">
        <v>44</v>
      </c>
      <c r="L42" s="17" t="s">
        <v>71</v>
      </c>
      <c r="M42" s="19">
        <v>136658.62</v>
      </c>
      <c r="N42" s="21">
        <v>1</v>
      </c>
    </row>
    <row r="43" spans="2:14" s="3" customFormat="1" ht="15" x14ac:dyDescent="0.25">
      <c r="B43" s="15">
        <v>117203</v>
      </c>
      <c r="C43" s="16" t="s">
        <v>16</v>
      </c>
      <c r="D43" s="17" t="s">
        <v>17</v>
      </c>
      <c r="E43" s="18" t="s">
        <v>82</v>
      </c>
      <c r="F43" s="19">
        <v>193766.39999999999</v>
      </c>
      <c r="G43" s="20">
        <v>40835</v>
      </c>
      <c r="H43" s="20">
        <v>40848</v>
      </c>
      <c r="I43" s="17" t="s">
        <v>20</v>
      </c>
      <c r="J43" s="17" t="s">
        <v>21</v>
      </c>
      <c r="K43" s="17" t="s">
        <v>46</v>
      </c>
      <c r="L43" s="17" t="s">
        <v>71</v>
      </c>
      <c r="M43" s="19">
        <v>193765.4</v>
      </c>
      <c r="N43" s="21">
        <v>1</v>
      </c>
    </row>
    <row r="44" spans="2:14" s="3" customFormat="1" ht="15" x14ac:dyDescent="0.25">
      <c r="B44" s="15">
        <v>117204</v>
      </c>
      <c r="C44" s="16" t="s">
        <v>16</v>
      </c>
      <c r="D44" s="17" t="s">
        <v>17</v>
      </c>
      <c r="E44" s="18" t="s">
        <v>83</v>
      </c>
      <c r="F44" s="19">
        <v>66700</v>
      </c>
      <c r="G44" s="20">
        <v>40862</v>
      </c>
      <c r="H44" s="20">
        <v>40878</v>
      </c>
      <c r="I44" s="17" t="s">
        <v>20</v>
      </c>
      <c r="J44" s="17" t="s">
        <v>21</v>
      </c>
      <c r="K44" s="17" t="s">
        <v>48</v>
      </c>
      <c r="L44" s="17" t="s">
        <v>71</v>
      </c>
      <c r="M44" s="19">
        <v>66699</v>
      </c>
      <c r="N44" s="21">
        <v>1</v>
      </c>
    </row>
    <row r="45" spans="2:14" s="3" customFormat="1" ht="15" x14ac:dyDescent="0.25">
      <c r="B45" s="15">
        <v>117205</v>
      </c>
      <c r="C45" s="16" t="s">
        <v>16</v>
      </c>
      <c r="D45" s="17" t="s">
        <v>17</v>
      </c>
      <c r="E45" s="18" t="s">
        <v>84</v>
      </c>
      <c r="F45" s="19">
        <v>423989.28</v>
      </c>
      <c r="G45" s="20">
        <v>40955</v>
      </c>
      <c r="H45" s="20">
        <v>40955</v>
      </c>
      <c r="I45" s="17" t="s">
        <v>20</v>
      </c>
      <c r="J45" s="17" t="s">
        <v>21</v>
      </c>
      <c r="K45" s="17" t="s">
        <v>75</v>
      </c>
      <c r="L45" s="17" t="s">
        <v>71</v>
      </c>
      <c r="M45" s="19">
        <v>423988.28000000009</v>
      </c>
      <c r="N45" s="21">
        <v>0.99999999994179234</v>
      </c>
    </row>
    <row r="46" spans="2:14" s="3" customFormat="1" ht="15" x14ac:dyDescent="0.25">
      <c r="B46" s="15">
        <v>117206</v>
      </c>
      <c r="C46" s="16" t="s">
        <v>16</v>
      </c>
      <c r="D46" s="17" t="s">
        <v>17</v>
      </c>
      <c r="E46" s="24" t="s">
        <v>85</v>
      </c>
      <c r="F46" s="25">
        <f>2302374.96</f>
        <v>2302374.96</v>
      </c>
      <c r="G46" s="20">
        <v>41060</v>
      </c>
      <c r="H46" s="20">
        <v>41061</v>
      </c>
      <c r="I46" s="17" t="s">
        <v>20</v>
      </c>
      <c r="J46" s="17" t="s">
        <v>21</v>
      </c>
      <c r="K46" s="17" t="s">
        <v>75</v>
      </c>
      <c r="L46" s="17" t="s">
        <v>71</v>
      </c>
      <c r="M46" s="19">
        <v>2302373.9600000004</v>
      </c>
      <c r="N46" s="21">
        <v>0.99999999953433871</v>
      </c>
    </row>
    <row r="47" spans="2:14" s="3" customFormat="1" ht="15" x14ac:dyDescent="0.25">
      <c r="B47" s="15">
        <v>117207</v>
      </c>
      <c r="C47" s="16" t="s">
        <v>16</v>
      </c>
      <c r="D47" s="17" t="s">
        <v>17</v>
      </c>
      <c r="E47" s="24" t="s">
        <v>86</v>
      </c>
      <c r="F47" s="19">
        <v>122982.54</v>
      </c>
      <c r="G47" s="20">
        <v>41181</v>
      </c>
      <c r="H47" s="20">
        <v>41183</v>
      </c>
      <c r="I47" s="17" t="s">
        <v>20</v>
      </c>
      <c r="J47" s="17" t="s">
        <v>21</v>
      </c>
      <c r="K47" s="17" t="s">
        <v>87</v>
      </c>
      <c r="L47" s="17" t="s">
        <v>71</v>
      </c>
      <c r="M47" s="19">
        <v>122981.54000000002</v>
      </c>
      <c r="N47" s="21">
        <v>0.99999999997089617</v>
      </c>
    </row>
    <row r="48" spans="2:14" s="3" customFormat="1" ht="15" x14ac:dyDescent="0.25">
      <c r="B48" s="15">
        <v>117208</v>
      </c>
      <c r="C48" s="16" t="s">
        <v>16</v>
      </c>
      <c r="D48" s="17" t="s">
        <v>17</v>
      </c>
      <c r="E48" s="18" t="s">
        <v>88</v>
      </c>
      <c r="F48" s="19">
        <v>108863.67999999999</v>
      </c>
      <c r="G48" s="20">
        <v>41180</v>
      </c>
      <c r="H48" s="20">
        <v>41183</v>
      </c>
      <c r="I48" s="17" t="s">
        <v>20</v>
      </c>
      <c r="J48" s="17" t="s">
        <v>21</v>
      </c>
      <c r="K48" s="17" t="s">
        <v>52</v>
      </c>
      <c r="L48" s="17" t="s">
        <v>71</v>
      </c>
      <c r="M48" s="19">
        <v>108862.68000000001</v>
      </c>
      <c r="N48" s="21">
        <v>0.99999999998544808</v>
      </c>
    </row>
    <row r="49" spans="2:14" s="3" customFormat="1" ht="15" x14ac:dyDescent="0.25">
      <c r="B49" s="15">
        <v>117209</v>
      </c>
      <c r="C49" s="16" t="s">
        <v>16</v>
      </c>
      <c r="D49" s="17" t="s">
        <v>17</v>
      </c>
      <c r="E49" s="18" t="s">
        <v>89</v>
      </c>
      <c r="F49" s="19">
        <v>704739.23</v>
      </c>
      <c r="G49" s="20">
        <v>41255</v>
      </c>
      <c r="H49" s="20">
        <v>41275</v>
      </c>
      <c r="I49" s="17" t="s">
        <v>20</v>
      </c>
      <c r="J49" s="17" t="s">
        <v>21</v>
      </c>
      <c r="K49" s="17" t="s">
        <v>55</v>
      </c>
      <c r="L49" s="17" t="s">
        <v>71</v>
      </c>
      <c r="M49" s="23">
        <v>704738.22999999986</v>
      </c>
      <c r="N49" s="21">
        <v>1.0000000001164153</v>
      </c>
    </row>
    <row r="50" spans="2:14" s="3" customFormat="1" ht="15" x14ac:dyDescent="0.25">
      <c r="B50" s="15">
        <v>117210</v>
      </c>
      <c r="C50" s="16" t="s">
        <v>16</v>
      </c>
      <c r="D50" s="17" t="s">
        <v>17</v>
      </c>
      <c r="E50" s="18" t="s">
        <v>90</v>
      </c>
      <c r="F50" s="19">
        <v>183059.6</v>
      </c>
      <c r="G50" s="20">
        <v>41333</v>
      </c>
      <c r="H50" s="20">
        <v>41334</v>
      </c>
      <c r="I50" s="17" t="s">
        <v>20</v>
      </c>
      <c r="J50" s="17" t="s">
        <v>21</v>
      </c>
      <c r="K50" s="17" t="s">
        <v>58</v>
      </c>
      <c r="L50" s="17" t="s">
        <v>71</v>
      </c>
      <c r="M50" s="23">
        <v>183058.60000000003</v>
      </c>
      <c r="N50" s="21">
        <v>0.99999999997089617</v>
      </c>
    </row>
    <row r="51" spans="2:14" s="3" customFormat="1" ht="15" x14ac:dyDescent="0.25">
      <c r="B51" s="15">
        <v>117211</v>
      </c>
      <c r="C51" s="16" t="s">
        <v>16</v>
      </c>
      <c r="D51" s="17" t="s">
        <v>17</v>
      </c>
      <c r="E51" s="18" t="s">
        <v>91</v>
      </c>
      <c r="F51" s="19">
        <v>280745.59999999998</v>
      </c>
      <c r="G51" s="20">
        <v>41751</v>
      </c>
      <c r="H51" s="20">
        <v>41760</v>
      </c>
      <c r="I51" s="17" t="s">
        <v>20</v>
      </c>
      <c r="J51" s="17" t="s">
        <v>21</v>
      </c>
      <c r="K51" s="17" t="s">
        <v>60</v>
      </c>
      <c r="L51" s="17" t="s">
        <v>71</v>
      </c>
      <c r="M51" s="23">
        <v>280744.59999999998</v>
      </c>
      <c r="N51" s="21">
        <v>1</v>
      </c>
    </row>
    <row r="52" spans="2:14" s="3" customFormat="1" ht="15" x14ac:dyDescent="0.25">
      <c r="B52" s="15">
        <v>117212</v>
      </c>
      <c r="C52" s="16" t="s">
        <v>16</v>
      </c>
      <c r="D52" s="17" t="s">
        <v>17</v>
      </c>
      <c r="E52" s="18" t="s">
        <v>92</v>
      </c>
      <c r="F52" s="19">
        <f>305596.4</f>
        <v>305596.40000000002</v>
      </c>
      <c r="G52" s="20">
        <v>42571</v>
      </c>
      <c r="H52" s="20">
        <v>42583</v>
      </c>
      <c r="I52" s="17" t="s">
        <v>20</v>
      </c>
      <c r="J52" s="17" t="s">
        <v>21</v>
      </c>
      <c r="K52" s="17" t="s">
        <v>65</v>
      </c>
      <c r="L52" s="17" t="s">
        <v>71</v>
      </c>
      <c r="M52" s="23">
        <v>305595.40000000002</v>
      </c>
      <c r="N52" s="21">
        <v>1</v>
      </c>
    </row>
    <row r="53" spans="2:14" s="3" customFormat="1" ht="15" x14ac:dyDescent="0.25">
      <c r="B53" s="15">
        <v>985683</v>
      </c>
      <c r="C53" s="16" t="s">
        <v>16</v>
      </c>
      <c r="D53" s="17" t="s">
        <v>17</v>
      </c>
      <c r="E53" s="18" t="s">
        <v>93</v>
      </c>
      <c r="F53" s="19">
        <f>1087580.02</f>
        <v>1087580.02</v>
      </c>
      <c r="G53" s="20">
        <v>43159</v>
      </c>
      <c r="H53" s="20">
        <v>43160</v>
      </c>
      <c r="I53" s="17" t="s">
        <v>20</v>
      </c>
      <c r="J53" s="17" t="s">
        <v>21</v>
      </c>
      <c r="K53" s="17" t="s">
        <v>65</v>
      </c>
      <c r="L53" s="17" t="s">
        <v>71</v>
      </c>
      <c r="M53" s="23">
        <v>1087580.02</v>
      </c>
      <c r="N53" s="21">
        <v>0</v>
      </c>
    </row>
    <row r="54" spans="2:14" s="3" customFormat="1" ht="15" x14ac:dyDescent="0.25">
      <c r="B54" s="15">
        <v>985684</v>
      </c>
      <c r="C54" s="16" t="s">
        <v>16</v>
      </c>
      <c r="D54" s="17" t="s">
        <v>17</v>
      </c>
      <c r="E54" s="18" t="s">
        <v>94</v>
      </c>
      <c r="F54" s="19">
        <v>4600578</v>
      </c>
      <c r="G54" s="20">
        <v>45274</v>
      </c>
      <c r="H54" s="20">
        <v>45292</v>
      </c>
      <c r="I54" s="17" t="s">
        <v>20</v>
      </c>
      <c r="J54" s="17" t="s">
        <v>21</v>
      </c>
      <c r="K54" s="17" t="s">
        <v>65</v>
      </c>
      <c r="L54" s="17" t="s">
        <v>71</v>
      </c>
      <c r="M54" s="23">
        <v>0</v>
      </c>
      <c r="N54" s="21">
        <v>4600578</v>
      </c>
    </row>
    <row r="55" spans="2:14" s="3" customFormat="1" ht="15" x14ac:dyDescent="0.25">
      <c r="B55" s="15">
        <v>985685</v>
      </c>
      <c r="C55" s="16" t="s">
        <v>16</v>
      </c>
      <c r="D55" s="17" t="s">
        <v>17</v>
      </c>
      <c r="E55" s="18" t="s">
        <v>95</v>
      </c>
      <c r="F55" s="19">
        <v>6488651.4500000002</v>
      </c>
      <c r="G55" s="20">
        <v>45278</v>
      </c>
      <c r="H55" s="20">
        <v>45292</v>
      </c>
      <c r="I55" s="17" t="s">
        <v>20</v>
      </c>
      <c r="J55" s="17" t="s">
        <v>21</v>
      </c>
      <c r="K55" s="17" t="s">
        <v>65</v>
      </c>
      <c r="L55" s="17" t="s">
        <v>71</v>
      </c>
      <c r="M55" s="23">
        <v>0</v>
      </c>
      <c r="N55" s="21">
        <v>6488651.4500000002</v>
      </c>
    </row>
    <row r="56" spans="2:14" s="3" customFormat="1" ht="15" x14ac:dyDescent="0.25">
      <c r="B56" s="15">
        <v>985686</v>
      </c>
      <c r="C56" s="16" t="s">
        <v>16</v>
      </c>
      <c r="D56" s="17" t="s">
        <v>17</v>
      </c>
      <c r="E56" s="18" t="s">
        <v>96</v>
      </c>
      <c r="F56" s="19">
        <v>784000</v>
      </c>
      <c r="G56" s="20">
        <v>45278</v>
      </c>
      <c r="H56" s="20">
        <v>45292</v>
      </c>
      <c r="I56" s="17" t="s">
        <v>20</v>
      </c>
      <c r="J56" s="17" t="s">
        <v>21</v>
      </c>
      <c r="K56" s="17" t="s">
        <v>65</v>
      </c>
      <c r="L56" s="17" t="s">
        <v>71</v>
      </c>
      <c r="M56" s="23">
        <v>0</v>
      </c>
      <c r="N56" s="21">
        <v>784000</v>
      </c>
    </row>
    <row r="57" spans="2:14" s="3" customFormat="1" ht="15" x14ac:dyDescent="0.25">
      <c r="B57" s="15">
        <v>985687</v>
      </c>
      <c r="C57" s="16" t="s">
        <v>16</v>
      </c>
      <c r="D57" s="17" t="s">
        <v>17</v>
      </c>
      <c r="E57" s="18" t="s">
        <v>97</v>
      </c>
      <c r="F57" s="19">
        <v>1993701.8393999999</v>
      </c>
      <c r="G57" s="20">
        <v>45231</v>
      </c>
      <c r="H57" s="20">
        <v>45231</v>
      </c>
      <c r="I57" s="17" t="s">
        <v>20</v>
      </c>
      <c r="J57" s="17" t="s">
        <v>21</v>
      </c>
      <c r="K57" s="17" t="s">
        <v>65</v>
      </c>
      <c r="L57" s="17" t="s">
        <v>71</v>
      </c>
      <c r="M57" s="23">
        <v>66456.727980000011</v>
      </c>
      <c r="N57" s="21">
        <v>1993701.8393999999</v>
      </c>
    </row>
    <row r="58" spans="2:14" s="3" customFormat="1" ht="15" x14ac:dyDescent="0.25">
      <c r="B58" s="15">
        <v>117352</v>
      </c>
      <c r="C58" s="16" t="s">
        <v>16</v>
      </c>
      <c r="D58" s="17" t="s">
        <v>17</v>
      </c>
      <c r="E58" s="18" t="s">
        <v>98</v>
      </c>
      <c r="F58" s="19">
        <v>39100</v>
      </c>
      <c r="G58" s="20">
        <v>37666</v>
      </c>
      <c r="H58" s="20">
        <v>37681</v>
      </c>
      <c r="I58" s="17" t="s">
        <v>20</v>
      </c>
      <c r="J58" s="17" t="s">
        <v>21</v>
      </c>
      <c r="K58" s="17" t="s">
        <v>46</v>
      </c>
      <c r="L58" s="17" t="s">
        <v>71</v>
      </c>
      <c r="M58" s="19">
        <v>39099</v>
      </c>
      <c r="N58" s="21">
        <v>1</v>
      </c>
    </row>
    <row r="59" spans="2:14" s="3" customFormat="1" ht="15" x14ac:dyDescent="0.25">
      <c r="B59" s="15">
        <v>117353</v>
      </c>
      <c r="C59" s="16" t="s">
        <v>16</v>
      </c>
      <c r="D59" s="17" t="s">
        <v>17</v>
      </c>
      <c r="E59" s="18" t="s">
        <v>98</v>
      </c>
      <c r="F59" s="19">
        <v>39100</v>
      </c>
      <c r="G59" s="20">
        <v>37666</v>
      </c>
      <c r="H59" s="20">
        <v>37681</v>
      </c>
      <c r="I59" s="17" t="s">
        <v>20</v>
      </c>
      <c r="J59" s="17" t="s">
        <v>21</v>
      </c>
      <c r="K59" s="17" t="s">
        <v>48</v>
      </c>
      <c r="L59" s="17" t="s">
        <v>71</v>
      </c>
      <c r="M59" s="19">
        <v>39099</v>
      </c>
      <c r="N59" s="21">
        <v>1</v>
      </c>
    </row>
    <row r="60" spans="2:14" s="3" customFormat="1" ht="15" x14ac:dyDescent="0.25">
      <c r="B60" s="15" t="s">
        <v>99</v>
      </c>
      <c r="C60" s="16" t="s">
        <v>16</v>
      </c>
      <c r="D60" s="17" t="s">
        <v>33</v>
      </c>
      <c r="E60" s="18" t="s">
        <v>100</v>
      </c>
      <c r="F60" s="19">
        <v>299495.02</v>
      </c>
      <c r="G60" s="20">
        <v>37798</v>
      </c>
      <c r="H60" s="20">
        <v>37865</v>
      </c>
      <c r="I60" s="17" t="s">
        <v>20</v>
      </c>
      <c r="J60" s="17" t="s">
        <v>21</v>
      </c>
      <c r="K60" s="17" t="s">
        <v>80</v>
      </c>
      <c r="L60" s="17" t="s">
        <v>71</v>
      </c>
      <c r="M60" s="19">
        <v>299494.02</v>
      </c>
      <c r="N60" s="21">
        <v>1</v>
      </c>
    </row>
    <row r="61" spans="2:14" s="3" customFormat="1" ht="15" x14ac:dyDescent="0.25">
      <c r="B61" s="15" t="s">
        <v>101</v>
      </c>
      <c r="C61" s="16" t="s">
        <v>16</v>
      </c>
      <c r="D61" s="17" t="s">
        <v>102</v>
      </c>
      <c r="E61" s="18" t="s">
        <v>103</v>
      </c>
      <c r="F61" s="19">
        <v>259885.57</v>
      </c>
      <c r="G61" s="20">
        <v>37798</v>
      </c>
      <c r="H61" s="20">
        <v>37834</v>
      </c>
      <c r="I61" s="17" t="s">
        <v>20</v>
      </c>
      <c r="J61" s="17" t="s">
        <v>21</v>
      </c>
      <c r="K61" s="17" t="s">
        <v>44</v>
      </c>
      <c r="L61" s="17" t="s">
        <v>71</v>
      </c>
      <c r="M61" s="19">
        <v>259884.57</v>
      </c>
      <c r="N61" s="21">
        <v>1</v>
      </c>
    </row>
    <row r="62" spans="2:14" s="3" customFormat="1" ht="15" x14ac:dyDescent="0.25">
      <c r="B62" s="15" t="s">
        <v>104</v>
      </c>
      <c r="C62" s="16" t="s">
        <v>16</v>
      </c>
      <c r="D62" s="17" t="s">
        <v>17</v>
      </c>
      <c r="E62" s="18" t="s">
        <v>105</v>
      </c>
      <c r="F62" s="19">
        <v>13478.4</v>
      </c>
      <c r="G62" s="20">
        <v>38517</v>
      </c>
      <c r="H62" s="20">
        <v>38534</v>
      </c>
      <c r="I62" s="17" t="s">
        <v>20</v>
      </c>
      <c r="J62" s="17" t="s">
        <v>21</v>
      </c>
      <c r="K62" s="17" t="s">
        <v>73</v>
      </c>
      <c r="L62" s="17" t="s">
        <v>71</v>
      </c>
      <c r="M62" s="19">
        <v>13478.390000000001</v>
      </c>
      <c r="N62" s="21">
        <v>9.9999999983992893E-3</v>
      </c>
    </row>
    <row r="63" spans="2:14" s="3" customFormat="1" ht="15" x14ac:dyDescent="0.25">
      <c r="B63" s="15" t="s">
        <v>106</v>
      </c>
      <c r="C63" s="16" t="s">
        <v>16</v>
      </c>
      <c r="D63" s="17" t="s">
        <v>17</v>
      </c>
      <c r="E63" s="18" t="s">
        <v>107</v>
      </c>
      <c r="F63" s="19">
        <v>53438.705000000002</v>
      </c>
      <c r="G63" s="20">
        <v>37798</v>
      </c>
      <c r="H63" s="20">
        <v>37834</v>
      </c>
      <c r="I63" s="17" t="s">
        <v>20</v>
      </c>
      <c r="J63" s="17" t="s">
        <v>21</v>
      </c>
      <c r="K63" s="17" t="s">
        <v>73</v>
      </c>
      <c r="L63" s="17" t="s">
        <v>71</v>
      </c>
      <c r="M63" s="19">
        <v>53437.705000000002</v>
      </c>
      <c r="N63" s="21">
        <v>1</v>
      </c>
    </row>
    <row r="64" spans="2:14" s="3" customFormat="1" ht="15" x14ac:dyDescent="0.25">
      <c r="B64" s="15" t="s">
        <v>108</v>
      </c>
      <c r="C64" s="16" t="s">
        <v>16</v>
      </c>
      <c r="D64" s="17" t="s">
        <v>33</v>
      </c>
      <c r="E64" s="18" t="s">
        <v>109</v>
      </c>
      <c r="F64" s="19">
        <v>116348</v>
      </c>
      <c r="G64" s="20">
        <v>39395</v>
      </c>
      <c r="H64" s="20">
        <v>39395</v>
      </c>
      <c r="I64" s="17" t="s">
        <v>20</v>
      </c>
      <c r="J64" s="17" t="s">
        <v>21</v>
      </c>
      <c r="K64" s="17" t="s">
        <v>75</v>
      </c>
      <c r="L64" s="17" t="s">
        <v>71</v>
      </c>
      <c r="M64" s="19">
        <v>116347.00333333331</v>
      </c>
      <c r="N64" s="21">
        <v>0.99666666668781545</v>
      </c>
    </row>
    <row r="65" spans="1:14" s="3" customFormat="1" ht="15" x14ac:dyDescent="0.25">
      <c r="B65" s="15" t="s">
        <v>110</v>
      </c>
      <c r="C65" s="16" t="s">
        <v>16</v>
      </c>
      <c r="D65" s="17" t="s">
        <v>33</v>
      </c>
      <c r="E65" s="19" t="s">
        <v>111</v>
      </c>
      <c r="F65" s="19">
        <v>42595.199999999997</v>
      </c>
      <c r="G65" s="20">
        <v>39447</v>
      </c>
      <c r="H65" s="20">
        <v>39448</v>
      </c>
      <c r="I65" s="17" t="s">
        <v>20</v>
      </c>
      <c r="J65" s="17" t="s">
        <v>21</v>
      </c>
      <c r="K65" s="17" t="s">
        <v>41</v>
      </c>
      <c r="L65" s="17" t="s">
        <v>71</v>
      </c>
      <c r="M65" s="19">
        <v>42594.203999999991</v>
      </c>
      <c r="N65" s="21">
        <v>0.99600000000646105</v>
      </c>
    </row>
    <row r="66" spans="1:14" s="3" customFormat="1" ht="15" x14ac:dyDescent="0.25">
      <c r="B66" s="15" t="s">
        <v>112</v>
      </c>
      <c r="C66" s="16" t="s">
        <v>16</v>
      </c>
      <c r="D66" s="17" t="s">
        <v>33</v>
      </c>
      <c r="E66" s="19" t="s">
        <v>113</v>
      </c>
      <c r="F66" s="19">
        <v>41017.599999999999</v>
      </c>
      <c r="G66" s="20">
        <v>39409</v>
      </c>
      <c r="H66" s="20">
        <v>39417</v>
      </c>
      <c r="I66" s="17" t="s">
        <v>20</v>
      </c>
      <c r="J66" s="17" t="s">
        <v>21</v>
      </c>
      <c r="K66" s="17" t="s">
        <v>78</v>
      </c>
      <c r="L66" s="17" t="s">
        <v>71</v>
      </c>
      <c r="M66" s="19">
        <v>41016.601333333296</v>
      </c>
      <c r="N66" s="21">
        <v>0.99866666670277482</v>
      </c>
    </row>
    <row r="67" spans="1:14" s="3" customFormat="1" ht="15" x14ac:dyDescent="0.25">
      <c r="B67" s="15" t="s">
        <v>114</v>
      </c>
      <c r="C67" s="16" t="s">
        <v>16</v>
      </c>
      <c r="D67" s="17" t="s">
        <v>33</v>
      </c>
      <c r="E67" s="18" t="s">
        <v>115</v>
      </c>
      <c r="F67" s="19">
        <v>939151.08</v>
      </c>
      <c r="G67" s="20">
        <v>39903</v>
      </c>
      <c r="H67" s="20">
        <v>39904</v>
      </c>
      <c r="I67" s="17" t="s">
        <v>20</v>
      </c>
      <c r="J67" s="17" t="s">
        <v>21</v>
      </c>
      <c r="K67" s="17" t="s">
        <v>44</v>
      </c>
      <c r="L67" s="17" t="s">
        <v>71</v>
      </c>
      <c r="M67" s="19">
        <v>939150.07920000004</v>
      </c>
      <c r="N67" s="21">
        <v>1.0007999999215826</v>
      </c>
    </row>
    <row r="68" spans="1:14" s="3" customFormat="1" ht="15" x14ac:dyDescent="0.25">
      <c r="B68" s="15" t="s">
        <v>116</v>
      </c>
      <c r="C68" s="16" t="s">
        <v>16</v>
      </c>
      <c r="D68" s="17" t="s">
        <v>33</v>
      </c>
      <c r="E68" s="18" t="s">
        <v>117</v>
      </c>
      <c r="F68" s="19">
        <v>939151.07</v>
      </c>
      <c r="G68" s="20">
        <v>39964</v>
      </c>
      <c r="H68" s="20">
        <v>39964</v>
      </c>
      <c r="I68" s="17" t="s">
        <v>20</v>
      </c>
      <c r="J68" s="17" t="s">
        <v>21</v>
      </c>
      <c r="K68" s="17" t="s">
        <v>46</v>
      </c>
      <c r="L68" s="17" t="s">
        <v>71</v>
      </c>
      <c r="M68" s="19">
        <v>939149.07</v>
      </c>
      <c r="N68" s="21">
        <v>2</v>
      </c>
    </row>
    <row r="69" spans="1:14" s="3" customFormat="1" ht="15" x14ac:dyDescent="0.25">
      <c r="B69" s="15" t="s">
        <v>118</v>
      </c>
      <c r="C69" s="16" t="s">
        <v>16</v>
      </c>
      <c r="D69" s="17" t="s">
        <v>33</v>
      </c>
      <c r="E69" s="18" t="s">
        <v>119</v>
      </c>
      <c r="F69" s="19">
        <v>83635.62</v>
      </c>
      <c r="G69" s="20">
        <v>40340</v>
      </c>
      <c r="H69" s="20">
        <v>40360</v>
      </c>
      <c r="I69" s="17" t="s">
        <v>20</v>
      </c>
      <c r="J69" s="17" t="s">
        <v>21</v>
      </c>
      <c r="K69" s="17" t="s">
        <v>48</v>
      </c>
      <c r="L69" s="17" t="s">
        <v>71</v>
      </c>
      <c r="M69" s="19">
        <v>83634.623350000009</v>
      </c>
      <c r="N69" s="21">
        <v>0.99664999998640269</v>
      </c>
    </row>
    <row r="70" spans="1:14" s="3" customFormat="1" ht="15" x14ac:dyDescent="0.25">
      <c r="B70" s="15" t="s">
        <v>120</v>
      </c>
      <c r="C70" s="16" t="s">
        <v>16</v>
      </c>
      <c r="D70" s="17" t="s">
        <v>102</v>
      </c>
      <c r="E70" s="18" t="s">
        <v>121</v>
      </c>
      <c r="F70" s="19">
        <v>895274.6</v>
      </c>
      <c r="G70" s="20">
        <v>40543</v>
      </c>
      <c r="H70" s="20">
        <v>40544</v>
      </c>
      <c r="I70" s="17" t="s">
        <v>20</v>
      </c>
      <c r="J70" s="17" t="s">
        <v>21</v>
      </c>
      <c r="K70" s="17" t="s">
        <v>122</v>
      </c>
      <c r="L70" s="17" t="s">
        <v>71</v>
      </c>
      <c r="M70" s="19">
        <v>895273.59550000005</v>
      </c>
      <c r="N70" s="21">
        <v>1.0044999999227002</v>
      </c>
    </row>
    <row r="71" spans="1:14" s="3" customFormat="1" ht="15" x14ac:dyDescent="0.25">
      <c r="B71" s="15" t="s">
        <v>123</v>
      </c>
      <c r="C71" s="16" t="s">
        <v>16</v>
      </c>
      <c r="D71" s="17" t="s">
        <v>124</v>
      </c>
      <c r="E71" s="18" t="s">
        <v>125</v>
      </c>
      <c r="F71" s="19">
        <v>34370.01</v>
      </c>
      <c r="G71" s="20">
        <v>41356</v>
      </c>
      <c r="H71" s="20">
        <v>41365</v>
      </c>
      <c r="I71" s="17" t="s">
        <v>20</v>
      </c>
      <c r="J71" s="17" t="s">
        <v>21</v>
      </c>
      <c r="K71" s="17" t="s">
        <v>126</v>
      </c>
      <c r="L71" s="17" t="s">
        <v>71</v>
      </c>
      <c r="M71" s="19">
        <v>34369.009899999997</v>
      </c>
      <c r="N71" s="21">
        <v>1.0001000000047497</v>
      </c>
    </row>
    <row r="72" spans="1:14" s="3" customFormat="1" ht="15" x14ac:dyDescent="0.25">
      <c r="B72" s="15" t="s">
        <v>127</v>
      </c>
      <c r="C72" s="16" t="s">
        <v>16</v>
      </c>
      <c r="D72" s="17" t="s">
        <v>128</v>
      </c>
      <c r="E72" s="18" t="s">
        <v>129</v>
      </c>
      <c r="F72" s="19">
        <v>34337</v>
      </c>
      <c r="G72" s="20">
        <v>41455</v>
      </c>
      <c r="H72" s="20">
        <v>41456</v>
      </c>
      <c r="I72" s="17" t="s">
        <v>20</v>
      </c>
      <c r="J72" s="17" t="s">
        <v>21</v>
      </c>
      <c r="K72" s="17" t="s">
        <v>130</v>
      </c>
      <c r="L72" s="17" t="s">
        <v>71</v>
      </c>
      <c r="M72" s="19">
        <v>34336.000000000007</v>
      </c>
      <c r="N72" s="21">
        <v>0.99999999999272404</v>
      </c>
    </row>
    <row r="73" spans="1:14" s="3" customFormat="1" ht="15" x14ac:dyDescent="0.25">
      <c r="B73" s="15" t="s">
        <v>131</v>
      </c>
      <c r="C73" s="16" t="s">
        <v>16</v>
      </c>
      <c r="D73" s="17" t="s">
        <v>132</v>
      </c>
      <c r="E73" s="18" t="s">
        <v>133</v>
      </c>
      <c r="F73" s="19">
        <v>626049</v>
      </c>
      <c r="G73" s="20">
        <v>41760</v>
      </c>
      <c r="H73" s="20">
        <v>41760</v>
      </c>
      <c r="I73" s="17" t="s">
        <v>20</v>
      </c>
      <c r="J73" s="17" t="s">
        <v>21</v>
      </c>
      <c r="K73" s="17" t="s">
        <v>134</v>
      </c>
      <c r="L73" s="17" t="s">
        <v>71</v>
      </c>
      <c r="M73" s="19">
        <v>626047.99937395111</v>
      </c>
      <c r="N73" s="21">
        <v>1.0006260488880798</v>
      </c>
    </row>
    <row r="74" spans="1:14" s="3" customFormat="1" ht="15" x14ac:dyDescent="0.25">
      <c r="B74" s="15" t="s">
        <v>135</v>
      </c>
      <c r="C74" s="16" t="s">
        <v>16</v>
      </c>
      <c r="D74" s="17" t="s">
        <v>136</v>
      </c>
      <c r="E74" s="18" t="s">
        <v>137</v>
      </c>
      <c r="F74" s="19">
        <v>86848</v>
      </c>
      <c r="G74" s="20">
        <v>41879</v>
      </c>
      <c r="H74" s="20">
        <v>41883</v>
      </c>
      <c r="I74" s="17" t="s">
        <v>20</v>
      </c>
      <c r="J74" s="17" t="s">
        <v>21</v>
      </c>
      <c r="K74" s="17" t="s">
        <v>138</v>
      </c>
      <c r="L74" s="17" t="s">
        <v>71</v>
      </c>
      <c r="M74" s="19">
        <v>86846.999913152002</v>
      </c>
      <c r="N74" s="21">
        <v>1.0000868479983183</v>
      </c>
    </row>
    <row r="75" spans="1:14" s="3" customFormat="1" ht="15" x14ac:dyDescent="0.25">
      <c r="B75" s="15" t="s">
        <v>139</v>
      </c>
      <c r="C75" s="16" t="s">
        <v>16</v>
      </c>
      <c r="D75" s="17" t="s">
        <v>140</v>
      </c>
      <c r="E75" s="18" t="s">
        <v>141</v>
      </c>
      <c r="F75" s="19">
        <v>86917</v>
      </c>
      <c r="G75" s="20">
        <v>42165</v>
      </c>
      <c r="H75" s="20">
        <v>42165</v>
      </c>
      <c r="I75" s="17" t="s">
        <v>20</v>
      </c>
      <c r="J75" s="17" t="s">
        <v>21</v>
      </c>
      <c r="K75" s="17" t="s">
        <v>142</v>
      </c>
      <c r="L75" s="17" t="s">
        <v>71</v>
      </c>
      <c r="M75" s="19">
        <v>86915.999913082996</v>
      </c>
      <c r="N75" s="21">
        <v>1.0000869170035003</v>
      </c>
    </row>
    <row r="76" spans="1:14" s="3" customFormat="1" ht="15" x14ac:dyDescent="0.25">
      <c r="B76" s="15" t="s">
        <v>143</v>
      </c>
      <c r="C76" s="16" t="s">
        <v>16</v>
      </c>
      <c r="D76" s="17" t="s">
        <v>144</v>
      </c>
      <c r="E76" s="18" t="s">
        <v>145</v>
      </c>
      <c r="F76" s="19">
        <v>71674.039999999994</v>
      </c>
      <c r="G76" s="20">
        <v>42243</v>
      </c>
      <c r="H76" s="20">
        <v>42248</v>
      </c>
      <c r="I76" s="17" t="s">
        <v>20</v>
      </c>
      <c r="J76" s="17" t="s">
        <v>21</v>
      </c>
      <c r="K76" s="17" t="s">
        <v>146</v>
      </c>
      <c r="L76" s="17" t="s">
        <v>71</v>
      </c>
      <c r="M76" s="19">
        <v>71673.039928325961</v>
      </c>
      <c r="N76" s="21">
        <v>1.0000716740323696</v>
      </c>
    </row>
    <row r="77" spans="1:14" s="3" customFormat="1" ht="15" x14ac:dyDescent="0.25">
      <c r="B77" s="15" t="s">
        <v>147</v>
      </c>
      <c r="C77" s="16" t="s">
        <v>16</v>
      </c>
      <c r="D77" s="17" t="s">
        <v>148</v>
      </c>
      <c r="E77" s="18" t="s">
        <v>149</v>
      </c>
      <c r="F77" s="19">
        <v>832579.86</v>
      </c>
      <c r="G77" s="20">
        <v>42353</v>
      </c>
      <c r="H77" s="20">
        <v>42370</v>
      </c>
      <c r="I77" s="17" t="s">
        <v>20</v>
      </c>
      <c r="J77" s="17" t="s">
        <v>21</v>
      </c>
      <c r="K77" s="17" t="s">
        <v>150</v>
      </c>
      <c r="L77" s="17" t="s">
        <v>71</v>
      </c>
      <c r="M77" s="19">
        <v>832578.85916742007</v>
      </c>
      <c r="N77" s="21">
        <v>1.0008325799135491</v>
      </c>
    </row>
    <row r="78" spans="1:14" s="3" customFormat="1" ht="15" x14ac:dyDescent="0.25">
      <c r="B78" s="15" t="s">
        <v>151</v>
      </c>
      <c r="C78" s="16" t="s">
        <v>16</v>
      </c>
      <c r="D78" s="17" t="s">
        <v>152</v>
      </c>
      <c r="E78" s="18" t="s">
        <v>153</v>
      </c>
      <c r="F78" s="19">
        <v>2821938.31</v>
      </c>
      <c r="G78" s="20">
        <v>42353</v>
      </c>
      <c r="H78" s="20">
        <v>42370</v>
      </c>
      <c r="I78" s="17" t="s">
        <v>20</v>
      </c>
      <c r="J78" s="17" t="s">
        <v>21</v>
      </c>
      <c r="K78" s="17" t="s">
        <v>154</v>
      </c>
      <c r="L78" s="17" t="s">
        <v>71</v>
      </c>
      <c r="M78" s="19">
        <v>2821937.3071780619</v>
      </c>
      <c r="N78" s="21">
        <v>1.0028219381347299</v>
      </c>
    </row>
    <row r="79" spans="1:14" s="3" customFormat="1" ht="15" x14ac:dyDescent="0.25">
      <c r="B79" s="15">
        <v>117366</v>
      </c>
      <c r="C79" s="16" t="s">
        <v>16</v>
      </c>
      <c r="D79" s="17" t="s">
        <v>33</v>
      </c>
      <c r="E79" s="18" t="s">
        <v>155</v>
      </c>
      <c r="F79" s="19">
        <v>683877.38</v>
      </c>
      <c r="G79" s="20">
        <v>42615</v>
      </c>
      <c r="H79" s="20">
        <v>42615</v>
      </c>
      <c r="I79" s="17" t="s">
        <v>20</v>
      </c>
      <c r="J79" s="17" t="s">
        <v>21</v>
      </c>
      <c r="K79" s="17" t="s">
        <v>55</v>
      </c>
      <c r="L79" s="17" t="s">
        <v>71</v>
      </c>
      <c r="M79" s="19">
        <v>683876.37931612262</v>
      </c>
      <c r="N79" s="21">
        <v>1.0006838773842901</v>
      </c>
    </row>
    <row r="80" spans="1:14" s="3" customFormat="1" ht="15" x14ac:dyDescent="0.25">
      <c r="A80" s="1"/>
      <c r="B80" s="15">
        <v>117367</v>
      </c>
      <c r="C80" s="16" t="s">
        <v>16</v>
      </c>
      <c r="D80" s="17" t="s">
        <v>33</v>
      </c>
      <c r="E80" s="18" t="s">
        <v>156</v>
      </c>
      <c r="F80" s="19">
        <v>7525864.7800000003</v>
      </c>
      <c r="G80" s="20">
        <v>42702</v>
      </c>
      <c r="H80" s="20">
        <v>42705</v>
      </c>
      <c r="I80" s="17" t="s">
        <v>20</v>
      </c>
      <c r="J80" s="17" t="s">
        <v>21</v>
      </c>
      <c r="K80" s="17" t="s">
        <v>58</v>
      </c>
      <c r="L80" s="17" t="s">
        <v>71</v>
      </c>
      <c r="M80" s="19">
        <v>7525863.7724741362</v>
      </c>
      <c r="N80" s="21">
        <v>1.0075258640572429</v>
      </c>
    </row>
    <row r="81" spans="1:14" s="3" customFormat="1" ht="15" x14ac:dyDescent="0.25">
      <c r="A81" s="1"/>
      <c r="B81" s="15">
        <v>117368</v>
      </c>
      <c r="C81" s="16" t="s">
        <v>16</v>
      </c>
      <c r="D81" s="17" t="s">
        <v>33</v>
      </c>
      <c r="E81" s="18" t="s">
        <v>157</v>
      </c>
      <c r="F81" s="19">
        <v>5309349.82</v>
      </c>
      <c r="G81" s="20">
        <v>42719</v>
      </c>
      <c r="H81" s="20">
        <v>42719</v>
      </c>
      <c r="I81" s="17" t="s">
        <v>20</v>
      </c>
      <c r="J81" s="17" t="s">
        <v>21</v>
      </c>
      <c r="K81" s="17" t="s">
        <v>60</v>
      </c>
      <c r="L81" s="17" t="s">
        <v>71</v>
      </c>
      <c r="M81" s="19">
        <v>5309348.8146906504</v>
      </c>
      <c r="N81" s="21">
        <v>1.0053093498572707</v>
      </c>
    </row>
    <row r="82" spans="1:14" s="3" customFormat="1" ht="15" x14ac:dyDescent="0.25">
      <c r="A82" s="1"/>
      <c r="B82" s="15" t="s">
        <v>158</v>
      </c>
      <c r="C82" s="16" t="s">
        <v>16</v>
      </c>
      <c r="D82" s="17" t="s">
        <v>17</v>
      </c>
      <c r="E82" s="18" t="s">
        <v>159</v>
      </c>
      <c r="F82" s="19">
        <v>3240076.58</v>
      </c>
      <c r="G82" s="20">
        <v>42752</v>
      </c>
      <c r="H82" s="20">
        <v>42752</v>
      </c>
      <c r="I82" s="17" t="s">
        <v>20</v>
      </c>
      <c r="J82" s="17" t="s">
        <v>21</v>
      </c>
      <c r="K82" s="17" t="s">
        <v>65</v>
      </c>
      <c r="L82" s="17" t="s">
        <v>71</v>
      </c>
      <c r="M82" s="19">
        <v>3240075.5800000005</v>
      </c>
      <c r="N82" s="21">
        <v>0.99999999953433871</v>
      </c>
    </row>
    <row r="83" spans="1:14" ht="15" x14ac:dyDescent="0.25">
      <c r="B83" s="15">
        <v>985684</v>
      </c>
      <c r="C83" s="16" t="s">
        <v>16</v>
      </c>
      <c r="D83" s="17" t="s">
        <v>33</v>
      </c>
      <c r="E83" s="18" t="s">
        <v>160</v>
      </c>
      <c r="F83" s="19">
        <v>3141688.52</v>
      </c>
      <c r="G83" s="20">
        <v>43146</v>
      </c>
      <c r="H83" s="20">
        <v>43146</v>
      </c>
      <c r="I83" s="17" t="s">
        <v>20</v>
      </c>
      <c r="J83" s="17" t="s">
        <v>21</v>
      </c>
      <c r="K83" s="17" t="s">
        <v>78</v>
      </c>
      <c r="L83" s="17" t="s">
        <v>71</v>
      </c>
      <c r="M83" s="19">
        <v>3141687.5168583118</v>
      </c>
      <c r="N83" s="21">
        <v>1.00314168818295</v>
      </c>
    </row>
    <row r="84" spans="1:14" ht="15" x14ac:dyDescent="0.25">
      <c r="B84" s="15">
        <v>985694</v>
      </c>
      <c r="C84" s="16" t="s">
        <v>16</v>
      </c>
      <c r="D84" s="17" t="s">
        <v>102</v>
      </c>
      <c r="E84" s="18" t="s">
        <v>161</v>
      </c>
      <c r="F84" s="19">
        <v>51531.9</v>
      </c>
      <c r="G84" s="20">
        <v>43250</v>
      </c>
      <c r="H84" s="20">
        <v>43252</v>
      </c>
      <c r="I84" s="17" t="s">
        <v>20</v>
      </c>
      <c r="J84" s="17" t="s">
        <v>21</v>
      </c>
      <c r="K84" s="17" t="s">
        <v>80</v>
      </c>
      <c r="L84" s="17" t="s">
        <v>71</v>
      </c>
      <c r="M84" s="23">
        <v>51530.899948468097</v>
      </c>
      <c r="N84" s="21">
        <v>1.0000515319043188</v>
      </c>
    </row>
    <row r="85" spans="1:14" ht="15" x14ac:dyDescent="0.25">
      <c r="B85" s="15">
        <v>985715</v>
      </c>
      <c r="C85" s="16" t="s">
        <v>16</v>
      </c>
      <c r="D85" s="17" t="s">
        <v>128</v>
      </c>
      <c r="E85" s="18" t="s">
        <v>162</v>
      </c>
      <c r="F85" s="19">
        <v>24544</v>
      </c>
      <c r="G85" s="20">
        <v>43343</v>
      </c>
      <c r="H85" s="20">
        <v>43344</v>
      </c>
      <c r="I85" s="17" t="s">
        <v>20</v>
      </c>
      <c r="J85" s="17" t="s">
        <v>21</v>
      </c>
      <c r="K85" s="17" t="s">
        <v>46</v>
      </c>
      <c r="L85" s="17" t="s">
        <v>71</v>
      </c>
      <c r="M85" s="23">
        <v>24542.999975456001</v>
      </c>
      <c r="N85" s="21">
        <v>1.0000245439987339</v>
      </c>
    </row>
    <row r="86" spans="1:14" ht="15" x14ac:dyDescent="0.25">
      <c r="B86" s="15">
        <v>985716</v>
      </c>
      <c r="C86" s="16" t="s">
        <v>16</v>
      </c>
      <c r="D86" s="17" t="s">
        <v>132</v>
      </c>
      <c r="E86" s="18" t="s">
        <v>163</v>
      </c>
      <c r="F86" s="19">
        <v>32037</v>
      </c>
      <c r="G86" s="20">
        <v>43343</v>
      </c>
      <c r="H86" s="20">
        <v>43344</v>
      </c>
      <c r="I86" s="17" t="s">
        <v>20</v>
      </c>
      <c r="J86" s="17" t="s">
        <v>21</v>
      </c>
      <c r="K86" s="17" t="s">
        <v>48</v>
      </c>
      <c r="L86" s="17" t="s">
        <v>71</v>
      </c>
      <c r="M86" s="23">
        <v>32035.999967963002</v>
      </c>
      <c r="N86" s="21">
        <v>1.0000320369981637</v>
      </c>
    </row>
    <row r="87" spans="1:14" ht="15" x14ac:dyDescent="0.25">
      <c r="B87" s="15">
        <v>985719</v>
      </c>
      <c r="C87" s="16" t="s">
        <v>16</v>
      </c>
      <c r="D87" s="17" t="s">
        <v>132</v>
      </c>
      <c r="E87" s="18" t="s">
        <v>164</v>
      </c>
      <c r="F87" s="19">
        <v>2807029.96</v>
      </c>
      <c r="G87" s="20">
        <v>43553</v>
      </c>
      <c r="H87" s="20">
        <v>43556</v>
      </c>
      <c r="I87" s="17" t="s">
        <v>20</v>
      </c>
      <c r="J87" s="17" t="s">
        <v>21</v>
      </c>
      <c r="K87" s="17" t="s">
        <v>122</v>
      </c>
      <c r="L87" s="17" t="s">
        <v>71</v>
      </c>
      <c r="M87" s="23">
        <v>2807028.95719297</v>
      </c>
      <c r="N87" s="21">
        <v>1.0028070299886167</v>
      </c>
    </row>
    <row r="88" spans="1:14" ht="15" x14ac:dyDescent="0.25">
      <c r="B88" s="15">
        <v>985720</v>
      </c>
      <c r="C88" s="16" t="s">
        <v>16</v>
      </c>
      <c r="D88" s="17" t="s">
        <v>136</v>
      </c>
      <c r="E88" s="18" t="s">
        <v>165</v>
      </c>
      <c r="F88" s="19">
        <v>3124634.51</v>
      </c>
      <c r="G88" s="20">
        <v>43620</v>
      </c>
      <c r="H88" s="20">
        <v>43647</v>
      </c>
      <c r="I88" s="17" t="s">
        <v>20</v>
      </c>
      <c r="J88" s="17" t="s">
        <v>21</v>
      </c>
      <c r="K88" s="17" t="s">
        <v>126</v>
      </c>
      <c r="L88" s="17" t="s">
        <v>71</v>
      </c>
      <c r="M88" s="23">
        <v>3124633.6068753656</v>
      </c>
      <c r="N88" s="21">
        <v>0.90312463417649269</v>
      </c>
    </row>
    <row r="89" spans="1:14" s="3" customFormat="1" ht="15" x14ac:dyDescent="0.25">
      <c r="A89" s="1"/>
      <c r="B89" s="15">
        <v>985731</v>
      </c>
      <c r="C89" s="16" t="s">
        <v>16</v>
      </c>
      <c r="D89" s="17" t="s">
        <v>140</v>
      </c>
      <c r="E89" s="18" t="s">
        <v>166</v>
      </c>
      <c r="F89" s="19">
        <v>2930171.96</v>
      </c>
      <c r="G89" s="20">
        <v>43829</v>
      </c>
      <c r="H89" s="20">
        <v>43831</v>
      </c>
      <c r="I89" s="17" t="s">
        <v>20</v>
      </c>
      <c r="J89" s="17" t="s">
        <v>21</v>
      </c>
      <c r="K89" s="17" t="s">
        <v>130</v>
      </c>
      <c r="L89" s="17" t="s">
        <v>71</v>
      </c>
      <c r="M89" s="23">
        <v>2930170.9570698282</v>
      </c>
      <c r="N89" s="21">
        <v>1.0029301717877388</v>
      </c>
    </row>
    <row r="90" spans="1:14" s="3" customFormat="1" ht="15" x14ac:dyDescent="0.25">
      <c r="A90" s="1"/>
      <c r="B90" s="15">
        <v>985726</v>
      </c>
      <c r="C90" s="16" t="s">
        <v>16</v>
      </c>
      <c r="D90" s="17" t="s">
        <v>144</v>
      </c>
      <c r="E90" s="18" t="s">
        <v>167</v>
      </c>
      <c r="F90" s="19">
        <v>437484.65</v>
      </c>
      <c r="G90" s="20">
        <v>44238</v>
      </c>
      <c r="H90" s="20">
        <v>44238</v>
      </c>
      <c r="I90" s="17" t="s">
        <v>20</v>
      </c>
      <c r="J90" s="17" t="s">
        <v>21</v>
      </c>
      <c r="K90" s="17" t="s">
        <v>134</v>
      </c>
      <c r="L90" s="17" t="s">
        <v>71</v>
      </c>
      <c r="M90" s="19">
        <v>425332.29818577884</v>
      </c>
      <c r="N90" s="21">
        <v>12152.351814221183</v>
      </c>
    </row>
    <row r="91" spans="1:14" s="3" customFormat="1" ht="15" x14ac:dyDescent="0.25">
      <c r="A91" s="1"/>
      <c r="B91" s="15">
        <v>985732</v>
      </c>
      <c r="C91" s="16" t="s">
        <v>16</v>
      </c>
      <c r="D91" s="17" t="s">
        <v>148</v>
      </c>
      <c r="E91" s="18" t="s">
        <v>168</v>
      </c>
      <c r="F91" s="19">
        <v>2234423.2199999997</v>
      </c>
      <c r="G91" s="20">
        <v>44284</v>
      </c>
      <c r="H91" s="20">
        <v>44284</v>
      </c>
      <c r="I91" s="17" t="s">
        <v>20</v>
      </c>
      <c r="J91" s="17" t="s">
        <v>21</v>
      </c>
      <c r="K91" s="17" t="s">
        <v>138</v>
      </c>
      <c r="L91" s="17" t="s">
        <v>71</v>
      </c>
      <c r="M91" s="23">
        <v>2048221.2829517787</v>
      </c>
      <c r="N91" s="21">
        <v>186201.93704822101</v>
      </c>
    </row>
    <row r="92" spans="1:14" s="3" customFormat="1" ht="15" x14ac:dyDescent="0.25">
      <c r="A92" s="1"/>
      <c r="B92" s="15">
        <v>985733</v>
      </c>
      <c r="C92" s="16" t="s">
        <v>16</v>
      </c>
      <c r="D92" s="17" t="s">
        <v>152</v>
      </c>
      <c r="E92" s="18" t="s">
        <v>169</v>
      </c>
      <c r="F92" s="19">
        <v>105169.69</v>
      </c>
      <c r="G92" s="20">
        <v>105169.69</v>
      </c>
      <c r="H92" s="20">
        <v>105169.69</v>
      </c>
      <c r="I92" s="17" t="s">
        <v>20</v>
      </c>
      <c r="J92" s="17" t="s">
        <v>21</v>
      </c>
      <c r="K92" s="17" t="s">
        <v>142</v>
      </c>
      <c r="L92" s="17" t="s">
        <v>71</v>
      </c>
      <c r="M92" s="23">
        <v>96405.549070261128</v>
      </c>
      <c r="N92" s="21">
        <v>8764.1409297388745</v>
      </c>
    </row>
    <row r="93" spans="1:14" s="3" customFormat="1" ht="15" x14ac:dyDescent="0.25">
      <c r="A93" s="1"/>
      <c r="B93" s="15">
        <v>985734</v>
      </c>
      <c r="C93" s="16" t="s">
        <v>16</v>
      </c>
      <c r="D93" s="17" t="s">
        <v>170</v>
      </c>
      <c r="E93" s="18" t="s">
        <v>171</v>
      </c>
      <c r="F93" s="19">
        <v>397465.3</v>
      </c>
      <c r="G93" s="20">
        <v>44771</v>
      </c>
      <c r="H93" s="20">
        <v>44774</v>
      </c>
      <c r="I93" s="17" t="s">
        <v>20</v>
      </c>
      <c r="J93" s="17" t="s">
        <v>21</v>
      </c>
      <c r="K93" s="17" t="s">
        <v>142</v>
      </c>
      <c r="L93" s="17" t="s">
        <v>71</v>
      </c>
      <c r="M93" s="23">
        <v>187691.94703453031</v>
      </c>
      <c r="N93" s="21">
        <v>209773.35296546968</v>
      </c>
    </row>
    <row r="94" spans="1:14" s="3" customFormat="1" ht="15" x14ac:dyDescent="0.25">
      <c r="A94" s="1"/>
      <c r="B94" s="15">
        <v>985735</v>
      </c>
      <c r="C94" s="16" t="s">
        <v>16</v>
      </c>
      <c r="D94" s="17" t="s">
        <v>172</v>
      </c>
      <c r="E94" s="18" t="s">
        <v>173</v>
      </c>
      <c r="F94" s="19">
        <v>161070</v>
      </c>
      <c r="G94" s="20">
        <v>44771</v>
      </c>
      <c r="H94" s="20">
        <v>44774</v>
      </c>
      <c r="I94" s="17" t="s">
        <v>20</v>
      </c>
      <c r="J94" s="17" t="s">
        <v>21</v>
      </c>
      <c r="K94" s="17" t="s">
        <v>142</v>
      </c>
      <c r="L94" s="17" t="s">
        <v>71</v>
      </c>
      <c r="M94" s="23">
        <v>76060.833257272505</v>
      </c>
      <c r="N94" s="21">
        <v>85009.166742727495</v>
      </c>
    </row>
    <row r="95" spans="1:14" s="3" customFormat="1" ht="15" x14ac:dyDescent="0.25">
      <c r="A95" s="1"/>
      <c r="B95" s="15">
        <v>985736</v>
      </c>
      <c r="C95" s="16" t="s">
        <v>16</v>
      </c>
      <c r="D95" s="17" t="s">
        <v>174</v>
      </c>
      <c r="E95" s="18" t="s">
        <v>175</v>
      </c>
      <c r="F95" s="19">
        <v>4425752.37</v>
      </c>
      <c r="G95" s="20">
        <v>44830</v>
      </c>
      <c r="H95" s="20">
        <v>44835</v>
      </c>
      <c r="I95" s="17" t="s">
        <v>20</v>
      </c>
      <c r="J95" s="17" t="s">
        <v>21</v>
      </c>
      <c r="K95" s="17" t="s">
        <v>142</v>
      </c>
      <c r="L95" s="17" t="s">
        <v>71</v>
      </c>
      <c r="M95" s="23">
        <v>1844063.4856559364</v>
      </c>
      <c r="N95" s="21">
        <v>3581688.8843440637</v>
      </c>
    </row>
    <row r="96" spans="1:14" s="3" customFormat="1" ht="15" x14ac:dyDescent="0.25">
      <c r="A96" s="1"/>
      <c r="B96" s="15">
        <v>985737</v>
      </c>
      <c r="C96" s="16" t="s">
        <v>16</v>
      </c>
      <c r="D96" s="17" t="s">
        <v>174</v>
      </c>
      <c r="E96" s="18" t="s">
        <v>176</v>
      </c>
      <c r="F96" s="19">
        <v>2109240.86</v>
      </c>
      <c r="G96" s="20">
        <v>45077</v>
      </c>
      <c r="H96" s="20">
        <v>45078</v>
      </c>
      <c r="I96" s="17" t="s">
        <v>20</v>
      </c>
      <c r="J96" s="17" t="s">
        <v>21</v>
      </c>
      <c r="K96" s="17" t="s">
        <v>146</v>
      </c>
      <c r="L96" s="17" t="s">
        <v>71</v>
      </c>
      <c r="M96" s="23">
        <v>410130.16681209201</v>
      </c>
      <c r="N96" s="21">
        <v>2109240.86</v>
      </c>
    </row>
    <row r="97" spans="1:14" s="3" customFormat="1" ht="15" x14ac:dyDescent="0.25">
      <c r="A97" s="1"/>
      <c r="B97" s="15">
        <v>985738</v>
      </c>
      <c r="C97" s="16" t="s">
        <v>16</v>
      </c>
      <c r="D97" s="17" t="s">
        <v>174</v>
      </c>
      <c r="E97" s="18" t="s">
        <v>177</v>
      </c>
      <c r="F97" s="19">
        <v>81570.45</v>
      </c>
      <c r="G97" s="20">
        <v>45260</v>
      </c>
      <c r="H97" s="20">
        <v>45261</v>
      </c>
      <c r="I97" s="17" t="s">
        <v>20</v>
      </c>
      <c r="J97" s="17" t="s">
        <v>21</v>
      </c>
      <c r="K97" s="17" t="s">
        <v>146</v>
      </c>
      <c r="L97" s="17" t="s">
        <v>71</v>
      </c>
      <c r="M97" s="23">
        <v>2265.8458310674873</v>
      </c>
      <c r="N97" s="21">
        <v>79304.604168932507</v>
      </c>
    </row>
    <row r="98" spans="1:14" s="3" customFormat="1" ht="15" x14ac:dyDescent="0.25">
      <c r="A98" s="1"/>
      <c r="B98" s="15">
        <v>985739</v>
      </c>
      <c r="C98" s="16" t="s">
        <v>16</v>
      </c>
      <c r="D98" s="17" t="s">
        <v>174</v>
      </c>
      <c r="E98" s="18" t="s">
        <v>178</v>
      </c>
      <c r="F98" s="19">
        <v>334800.03999999998</v>
      </c>
      <c r="G98" s="20">
        <v>45211</v>
      </c>
      <c r="H98" s="20">
        <v>45231</v>
      </c>
      <c r="I98" s="17" t="s">
        <v>20</v>
      </c>
      <c r="J98" s="17" t="s">
        <v>21</v>
      </c>
      <c r="K98" s="17" t="s">
        <v>146</v>
      </c>
      <c r="L98" s="17" t="s">
        <v>71</v>
      </c>
      <c r="M98" s="23">
        <v>18600.002203622218</v>
      </c>
      <c r="N98" s="21">
        <v>316200.03779637779</v>
      </c>
    </row>
    <row r="99" spans="1:14" s="3" customFormat="1" ht="15" x14ac:dyDescent="0.25">
      <c r="A99" s="1"/>
      <c r="B99" s="15">
        <v>985740</v>
      </c>
      <c r="C99" s="16" t="s">
        <v>16</v>
      </c>
      <c r="D99" s="17" t="s">
        <v>174</v>
      </c>
      <c r="E99" s="18" t="s">
        <v>179</v>
      </c>
      <c r="F99" s="19">
        <v>3931459.0409999997</v>
      </c>
      <c r="G99" s="20">
        <v>45231</v>
      </c>
      <c r="H99" s="20">
        <v>45231</v>
      </c>
      <c r="I99" s="17" t="s">
        <v>20</v>
      </c>
      <c r="J99" s="17" t="s">
        <v>21</v>
      </c>
      <c r="K99" s="17" t="s">
        <v>146</v>
      </c>
      <c r="L99" s="17" t="s">
        <v>71</v>
      </c>
      <c r="M99" s="23">
        <v>218414.39094825226</v>
      </c>
      <c r="N99" s="21">
        <v>3713044.6500517474</v>
      </c>
    </row>
    <row r="100" spans="1:14" s="3" customFormat="1" ht="15" x14ac:dyDescent="0.25">
      <c r="A100" s="1"/>
      <c r="B100" s="15">
        <v>117370</v>
      </c>
      <c r="C100" s="16" t="s">
        <v>16</v>
      </c>
      <c r="D100" s="17" t="s">
        <v>17</v>
      </c>
      <c r="E100" s="18" t="s">
        <v>180</v>
      </c>
      <c r="F100" s="19">
        <v>3100</v>
      </c>
      <c r="G100" s="20">
        <v>37407</v>
      </c>
      <c r="H100" s="20">
        <v>37316</v>
      </c>
      <c r="I100" s="17" t="s">
        <v>20</v>
      </c>
      <c r="J100" s="17" t="s">
        <v>21</v>
      </c>
      <c r="K100" s="17" t="s">
        <v>67</v>
      </c>
      <c r="L100" s="17" t="s">
        <v>71</v>
      </c>
      <c r="M100" s="19">
        <v>3099</v>
      </c>
      <c r="N100" s="21">
        <v>1</v>
      </c>
    </row>
    <row r="101" spans="1:14" s="3" customFormat="1" ht="15" x14ac:dyDescent="0.25">
      <c r="A101" s="1"/>
      <c r="B101" s="15">
        <v>117371</v>
      </c>
      <c r="C101" s="16" t="s">
        <v>16</v>
      </c>
      <c r="D101" s="17" t="s">
        <v>17</v>
      </c>
      <c r="E101" s="18" t="s">
        <v>181</v>
      </c>
      <c r="F101" s="19">
        <v>32700</v>
      </c>
      <c r="G101" s="20">
        <v>37673</v>
      </c>
      <c r="H101" s="20">
        <v>37681</v>
      </c>
      <c r="I101" s="17" t="s">
        <v>20</v>
      </c>
      <c r="J101" s="17" t="s">
        <v>21</v>
      </c>
      <c r="K101" s="17" t="s">
        <v>69</v>
      </c>
      <c r="L101" s="17" t="s">
        <v>71</v>
      </c>
      <c r="M101" s="19">
        <v>32699</v>
      </c>
      <c r="N101" s="21">
        <v>1</v>
      </c>
    </row>
    <row r="102" spans="1:14" s="3" customFormat="1" ht="15" x14ac:dyDescent="0.25">
      <c r="A102" s="1"/>
      <c r="B102" s="15">
        <v>985728</v>
      </c>
      <c r="C102" s="16" t="s">
        <v>16</v>
      </c>
      <c r="D102" s="17" t="s">
        <v>182</v>
      </c>
      <c r="E102" s="18" t="s">
        <v>183</v>
      </c>
      <c r="F102" s="19">
        <v>1830156.58</v>
      </c>
      <c r="G102" s="20">
        <v>37673</v>
      </c>
      <c r="H102" s="20">
        <v>37681</v>
      </c>
      <c r="I102" s="17" t="s">
        <v>20</v>
      </c>
      <c r="J102" s="17" t="s">
        <v>21</v>
      </c>
      <c r="K102" s="17" t="s">
        <v>184</v>
      </c>
      <c r="L102" s="17" t="s">
        <v>71</v>
      </c>
      <c r="M102" s="19">
        <v>1830156.58</v>
      </c>
      <c r="N102" s="21">
        <v>1</v>
      </c>
    </row>
    <row r="103" spans="1:14" s="3" customFormat="1" ht="15" x14ac:dyDescent="0.25">
      <c r="A103" s="1"/>
      <c r="B103" s="15">
        <v>117417</v>
      </c>
      <c r="C103" s="16" t="s">
        <v>16</v>
      </c>
      <c r="D103" s="17" t="s">
        <v>17</v>
      </c>
      <c r="E103" s="18" t="s">
        <v>185</v>
      </c>
      <c r="F103" s="19">
        <v>182554.83</v>
      </c>
      <c r="G103" s="20">
        <v>39660</v>
      </c>
      <c r="H103" s="20">
        <v>39661</v>
      </c>
      <c r="I103" s="17" t="s">
        <v>20</v>
      </c>
      <c r="J103" s="17" t="s">
        <v>21</v>
      </c>
      <c r="K103" s="17" t="s">
        <v>65</v>
      </c>
      <c r="L103" s="17" t="s">
        <v>71</v>
      </c>
      <c r="M103" s="19">
        <v>182553.82852499999</v>
      </c>
      <c r="N103" s="21">
        <v>1.0014749999972992</v>
      </c>
    </row>
    <row r="104" spans="1:14" s="3" customFormat="1" ht="15" x14ac:dyDescent="0.25">
      <c r="A104" s="1"/>
      <c r="B104" s="15">
        <v>117423</v>
      </c>
      <c r="C104" s="16" t="s">
        <v>16</v>
      </c>
      <c r="D104" s="17" t="s">
        <v>17</v>
      </c>
      <c r="E104" s="18" t="s">
        <v>186</v>
      </c>
      <c r="F104" s="19">
        <v>20170.080000000002</v>
      </c>
      <c r="G104" s="20">
        <v>39659</v>
      </c>
      <c r="H104" s="20">
        <v>39661</v>
      </c>
      <c r="I104" s="17" t="s">
        <v>20</v>
      </c>
      <c r="J104" s="17" t="s">
        <v>21</v>
      </c>
      <c r="K104" s="17" t="s">
        <v>78</v>
      </c>
      <c r="L104" s="17" t="s">
        <v>71</v>
      </c>
      <c r="M104" s="19">
        <v>20169.080400000003</v>
      </c>
      <c r="N104" s="21">
        <v>0.99959999999919091</v>
      </c>
    </row>
    <row r="105" spans="1:14" s="3" customFormat="1" ht="15" x14ac:dyDescent="0.25">
      <c r="A105" s="1"/>
      <c r="B105" s="15">
        <v>117440</v>
      </c>
      <c r="C105" s="16" t="s">
        <v>16</v>
      </c>
      <c r="D105" s="17" t="s">
        <v>33</v>
      </c>
      <c r="E105" s="18" t="s">
        <v>187</v>
      </c>
      <c r="F105" s="19">
        <f>34513.26</f>
        <v>34513.26</v>
      </c>
      <c r="G105" s="20">
        <v>39671</v>
      </c>
      <c r="H105" s="20">
        <v>39671</v>
      </c>
      <c r="I105" s="17" t="s">
        <v>20</v>
      </c>
      <c r="J105" s="17" t="s">
        <v>21</v>
      </c>
      <c r="K105" s="17" t="s">
        <v>60</v>
      </c>
      <c r="L105" s="17" t="s">
        <v>71</v>
      </c>
      <c r="M105" s="19">
        <v>34512.258450000008</v>
      </c>
      <c r="N105" s="21">
        <v>1</v>
      </c>
    </row>
    <row r="106" spans="1:14" s="3" customFormat="1" ht="15" x14ac:dyDescent="0.25">
      <c r="A106" s="1"/>
      <c r="B106" s="15">
        <v>117447</v>
      </c>
      <c r="C106" s="16" t="s">
        <v>16</v>
      </c>
      <c r="D106" s="17" t="s">
        <v>33</v>
      </c>
      <c r="E106" s="18" t="s">
        <v>188</v>
      </c>
      <c r="F106" s="19">
        <v>192464.88</v>
      </c>
      <c r="G106" s="20">
        <v>39724</v>
      </c>
      <c r="H106" s="20">
        <v>39724</v>
      </c>
      <c r="I106" s="17" t="s">
        <v>20</v>
      </c>
      <c r="J106" s="17" t="s">
        <v>21</v>
      </c>
      <c r="K106" s="17" t="s">
        <v>78</v>
      </c>
      <c r="L106" s="17" t="s">
        <v>71</v>
      </c>
      <c r="M106" s="19">
        <v>192463.87700000004</v>
      </c>
      <c r="N106" s="21">
        <v>1.0029999999678694</v>
      </c>
    </row>
    <row r="107" spans="1:14" s="3" customFormat="1" ht="15" x14ac:dyDescent="0.25">
      <c r="A107" s="1"/>
      <c r="B107" s="15">
        <v>117448</v>
      </c>
      <c r="C107" s="16" t="s">
        <v>16</v>
      </c>
      <c r="D107" s="17" t="s">
        <v>33</v>
      </c>
      <c r="E107" s="18" t="s">
        <v>189</v>
      </c>
      <c r="F107" s="19">
        <v>16001.04</v>
      </c>
      <c r="G107" s="20">
        <v>40147</v>
      </c>
      <c r="H107" s="20">
        <v>40148</v>
      </c>
      <c r="I107" s="17" t="s">
        <v>20</v>
      </c>
      <c r="J107" s="17" t="s">
        <v>21</v>
      </c>
      <c r="K107" s="17" t="s">
        <v>80</v>
      </c>
      <c r="L107" s="17" t="s">
        <v>71</v>
      </c>
      <c r="M107" s="19">
        <v>16000.038200000001</v>
      </c>
      <c r="N107" s="21">
        <v>1.0018000000000029</v>
      </c>
    </row>
    <row r="108" spans="1:14" s="3" customFormat="1" ht="15" x14ac:dyDescent="0.25">
      <c r="A108" s="1"/>
      <c r="B108" s="15">
        <v>117449</v>
      </c>
      <c r="C108" s="16" t="s">
        <v>16</v>
      </c>
      <c r="D108" s="17" t="s">
        <v>17</v>
      </c>
      <c r="E108" s="18" t="s">
        <v>190</v>
      </c>
      <c r="F108" s="19">
        <v>16213.37</v>
      </c>
      <c r="G108" s="20">
        <v>40296</v>
      </c>
      <c r="H108" s="20">
        <v>40299</v>
      </c>
      <c r="I108" s="17" t="s">
        <v>20</v>
      </c>
      <c r="J108" s="17" t="s">
        <v>21</v>
      </c>
      <c r="K108" s="17" t="s">
        <v>44</v>
      </c>
      <c r="L108" s="17" t="s">
        <v>71</v>
      </c>
      <c r="M108" s="19">
        <v>16212.373975000002</v>
      </c>
      <c r="N108" s="21">
        <v>0.99602499999855354</v>
      </c>
    </row>
    <row r="109" spans="1:14" s="3" customFormat="1" ht="15" x14ac:dyDescent="0.25">
      <c r="A109" s="1"/>
      <c r="B109" s="15">
        <v>117450</v>
      </c>
      <c r="C109" s="16" t="s">
        <v>16</v>
      </c>
      <c r="D109" s="17" t="s">
        <v>17</v>
      </c>
      <c r="E109" s="18" t="s">
        <v>191</v>
      </c>
      <c r="F109" s="19">
        <v>34510</v>
      </c>
      <c r="G109" s="20">
        <v>40296</v>
      </c>
      <c r="H109" s="20">
        <v>40299</v>
      </c>
      <c r="I109" s="17" t="s">
        <v>20</v>
      </c>
      <c r="J109" s="17" t="s">
        <v>21</v>
      </c>
      <c r="K109" s="17" t="s">
        <v>48</v>
      </c>
      <c r="L109" s="17" t="s">
        <v>71</v>
      </c>
      <c r="M109" s="19">
        <v>34508.995000000003</v>
      </c>
      <c r="N109" s="21">
        <v>1.0049999999973807</v>
      </c>
    </row>
    <row r="110" spans="1:14" s="3" customFormat="1" ht="15" x14ac:dyDescent="0.25">
      <c r="A110" s="1"/>
      <c r="B110" s="15">
        <v>117452</v>
      </c>
      <c r="C110" s="16" t="s">
        <v>16</v>
      </c>
      <c r="D110" s="17" t="s">
        <v>33</v>
      </c>
      <c r="E110" s="18" t="s">
        <v>192</v>
      </c>
      <c r="F110" s="19">
        <v>160484.26</v>
      </c>
      <c r="G110" s="20">
        <v>40296</v>
      </c>
      <c r="H110" s="20">
        <v>40299</v>
      </c>
      <c r="I110" s="17" t="s">
        <v>20</v>
      </c>
      <c r="J110" s="17" t="s">
        <v>21</v>
      </c>
      <c r="K110" s="17" t="s">
        <v>55</v>
      </c>
      <c r="L110" s="17" t="s">
        <v>71</v>
      </c>
      <c r="M110" s="19">
        <v>160483.26455000002</v>
      </c>
      <c r="N110" s="21">
        <v>0.99544999998761341</v>
      </c>
    </row>
    <row r="111" spans="1:14" s="3" customFormat="1" ht="15" x14ac:dyDescent="0.25">
      <c r="A111" s="1"/>
      <c r="B111" s="15">
        <v>117453</v>
      </c>
      <c r="C111" s="16" t="s">
        <v>16</v>
      </c>
      <c r="D111" s="17" t="s">
        <v>33</v>
      </c>
      <c r="E111" s="18" t="s">
        <v>193</v>
      </c>
      <c r="F111" s="19">
        <v>6586.48</v>
      </c>
      <c r="G111" s="20">
        <v>40296</v>
      </c>
      <c r="H111" s="20">
        <v>40299</v>
      </c>
      <c r="I111" s="17" t="s">
        <v>20</v>
      </c>
      <c r="J111" s="17" t="s">
        <v>21</v>
      </c>
      <c r="K111" s="17" t="s">
        <v>73</v>
      </c>
      <c r="L111" s="17" t="s">
        <v>71</v>
      </c>
      <c r="M111" s="19">
        <v>6585.4833999999992</v>
      </c>
      <c r="N111" s="21">
        <v>0.99660000000039872</v>
      </c>
    </row>
    <row r="112" spans="1:14" s="3" customFormat="1" ht="15" x14ac:dyDescent="0.25">
      <c r="A112" s="1"/>
      <c r="B112" s="26">
        <v>985727</v>
      </c>
      <c r="C112" s="16" t="s">
        <v>16</v>
      </c>
      <c r="D112" s="17" t="s">
        <v>102</v>
      </c>
      <c r="E112" s="18" t="s">
        <v>194</v>
      </c>
      <c r="F112" s="19">
        <v>449674</v>
      </c>
      <c r="G112" s="20">
        <v>40436</v>
      </c>
      <c r="H112" s="20">
        <v>40452</v>
      </c>
      <c r="I112" s="17" t="s">
        <v>20</v>
      </c>
      <c r="J112" s="17" t="s">
        <v>21</v>
      </c>
      <c r="K112" s="17" t="s">
        <v>75</v>
      </c>
      <c r="L112" s="17" t="s">
        <v>71</v>
      </c>
      <c r="M112" s="19">
        <v>449673.00000000006</v>
      </c>
      <c r="N112" s="21">
        <v>1.0049999999991996</v>
      </c>
    </row>
    <row r="113" spans="1:14" s="3" customFormat="1" ht="15" x14ac:dyDescent="0.25">
      <c r="A113" s="1"/>
      <c r="B113" s="15">
        <v>117456</v>
      </c>
      <c r="C113" s="16" t="s">
        <v>16</v>
      </c>
      <c r="D113" s="17" t="s">
        <v>17</v>
      </c>
      <c r="E113" s="18" t="s">
        <v>195</v>
      </c>
      <c r="F113" s="19">
        <v>112630.8</v>
      </c>
      <c r="G113" s="20">
        <v>40661</v>
      </c>
      <c r="H113" s="20">
        <v>40664</v>
      </c>
      <c r="I113" s="17" t="s">
        <v>20</v>
      </c>
      <c r="J113" s="17" t="s">
        <v>21</v>
      </c>
      <c r="K113" s="17" t="s">
        <v>41</v>
      </c>
      <c r="L113" s="17" t="s">
        <v>71</v>
      </c>
      <c r="M113" s="19">
        <v>112629.79900000001</v>
      </c>
      <c r="N113" s="21">
        <v>1.0009999999892898</v>
      </c>
    </row>
    <row r="114" spans="1:14" s="3" customFormat="1" ht="15" x14ac:dyDescent="0.25">
      <c r="A114" s="1"/>
      <c r="B114" s="15">
        <v>117457</v>
      </c>
      <c r="C114" s="16" t="s">
        <v>16</v>
      </c>
      <c r="D114" s="17" t="s">
        <v>17</v>
      </c>
      <c r="E114" s="18" t="s">
        <v>196</v>
      </c>
      <c r="F114" s="19">
        <v>44000</v>
      </c>
      <c r="G114" s="20">
        <v>40753</v>
      </c>
      <c r="H114" s="20">
        <v>40756</v>
      </c>
      <c r="I114" s="17" t="s">
        <v>20</v>
      </c>
      <c r="J114" s="17" t="s">
        <v>21</v>
      </c>
      <c r="K114" s="17" t="s">
        <v>78</v>
      </c>
      <c r="L114" s="17" t="s">
        <v>71</v>
      </c>
      <c r="M114" s="19">
        <v>43999</v>
      </c>
      <c r="N114" s="21">
        <v>1</v>
      </c>
    </row>
    <row r="115" spans="1:14" s="3" customFormat="1" ht="15" x14ac:dyDescent="0.25">
      <c r="A115" s="1"/>
      <c r="B115" s="15" t="s">
        <v>197</v>
      </c>
      <c r="C115" s="16" t="s">
        <v>16</v>
      </c>
      <c r="D115" s="17" t="s">
        <v>17</v>
      </c>
      <c r="E115" s="18" t="s">
        <v>194</v>
      </c>
      <c r="F115" s="19">
        <v>245708</v>
      </c>
      <c r="G115" s="20" t="s">
        <v>198</v>
      </c>
      <c r="H115" s="20" t="s">
        <v>198</v>
      </c>
      <c r="I115" s="17" t="s">
        <v>20</v>
      </c>
      <c r="J115" s="17" t="s">
        <v>21</v>
      </c>
      <c r="K115" s="17" t="s">
        <v>80</v>
      </c>
      <c r="L115" s="17" t="s">
        <v>71</v>
      </c>
      <c r="M115" s="19">
        <v>245707</v>
      </c>
      <c r="N115" s="21">
        <v>1</v>
      </c>
    </row>
    <row r="116" spans="1:14" s="3" customFormat="1" ht="15" x14ac:dyDescent="0.25">
      <c r="A116" s="1"/>
      <c r="B116" s="15">
        <v>117459</v>
      </c>
      <c r="C116" s="16" t="s">
        <v>16</v>
      </c>
      <c r="D116" s="17" t="s">
        <v>17</v>
      </c>
      <c r="E116" s="18" t="s">
        <v>199</v>
      </c>
      <c r="F116" s="19">
        <v>20764</v>
      </c>
      <c r="G116" s="20">
        <v>40862</v>
      </c>
      <c r="H116" s="20">
        <v>40862</v>
      </c>
      <c r="I116" s="17" t="s">
        <v>20</v>
      </c>
      <c r="J116" s="17" t="s">
        <v>21</v>
      </c>
      <c r="K116" s="17" t="s">
        <v>44</v>
      </c>
      <c r="L116" s="17" t="s">
        <v>71</v>
      </c>
      <c r="M116" s="19">
        <v>20763</v>
      </c>
      <c r="N116" s="21">
        <v>1</v>
      </c>
    </row>
    <row r="117" spans="1:14" s="3" customFormat="1" ht="15" x14ac:dyDescent="0.25">
      <c r="A117" s="1"/>
      <c r="B117" s="15">
        <v>117465</v>
      </c>
      <c r="C117" s="16" t="s">
        <v>16</v>
      </c>
      <c r="D117" s="17" t="s">
        <v>33</v>
      </c>
      <c r="E117" s="18" t="s">
        <v>200</v>
      </c>
      <c r="F117" s="19">
        <v>301053.40000000002</v>
      </c>
      <c r="G117" s="20">
        <v>41355</v>
      </c>
      <c r="H117" s="20">
        <v>41365</v>
      </c>
      <c r="I117" s="17" t="s">
        <v>20</v>
      </c>
      <c r="J117" s="17" t="s">
        <v>21</v>
      </c>
      <c r="K117" s="17" t="s">
        <v>65</v>
      </c>
      <c r="L117" s="17" t="s">
        <v>71</v>
      </c>
      <c r="M117" s="19">
        <v>301052.39600000007</v>
      </c>
      <c r="N117" s="21">
        <v>1.0039999999571592</v>
      </c>
    </row>
    <row r="118" spans="1:14" ht="15" x14ac:dyDescent="0.25">
      <c r="B118" s="15">
        <v>117466</v>
      </c>
      <c r="C118" s="16" t="s">
        <v>16</v>
      </c>
      <c r="D118" s="17" t="s">
        <v>33</v>
      </c>
      <c r="E118" s="18" t="s">
        <v>201</v>
      </c>
      <c r="F118" s="19">
        <v>319165.51</v>
      </c>
      <c r="G118" s="20">
        <v>41568</v>
      </c>
      <c r="H118" s="20">
        <v>41579</v>
      </c>
      <c r="I118" s="17" t="s">
        <v>20</v>
      </c>
      <c r="J118" s="17" t="s">
        <v>21</v>
      </c>
      <c r="K118" s="17" t="s">
        <v>67</v>
      </c>
      <c r="L118" s="17" t="s">
        <v>71</v>
      </c>
      <c r="M118" s="19">
        <v>319164.50680834492</v>
      </c>
      <c r="N118" s="21">
        <v>1.0031916550942697</v>
      </c>
    </row>
    <row r="119" spans="1:14" ht="15" x14ac:dyDescent="0.25">
      <c r="B119" s="15">
        <v>117467</v>
      </c>
      <c r="C119" s="16" t="s">
        <v>16</v>
      </c>
      <c r="D119" s="17" t="s">
        <v>33</v>
      </c>
      <c r="E119" s="18" t="s">
        <v>202</v>
      </c>
      <c r="F119" s="23">
        <v>1078462</v>
      </c>
      <c r="G119" s="20">
        <v>42358</v>
      </c>
      <c r="H119" s="20">
        <v>42370</v>
      </c>
      <c r="I119" s="17" t="s">
        <v>20</v>
      </c>
      <c r="J119" s="17" t="s">
        <v>21</v>
      </c>
      <c r="K119" s="17" t="s">
        <v>69</v>
      </c>
      <c r="L119" s="17" t="s">
        <v>71</v>
      </c>
      <c r="M119" s="19">
        <v>1078460.9892153798</v>
      </c>
      <c r="N119" s="21">
        <v>1.010784620186314</v>
      </c>
    </row>
    <row r="120" spans="1:14" ht="15" x14ac:dyDescent="0.25">
      <c r="B120" s="15">
        <v>117469</v>
      </c>
      <c r="C120" s="16" t="s">
        <v>16</v>
      </c>
      <c r="D120" s="17" t="s">
        <v>203</v>
      </c>
      <c r="E120" s="18" t="s">
        <v>204</v>
      </c>
      <c r="F120" s="23">
        <v>590000</v>
      </c>
      <c r="G120" s="20">
        <v>42348</v>
      </c>
      <c r="H120" s="20">
        <v>42348</v>
      </c>
      <c r="I120" s="17" t="s">
        <v>20</v>
      </c>
      <c r="J120" s="17" t="s">
        <v>21</v>
      </c>
      <c r="K120" s="17" t="s">
        <v>75</v>
      </c>
      <c r="L120" s="17" t="s">
        <v>71</v>
      </c>
      <c r="M120" s="19">
        <v>589998.99410000001</v>
      </c>
      <c r="N120" s="21">
        <v>1.0058999999891967</v>
      </c>
    </row>
    <row r="121" spans="1:14" s="3" customFormat="1" ht="15" x14ac:dyDescent="0.25">
      <c r="A121" s="1"/>
      <c r="B121" s="15">
        <v>117470</v>
      </c>
      <c r="C121" s="16" t="s">
        <v>16</v>
      </c>
      <c r="D121" s="17" t="s">
        <v>203</v>
      </c>
      <c r="E121" s="18" t="s">
        <v>205</v>
      </c>
      <c r="F121" s="23">
        <v>81420</v>
      </c>
      <c r="G121" s="20">
        <v>42685</v>
      </c>
      <c r="H121" s="20">
        <v>42685</v>
      </c>
      <c r="I121" s="17" t="s">
        <v>20</v>
      </c>
      <c r="J121" s="17" t="s">
        <v>21</v>
      </c>
      <c r="K121" s="17" t="s">
        <v>41</v>
      </c>
      <c r="L121" s="17" t="s">
        <v>71</v>
      </c>
      <c r="M121" s="19">
        <v>81418.999185799999</v>
      </c>
      <c r="N121" s="21">
        <v>1.0008142000006046</v>
      </c>
    </row>
    <row r="122" spans="1:14" s="3" customFormat="1" ht="15" x14ac:dyDescent="0.25">
      <c r="A122" s="1"/>
      <c r="B122" s="15">
        <v>117474</v>
      </c>
      <c r="C122" s="16" t="s">
        <v>16</v>
      </c>
      <c r="D122" s="17" t="s">
        <v>203</v>
      </c>
      <c r="E122" s="18" t="s">
        <v>205</v>
      </c>
      <c r="F122" s="23">
        <v>81420</v>
      </c>
      <c r="G122" s="20">
        <v>42685</v>
      </c>
      <c r="H122" s="20">
        <v>42685</v>
      </c>
      <c r="I122" s="17" t="s">
        <v>20</v>
      </c>
      <c r="J122" s="17" t="s">
        <v>21</v>
      </c>
      <c r="K122" s="17" t="s">
        <v>48</v>
      </c>
      <c r="L122" s="17" t="s">
        <v>71</v>
      </c>
      <c r="M122" s="19">
        <v>81418.999185799999</v>
      </c>
      <c r="N122" s="21">
        <v>1.0008142000006046</v>
      </c>
    </row>
    <row r="123" spans="1:14" s="3" customFormat="1" ht="15" x14ac:dyDescent="0.25">
      <c r="A123" s="1"/>
      <c r="B123" s="15">
        <v>117475</v>
      </c>
      <c r="C123" s="16" t="s">
        <v>16</v>
      </c>
      <c r="D123" s="17" t="s">
        <v>33</v>
      </c>
      <c r="E123" s="18" t="s">
        <v>205</v>
      </c>
      <c r="F123" s="23">
        <v>81420</v>
      </c>
      <c r="G123" s="20">
        <v>42685</v>
      </c>
      <c r="H123" s="20">
        <v>42685</v>
      </c>
      <c r="I123" s="17" t="s">
        <v>20</v>
      </c>
      <c r="J123" s="17" t="s">
        <v>21</v>
      </c>
      <c r="K123" s="17" t="s">
        <v>78</v>
      </c>
      <c r="L123" s="17" t="s">
        <v>71</v>
      </c>
      <c r="M123" s="19">
        <v>81418.999185799999</v>
      </c>
      <c r="N123" s="21">
        <v>1.0008142000006046</v>
      </c>
    </row>
    <row r="124" spans="1:14" s="3" customFormat="1" ht="15" x14ac:dyDescent="0.25">
      <c r="A124" s="1"/>
      <c r="B124" s="15">
        <v>117476</v>
      </c>
      <c r="C124" s="16" t="s">
        <v>16</v>
      </c>
      <c r="D124" s="17" t="s">
        <v>33</v>
      </c>
      <c r="E124" s="18" t="s">
        <v>206</v>
      </c>
      <c r="F124" s="23">
        <v>28100.01</v>
      </c>
      <c r="G124" s="20">
        <v>42751</v>
      </c>
      <c r="H124" s="20">
        <v>42751</v>
      </c>
      <c r="I124" s="17" t="s">
        <v>20</v>
      </c>
      <c r="J124" s="17" t="s">
        <v>21</v>
      </c>
      <c r="K124" s="17" t="s">
        <v>55</v>
      </c>
      <c r="L124" s="17" t="s">
        <v>71</v>
      </c>
      <c r="M124" s="19">
        <v>28099.0097189999</v>
      </c>
      <c r="N124" s="21">
        <v>1.0002810000987665</v>
      </c>
    </row>
    <row r="125" spans="1:14" s="3" customFormat="1" ht="15" x14ac:dyDescent="0.25">
      <c r="A125" s="1"/>
      <c r="B125" s="15">
        <v>985666</v>
      </c>
      <c r="C125" s="16" t="s">
        <v>16</v>
      </c>
      <c r="D125" s="17" t="s">
        <v>102</v>
      </c>
      <c r="E125" s="18" t="s">
        <v>207</v>
      </c>
      <c r="F125" s="23">
        <v>373912.5</v>
      </c>
      <c r="G125" s="20">
        <v>43019</v>
      </c>
      <c r="H125" s="20">
        <v>43019</v>
      </c>
      <c r="I125" s="17" t="s">
        <v>20</v>
      </c>
      <c r="J125" s="17" t="s">
        <v>21</v>
      </c>
      <c r="K125" s="17" t="s">
        <v>58</v>
      </c>
      <c r="L125" s="17" t="s">
        <v>71</v>
      </c>
      <c r="M125" s="19">
        <v>373911.49626087502</v>
      </c>
      <c r="N125" s="21">
        <v>1.0037391249788925</v>
      </c>
    </row>
    <row r="126" spans="1:14" s="3" customFormat="1" ht="15" x14ac:dyDescent="0.25">
      <c r="A126" s="1"/>
      <c r="B126" s="15">
        <v>985685</v>
      </c>
      <c r="C126" s="16" t="s">
        <v>16</v>
      </c>
      <c r="D126" s="17" t="s">
        <v>17</v>
      </c>
      <c r="E126" s="18" t="s">
        <v>208</v>
      </c>
      <c r="F126" s="23">
        <v>244260</v>
      </c>
      <c r="G126" s="20">
        <v>43157</v>
      </c>
      <c r="H126" s="20">
        <v>43160</v>
      </c>
      <c r="I126" s="17" t="s">
        <v>20</v>
      </c>
      <c r="J126" s="17" t="s">
        <v>21</v>
      </c>
      <c r="K126" s="17" t="s">
        <v>44</v>
      </c>
      <c r="L126" s="17" t="s">
        <v>71</v>
      </c>
      <c r="M126" s="19">
        <v>244258.9975574</v>
      </c>
      <c r="N126" s="21">
        <v>1.0024426000018138</v>
      </c>
    </row>
    <row r="127" spans="1:14" s="3" customFormat="1" ht="15" x14ac:dyDescent="0.25">
      <c r="A127" s="1"/>
      <c r="B127" s="15">
        <v>985717</v>
      </c>
      <c r="C127" s="16" t="s">
        <v>16</v>
      </c>
      <c r="D127" s="17" t="s">
        <v>33</v>
      </c>
      <c r="E127" s="18" t="s">
        <v>209</v>
      </c>
      <c r="F127" s="23">
        <v>12567</v>
      </c>
      <c r="G127" s="20">
        <v>43344</v>
      </c>
      <c r="H127" s="20">
        <v>43344</v>
      </c>
      <c r="I127" s="17" t="s">
        <v>20</v>
      </c>
      <c r="J127" s="17" t="s">
        <v>21</v>
      </c>
      <c r="K127" s="17" t="s">
        <v>46</v>
      </c>
      <c r="L127" s="17" t="s">
        <v>71</v>
      </c>
      <c r="M127" s="19">
        <v>12565.99987433</v>
      </c>
      <c r="N127" s="21">
        <v>1.0001256699997612</v>
      </c>
    </row>
    <row r="128" spans="1:14" s="3" customFormat="1" ht="15" x14ac:dyDescent="0.25">
      <c r="A128" s="1"/>
      <c r="B128" s="15">
        <v>985717</v>
      </c>
      <c r="C128" s="16" t="s">
        <v>16</v>
      </c>
      <c r="D128" s="17" t="s">
        <v>33</v>
      </c>
      <c r="E128" s="18" t="s">
        <v>210</v>
      </c>
      <c r="F128" s="23">
        <v>504745</v>
      </c>
      <c r="G128" s="20">
        <v>44195</v>
      </c>
      <c r="H128" s="20">
        <v>44197</v>
      </c>
      <c r="I128" s="17" t="s">
        <v>20</v>
      </c>
      <c r="J128" s="17" t="s">
        <v>21</v>
      </c>
      <c r="K128" s="17" t="s">
        <v>46</v>
      </c>
      <c r="L128" s="17" t="s">
        <v>71</v>
      </c>
      <c r="M128" s="23">
        <v>504744</v>
      </c>
      <c r="N128" s="21">
        <v>1</v>
      </c>
    </row>
    <row r="129" spans="1:14" s="3" customFormat="1" ht="15" x14ac:dyDescent="0.25">
      <c r="A129" s="1"/>
      <c r="B129" s="15">
        <v>985735</v>
      </c>
      <c r="C129" s="16" t="s">
        <v>16</v>
      </c>
      <c r="D129" s="17" t="s">
        <v>124</v>
      </c>
      <c r="E129" s="18" t="s">
        <v>211</v>
      </c>
      <c r="F129" s="23">
        <v>203095.19</v>
      </c>
      <c r="G129" s="20">
        <v>44927</v>
      </c>
      <c r="H129" s="20">
        <v>44927</v>
      </c>
      <c r="I129" s="17" t="s">
        <v>20</v>
      </c>
      <c r="J129" s="17" t="s">
        <v>21</v>
      </c>
      <c r="K129" s="17" t="s">
        <v>122</v>
      </c>
      <c r="L129" s="17" t="s">
        <v>71</v>
      </c>
      <c r="M129" s="19">
        <v>203094.19</v>
      </c>
      <c r="N129" s="21">
        <v>1</v>
      </c>
    </row>
    <row r="130" spans="1:14" s="3" customFormat="1" ht="15" x14ac:dyDescent="0.25">
      <c r="A130" s="1"/>
      <c r="B130" s="15">
        <v>985734</v>
      </c>
      <c r="C130" s="16" t="s">
        <v>16</v>
      </c>
      <c r="D130" s="17" t="s">
        <v>102</v>
      </c>
      <c r="E130" s="18" t="s">
        <v>212</v>
      </c>
      <c r="F130" s="23">
        <v>130224.8</v>
      </c>
      <c r="G130" s="20">
        <v>44347</v>
      </c>
      <c r="H130" s="20">
        <v>44348</v>
      </c>
      <c r="I130" s="17" t="s">
        <v>20</v>
      </c>
      <c r="J130" s="17" t="s">
        <v>21</v>
      </c>
      <c r="K130" s="17" t="s">
        <v>48</v>
      </c>
      <c r="L130" s="17" t="s">
        <v>71</v>
      </c>
      <c r="M130" s="19">
        <v>112138.02110084199</v>
      </c>
      <c r="N130" s="21">
        <v>18086.778899158016</v>
      </c>
    </row>
    <row r="131" spans="1:14" s="3" customFormat="1" ht="15" x14ac:dyDescent="0.25">
      <c r="A131" s="1"/>
      <c r="B131" s="15" t="s">
        <v>213</v>
      </c>
      <c r="C131" s="16" t="s">
        <v>16</v>
      </c>
      <c r="D131" s="17" t="s">
        <v>17</v>
      </c>
      <c r="E131" s="18" t="s">
        <v>214</v>
      </c>
      <c r="F131" s="19">
        <v>20416</v>
      </c>
      <c r="G131" s="20">
        <v>41193</v>
      </c>
      <c r="H131" s="20">
        <v>41193</v>
      </c>
      <c r="I131" s="17" t="s">
        <v>20</v>
      </c>
      <c r="J131" s="17" t="s">
        <v>21</v>
      </c>
      <c r="K131" s="17" t="s">
        <v>60</v>
      </c>
      <c r="L131" s="17" t="s">
        <v>71</v>
      </c>
      <c r="M131" s="19">
        <v>20415.000000000004</v>
      </c>
      <c r="N131" s="21">
        <v>0.99999999999636202</v>
      </c>
    </row>
    <row r="132" spans="1:14" s="3" customFormat="1" ht="15" x14ac:dyDescent="0.25">
      <c r="A132" s="1"/>
      <c r="B132" s="15" t="s">
        <v>215</v>
      </c>
      <c r="C132" s="16" t="s">
        <v>16</v>
      </c>
      <c r="D132" s="17" t="s">
        <v>17</v>
      </c>
      <c r="E132" s="18" t="s">
        <v>216</v>
      </c>
      <c r="F132" s="23">
        <v>34800.239999999998</v>
      </c>
      <c r="G132" s="20">
        <v>41517</v>
      </c>
      <c r="H132" s="20">
        <v>41518</v>
      </c>
      <c r="I132" s="17" t="s">
        <v>20</v>
      </c>
      <c r="J132" s="17" t="s">
        <v>21</v>
      </c>
      <c r="K132" s="17" t="s">
        <v>75</v>
      </c>
      <c r="L132" s="17" t="s">
        <v>71</v>
      </c>
      <c r="M132" s="19">
        <v>34799.236519975995</v>
      </c>
      <c r="N132" s="21">
        <v>1.0034800240027835</v>
      </c>
    </row>
    <row r="133" spans="1:14" s="3" customFormat="1" ht="15" x14ac:dyDescent="0.25">
      <c r="A133" s="1"/>
      <c r="B133" s="15" t="s">
        <v>217</v>
      </c>
      <c r="C133" s="16" t="s">
        <v>16</v>
      </c>
      <c r="D133" s="17" t="s">
        <v>17</v>
      </c>
      <c r="E133" s="18" t="s">
        <v>218</v>
      </c>
      <c r="F133" s="23">
        <v>75815</v>
      </c>
      <c r="G133" s="20">
        <v>41517</v>
      </c>
      <c r="H133" s="20">
        <v>41518</v>
      </c>
      <c r="I133" s="17" t="s">
        <v>20</v>
      </c>
      <c r="J133" s="17" t="s">
        <v>21</v>
      </c>
      <c r="K133" s="17" t="s">
        <v>41</v>
      </c>
      <c r="L133" s="17" t="s">
        <v>71</v>
      </c>
      <c r="M133" s="19">
        <v>75814.002418499993</v>
      </c>
      <c r="N133" s="21">
        <v>0.99758150000707246</v>
      </c>
    </row>
    <row r="134" spans="1:14" s="3" customFormat="1" ht="15" x14ac:dyDescent="0.25">
      <c r="A134" s="1"/>
      <c r="B134" s="15" t="s">
        <v>219</v>
      </c>
      <c r="C134" s="16" t="s">
        <v>16</v>
      </c>
      <c r="D134" s="17" t="s">
        <v>17</v>
      </c>
      <c r="E134" s="18" t="s">
        <v>220</v>
      </c>
      <c r="F134" s="27">
        <v>9207.5400000000009</v>
      </c>
      <c r="G134" s="20">
        <v>41710</v>
      </c>
      <c r="H134" s="20">
        <v>41710</v>
      </c>
      <c r="I134" s="17" t="s">
        <v>20</v>
      </c>
      <c r="J134" s="17" t="s">
        <v>21</v>
      </c>
      <c r="K134" s="17" t="s">
        <v>44</v>
      </c>
      <c r="L134" s="17" t="s">
        <v>71</v>
      </c>
      <c r="M134" s="28">
        <v>9206.5390792460003</v>
      </c>
      <c r="N134" s="21">
        <v>1.0009207540006173</v>
      </c>
    </row>
    <row r="135" spans="1:14" s="3" customFormat="1" ht="15" x14ac:dyDescent="0.25">
      <c r="A135" s="1"/>
      <c r="B135" s="15" t="s">
        <v>219</v>
      </c>
      <c r="C135" s="16" t="s">
        <v>16</v>
      </c>
      <c r="D135" s="17" t="s">
        <v>17</v>
      </c>
      <c r="E135" s="18" t="s">
        <v>221</v>
      </c>
      <c r="F135" s="27">
        <v>21169.200000000001</v>
      </c>
      <c r="G135" s="20">
        <v>41813</v>
      </c>
      <c r="H135" s="20">
        <v>41821</v>
      </c>
      <c r="I135" s="17" t="s">
        <v>20</v>
      </c>
      <c r="J135" s="17" t="s">
        <v>21</v>
      </c>
      <c r="K135" s="17" t="s">
        <v>44</v>
      </c>
      <c r="L135" s="17" t="s">
        <v>71</v>
      </c>
      <c r="M135" s="28">
        <v>21169.200000000001</v>
      </c>
      <c r="N135" s="21">
        <v>1.0009207540006173</v>
      </c>
    </row>
    <row r="136" spans="1:14" s="3" customFormat="1" ht="15" x14ac:dyDescent="0.25">
      <c r="A136" s="1"/>
      <c r="B136" s="15" t="s">
        <v>222</v>
      </c>
      <c r="C136" s="16" t="s">
        <v>16</v>
      </c>
      <c r="D136" s="17" t="s">
        <v>33</v>
      </c>
      <c r="E136" s="18" t="s">
        <v>223</v>
      </c>
      <c r="F136" s="25">
        <v>64965</v>
      </c>
      <c r="G136" s="20">
        <v>42111</v>
      </c>
      <c r="H136" s="20">
        <v>42111</v>
      </c>
      <c r="I136" s="17" t="s">
        <v>20</v>
      </c>
      <c r="J136" s="17" t="s">
        <v>21</v>
      </c>
      <c r="K136" s="17" t="s">
        <v>78</v>
      </c>
      <c r="L136" s="17" t="s">
        <v>71</v>
      </c>
      <c r="M136" s="19">
        <v>64963.993503499994</v>
      </c>
      <c r="N136" s="21">
        <v>1.0064965000055963</v>
      </c>
    </row>
    <row r="137" spans="1:14" s="3" customFormat="1" ht="15" x14ac:dyDescent="0.25">
      <c r="A137" s="1"/>
      <c r="B137" s="15" t="s">
        <v>224</v>
      </c>
      <c r="C137" s="16" t="s">
        <v>16</v>
      </c>
      <c r="D137" s="17" t="s">
        <v>33</v>
      </c>
      <c r="E137" s="18" t="s">
        <v>225</v>
      </c>
      <c r="F137" s="25">
        <v>48993.599999999999</v>
      </c>
      <c r="G137" s="20">
        <v>42234</v>
      </c>
      <c r="H137" s="20">
        <v>42234</v>
      </c>
      <c r="I137" s="17" t="s">
        <v>20</v>
      </c>
      <c r="J137" s="17" t="s">
        <v>21</v>
      </c>
      <c r="K137" s="17" t="s">
        <v>55</v>
      </c>
      <c r="L137" s="17" t="s">
        <v>71</v>
      </c>
      <c r="M137" s="19">
        <v>48992.595100639999</v>
      </c>
      <c r="N137" s="21">
        <v>1.0048993599993992</v>
      </c>
    </row>
    <row r="138" spans="1:14" ht="15" x14ac:dyDescent="0.25">
      <c r="B138" s="15" t="s">
        <v>226</v>
      </c>
      <c r="C138" s="16" t="s">
        <v>16</v>
      </c>
      <c r="D138" s="17" t="s">
        <v>17</v>
      </c>
      <c r="E138" s="18" t="s">
        <v>227</v>
      </c>
      <c r="F138" s="23">
        <v>25124.97</v>
      </c>
      <c r="G138" s="20">
        <v>42331</v>
      </c>
      <c r="H138" s="20" t="s">
        <v>228</v>
      </c>
      <c r="I138" s="17" t="s">
        <v>20</v>
      </c>
      <c r="J138" s="17" t="s">
        <v>21</v>
      </c>
      <c r="K138" s="17" t="s">
        <v>75</v>
      </c>
      <c r="L138" s="17" t="s">
        <v>71</v>
      </c>
      <c r="M138" s="19">
        <v>25123.967487503003</v>
      </c>
      <c r="N138" s="21">
        <v>1.0025124969979515</v>
      </c>
    </row>
    <row r="139" spans="1:14" ht="15" x14ac:dyDescent="0.25">
      <c r="B139" s="15" t="s">
        <v>229</v>
      </c>
      <c r="C139" s="16" t="s">
        <v>16</v>
      </c>
      <c r="D139" s="17" t="s">
        <v>17</v>
      </c>
      <c r="E139" s="18" t="s">
        <v>230</v>
      </c>
      <c r="F139" s="23">
        <v>77658.12</v>
      </c>
      <c r="G139" s="20">
        <v>42562</v>
      </c>
      <c r="H139" s="20">
        <v>42562</v>
      </c>
      <c r="I139" s="17" t="s">
        <v>20</v>
      </c>
      <c r="J139" s="17" t="s">
        <v>21</v>
      </c>
      <c r="K139" s="17" t="s">
        <v>41</v>
      </c>
      <c r="L139" s="17" t="s">
        <v>71</v>
      </c>
      <c r="M139" s="19">
        <v>77657.042341879991</v>
      </c>
      <c r="N139" s="21">
        <v>1.0776581200043438</v>
      </c>
    </row>
    <row r="140" spans="1:14" ht="15" x14ac:dyDescent="0.25">
      <c r="B140" s="15" t="s">
        <v>231</v>
      </c>
      <c r="C140" s="16" t="s">
        <v>16</v>
      </c>
      <c r="D140" s="17" t="s">
        <v>17</v>
      </c>
      <c r="E140" s="18" t="s">
        <v>232</v>
      </c>
      <c r="F140" s="23">
        <v>14439.95</v>
      </c>
      <c r="G140" s="20">
        <v>42646</v>
      </c>
      <c r="H140" s="20">
        <v>42646</v>
      </c>
      <c r="I140" s="17" t="s">
        <v>20</v>
      </c>
      <c r="J140" s="17" t="s">
        <v>21</v>
      </c>
      <c r="K140" s="17" t="s">
        <v>78</v>
      </c>
      <c r="L140" s="17" t="s">
        <v>71</v>
      </c>
      <c r="M140" s="19">
        <v>14438.93556005</v>
      </c>
      <c r="N140" s="21">
        <v>1.0144399500004511</v>
      </c>
    </row>
    <row r="141" spans="1:14" ht="15" x14ac:dyDescent="0.25">
      <c r="B141" s="15" t="s">
        <v>233</v>
      </c>
      <c r="C141" s="16" t="s">
        <v>16</v>
      </c>
      <c r="D141" s="17" t="s">
        <v>17</v>
      </c>
      <c r="E141" s="18" t="s">
        <v>234</v>
      </c>
      <c r="F141" s="23">
        <v>10150</v>
      </c>
      <c r="G141" s="20">
        <v>42733</v>
      </c>
      <c r="H141" s="20">
        <v>42736</v>
      </c>
      <c r="I141" s="17" t="s">
        <v>20</v>
      </c>
      <c r="J141" s="17" t="s">
        <v>21</v>
      </c>
      <c r="K141" s="17" t="s">
        <v>80</v>
      </c>
      <c r="L141" s="17" t="s">
        <v>71</v>
      </c>
      <c r="M141" s="19">
        <v>10148.98985</v>
      </c>
      <c r="N141" s="21">
        <v>1.0101500000000669</v>
      </c>
    </row>
    <row r="142" spans="1:14" ht="15" x14ac:dyDescent="0.25">
      <c r="B142" s="15" t="s">
        <v>235</v>
      </c>
      <c r="C142" s="16" t="s">
        <v>16</v>
      </c>
      <c r="D142" s="17" t="s">
        <v>17</v>
      </c>
      <c r="E142" s="24" t="s">
        <v>236</v>
      </c>
      <c r="F142" s="25">
        <v>104193.93</v>
      </c>
      <c r="G142" s="20">
        <v>42944</v>
      </c>
      <c r="H142" s="20">
        <v>42948</v>
      </c>
      <c r="I142" s="17" t="s">
        <v>20</v>
      </c>
      <c r="J142" s="17" t="s">
        <v>21</v>
      </c>
      <c r="K142" s="17" t="s">
        <v>44</v>
      </c>
      <c r="L142" s="17" t="s">
        <v>71</v>
      </c>
      <c r="M142" s="29">
        <v>104192.82580607</v>
      </c>
      <c r="N142" s="21">
        <v>1.1041939299902879</v>
      </c>
    </row>
    <row r="143" spans="1:14" ht="15" x14ac:dyDescent="0.25">
      <c r="B143" s="15" t="s">
        <v>237</v>
      </c>
      <c r="C143" s="16" t="s">
        <v>16</v>
      </c>
      <c r="D143" s="17" t="s">
        <v>33</v>
      </c>
      <c r="E143" s="24" t="s">
        <v>238</v>
      </c>
      <c r="F143" s="25">
        <v>22600</v>
      </c>
      <c r="G143" s="20">
        <v>43033</v>
      </c>
      <c r="H143" s="20">
        <v>43040</v>
      </c>
      <c r="I143" s="17" t="s">
        <v>20</v>
      </c>
      <c r="J143" s="17" t="s">
        <v>21</v>
      </c>
      <c r="K143" s="17" t="s">
        <v>46</v>
      </c>
      <c r="L143" s="17" t="s">
        <v>71</v>
      </c>
      <c r="M143" s="29">
        <v>22598.9774</v>
      </c>
      <c r="N143" s="21">
        <v>1.0226000000002387</v>
      </c>
    </row>
    <row r="144" spans="1:14" ht="15" x14ac:dyDescent="0.25">
      <c r="B144" s="15" t="s">
        <v>239</v>
      </c>
      <c r="C144" s="16" t="s">
        <v>16</v>
      </c>
      <c r="D144" s="17" t="s">
        <v>102</v>
      </c>
      <c r="E144" s="24" t="s">
        <v>240</v>
      </c>
      <c r="F144" s="25">
        <v>40870.01</v>
      </c>
      <c r="G144" s="20">
        <v>43215</v>
      </c>
      <c r="H144" s="20">
        <v>43221</v>
      </c>
      <c r="I144" s="17" t="s">
        <v>20</v>
      </c>
      <c r="J144" s="17" t="s">
        <v>21</v>
      </c>
      <c r="K144" s="17" t="s">
        <v>48</v>
      </c>
      <c r="L144" s="17" t="s">
        <v>71</v>
      </c>
      <c r="M144" s="29">
        <v>40868.969129990001</v>
      </c>
      <c r="N144" s="21">
        <v>1.0408700100015267</v>
      </c>
    </row>
    <row r="145" spans="1:14" ht="15" x14ac:dyDescent="0.25">
      <c r="B145" s="15" t="s">
        <v>241</v>
      </c>
      <c r="C145" s="16" t="s">
        <v>16</v>
      </c>
      <c r="D145" s="17" t="s">
        <v>124</v>
      </c>
      <c r="E145" s="24" t="s">
        <v>242</v>
      </c>
      <c r="F145" s="25">
        <v>302422.2</v>
      </c>
      <c r="G145" s="20">
        <v>43280</v>
      </c>
      <c r="H145" s="20">
        <v>43282</v>
      </c>
      <c r="I145" s="17" t="s">
        <v>20</v>
      </c>
      <c r="J145" s="17" t="s">
        <v>21</v>
      </c>
      <c r="K145" s="17" t="s">
        <v>122</v>
      </c>
      <c r="L145" s="17" t="s">
        <v>71</v>
      </c>
      <c r="M145" s="29">
        <v>302420.89757779997</v>
      </c>
      <c r="N145" s="21">
        <v>1.3024222000385635</v>
      </c>
    </row>
    <row r="146" spans="1:14" ht="15" x14ac:dyDescent="0.25">
      <c r="B146" s="15" t="s">
        <v>243</v>
      </c>
      <c r="C146" s="16" t="s">
        <v>16</v>
      </c>
      <c r="D146" s="17" t="s">
        <v>128</v>
      </c>
      <c r="E146" s="24" t="s">
        <v>244</v>
      </c>
      <c r="F146" s="25">
        <v>11000</v>
      </c>
      <c r="G146" s="20">
        <v>43280</v>
      </c>
      <c r="H146" s="20">
        <v>43282</v>
      </c>
      <c r="I146" s="17" t="s">
        <v>20</v>
      </c>
      <c r="J146" s="17" t="s">
        <v>21</v>
      </c>
      <c r="K146" s="17" t="s">
        <v>126</v>
      </c>
      <c r="L146" s="17" t="s">
        <v>71</v>
      </c>
      <c r="M146" s="29">
        <v>10998.989</v>
      </c>
      <c r="N146" s="21">
        <v>1.011000000000422</v>
      </c>
    </row>
    <row r="147" spans="1:14" ht="15" x14ac:dyDescent="0.25">
      <c r="B147" s="15" t="s">
        <v>245</v>
      </c>
      <c r="C147" s="16" t="s">
        <v>16</v>
      </c>
      <c r="D147" s="17" t="s">
        <v>132</v>
      </c>
      <c r="E147" s="24" t="s">
        <v>246</v>
      </c>
      <c r="F147" s="25">
        <v>37724.01</v>
      </c>
      <c r="G147" s="20">
        <v>43384</v>
      </c>
      <c r="H147" s="20">
        <v>43384</v>
      </c>
      <c r="I147" s="17" t="s">
        <v>20</v>
      </c>
      <c r="J147" s="17" t="s">
        <v>21</v>
      </c>
      <c r="K147" s="17" t="s">
        <v>130</v>
      </c>
      <c r="L147" s="17" t="s">
        <v>71</v>
      </c>
      <c r="M147" s="29">
        <v>37722.972275990003</v>
      </c>
      <c r="N147" s="21">
        <v>1.037724009998783</v>
      </c>
    </row>
    <row r="148" spans="1:14" ht="15" x14ac:dyDescent="0.25">
      <c r="B148" s="15" t="s">
        <v>247</v>
      </c>
      <c r="C148" s="16" t="s">
        <v>16</v>
      </c>
      <c r="D148" s="17" t="s">
        <v>136</v>
      </c>
      <c r="E148" s="24" t="s">
        <v>248</v>
      </c>
      <c r="F148" s="25">
        <v>19116</v>
      </c>
      <c r="G148" s="20">
        <v>43614</v>
      </c>
      <c r="H148" s="20">
        <v>43617</v>
      </c>
      <c r="I148" s="17" t="s">
        <v>20</v>
      </c>
      <c r="J148" s="17" t="s">
        <v>21</v>
      </c>
      <c r="K148" s="17" t="s">
        <v>134</v>
      </c>
      <c r="L148" s="17" t="s">
        <v>71</v>
      </c>
      <c r="M148" s="29">
        <v>19115.000884000001</v>
      </c>
      <c r="N148" s="21">
        <v>0.99911599999904865</v>
      </c>
    </row>
    <row r="149" spans="1:14" ht="15" x14ac:dyDescent="0.25">
      <c r="B149" s="15" t="s">
        <v>249</v>
      </c>
      <c r="C149" s="16" t="s">
        <v>16</v>
      </c>
      <c r="D149" s="17" t="s">
        <v>140</v>
      </c>
      <c r="E149" s="24" t="s">
        <v>250</v>
      </c>
      <c r="F149" s="25">
        <v>24190</v>
      </c>
      <c r="G149" s="20">
        <v>43818</v>
      </c>
      <c r="H149" s="20">
        <v>43831</v>
      </c>
      <c r="I149" s="17" t="s">
        <v>20</v>
      </c>
      <c r="J149" s="17" t="s">
        <v>21</v>
      </c>
      <c r="K149" s="17" t="s">
        <v>138</v>
      </c>
      <c r="L149" s="17" t="s">
        <v>71</v>
      </c>
      <c r="M149" s="29">
        <v>24188.975809999996</v>
      </c>
      <c r="N149" s="21">
        <v>1.0241900000037276</v>
      </c>
    </row>
    <row r="150" spans="1:14" s="3" customFormat="1" ht="15" x14ac:dyDescent="0.25">
      <c r="A150" s="1"/>
      <c r="B150" s="15" t="s">
        <v>251</v>
      </c>
      <c r="C150" s="16" t="s">
        <v>16</v>
      </c>
      <c r="D150" s="17" t="s">
        <v>144</v>
      </c>
      <c r="E150" s="24" t="s">
        <v>252</v>
      </c>
      <c r="F150" s="25">
        <v>19352</v>
      </c>
      <c r="G150" s="20">
        <v>43818</v>
      </c>
      <c r="H150" s="20">
        <v>43831</v>
      </c>
      <c r="I150" s="17" t="s">
        <v>20</v>
      </c>
      <c r="J150" s="17" t="s">
        <v>21</v>
      </c>
      <c r="K150" s="17" t="s">
        <v>142</v>
      </c>
      <c r="L150" s="17" t="s">
        <v>71</v>
      </c>
      <c r="M150" s="29">
        <v>19350.980648000001</v>
      </c>
      <c r="N150" s="21">
        <v>1.0193519999993441</v>
      </c>
    </row>
    <row r="151" spans="1:14" s="3" customFormat="1" ht="15" x14ac:dyDescent="0.25">
      <c r="A151" s="1"/>
      <c r="B151" s="15" t="s">
        <v>253</v>
      </c>
      <c r="C151" s="16" t="s">
        <v>16</v>
      </c>
      <c r="D151" s="17" t="s">
        <v>148</v>
      </c>
      <c r="E151" s="24" t="s">
        <v>254</v>
      </c>
      <c r="F151" s="25">
        <v>30928.240000000002</v>
      </c>
      <c r="G151" s="20">
        <v>44123</v>
      </c>
      <c r="H151" s="20">
        <v>44136</v>
      </c>
      <c r="I151" s="17" t="s">
        <v>20</v>
      </c>
      <c r="J151" s="17" t="s">
        <v>21</v>
      </c>
      <c r="K151" s="17" t="s">
        <v>146</v>
      </c>
      <c r="L151" s="17" t="s">
        <v>71</v>
      </c>
      <c r="M151" s="29">
        <v>30927.20907176</v>
      </c>
      <c r="N151" s="21">
        <v>1.0309282400012307</v>
      </c>
    </row>
    <row r="152" spans="1:14" s="3" customFormat="1" ht="15" x14ac:dyDescent="0.25">
      <c r="A152" s="1"/>
      <c r="B152" s="15">
        <v>985735</v>
      </c>
      <c r="C152" s="16" t="s">
        <v>16</v>
      </c>
      <c r="D152" s="17" t="s">
        <v>170</v>
      </c>
      <c r="E152" s="24" t="s">
        <v>255</v>
      </c>
      <c r="F152" s="25">
        <v>86895</v>
      </c>
      <c r="G152" s="20">
        <v>44284</v>
      </c>
      <c r="H152" s="20">
        <v>44284</v>
      </c>
      <c r="I152" s="17" t="s">
        <v>20</v>
      </c>
      <c r="J152" s="17" t="s">
        <v>21</v>
      </c>
      <c r="K152" s="17" t="s">
        <v>154</v>
      </c>
      <c r="L152" s="17" t="s">
        <v>71</v>
      </c>
      <c r="M152" s="29">
        <v>84481.16551875</v>
      </c>
      <c r="N152" s="21">
        <v>2413.83448125</v>
      </c>
    </row>
    <row r="153" spans="1:14" s="3" customFormat="1" ht="15" x14ac:dyDescent="0.25">
      <c r="A153" s="1"/>
      <c r="B153" s="15">
        <v>985732</v>
      </c>
      <c r="C153" s="16" t="s">
        <v>16</v>
      </c>
      <c r="D153" s="17" t="s">
        <v>152</v>
      </c>
      <c r="E153" s="24" t="s">
        <v>256</v>
      </c>
      <c r="F153" s="25">
        <v>58951.44</v>
      </c>
      <c r="G153" s="20">
        <v>44237</v>
      </c>
      <c r="H153" s="20">
        <v>44237</v>
      </c>
      <c r="I153" s="17" t="s">
        <v>20</v>
      </c>
      <c r="J153" s="17" t="s">
        <v>21</v>
      </c>
      <c r="K153" s="17" t="s">
        <v>150</v>
      </c>
      <c r="L153" s="17" t="s">
        <v>71</v>
      </c>
      <c r="M153" s="29">
        <v>54038.765961179997</v>
      </c>
      <c r="N153" s="21">
        <v>4912.6740388200051</v>
      </c>
    </row>
    <row r="154" spans="1:14" s="3" customFormat="1" ht="15" x14ac:dyDescent="0.25">
      <c r="A154" s="1"/>
      <c r="B154" s="15">
        <v>985734</v>
      </c>
      <c r="C154" s="16" t="s">
        <v>16</v>
      </c>
      <c r="D154" s="17" t="s">
        <v>170</v>
      </c>
      <c r="E154" s="24" t="s">
        <v>257</v>
      </c>
      <c r="F154" s="25">
        <v>703922.4</v>
      </c>
      <c r="G154" s="20">
        <v>44407</v>
      </c>
      <c r="H154" s="20">
        <v>44409</v>
      </c>
      <c r="I154" s="17" t="s">
        <v>20</v>
      </c>
      <c r="J154" s="17" t="s">
        <v>21</v>
      </c>
      <c r="K154" s="17" t="s">
        <v>154</v>
      </c>
      <c r="L154" s="17" t="s">
        <v>71</v>
      </c>
      <c r="M154" s="29">
        <v>567048.03295140003</v>
      </c>
      <c r="N154" s="21">
        <v>136874.36704859999</v>
      </c>
    </row>
    <row r="155" spans="1:14" s="3" customFormat="1" ht="15" x14ac:dyDescent="0.25">
      <c r="A155" s="1"/>
      <c r="B155" s="15">
        <v>985735</v>
      </c>
      <c r="C155" s="16" t="s">
        <v>16</v>
      </c>
      <c r="D155" s="17" t="s">
        <v>172</v>
      </c>
      <c r="E155" s="24" t="s">
        <v>258</v>
      </c>
      <c r="F155" s="25">
        <v>74068.458400000003</v>
      </c>
      <c r="G155" s="20">
        <v>44763</v>
      </c>
      <c r="H155" s="20">
        <v>44774</v>
      </c>
      <c r="I155" s="17" t="s">
        <v>20</v>
      </c>
      <c r="J155" s="17" t="s">
        <v>21</v>
      </c>
      <c r="K155" s="17" t="s">
        <v>259</v>
      </c>
      <c r="L155" s="17" t="s">
        <v>71</v>
      </c>
      <c r="M155" s="29">
        <v>34976.737045450202</v>
      </c>
      <c r="N155" s="21">
        <v>39091.721354549802</v>
      </c>
    </row>
    <row r="156" spans="1:14" s="3" customFormat="1" ht="15" x14ac:dyDescent="0.25">
      <c r="A156" s="1"/>
      <c r="B156" s="15">
        <v>985736</v>
      </c>
      <c r="C156" s="16" t="s">
        <v>16</v>
      </c>
      <c r="D156" s="17" t="s">
        <v>174</v>
      </c>
      <c r="E156" s="24" t="s">
        <v>260</v>
      </c>
      <c r="F156" s="25">
        <v>58000</v>
      </c>
      <c r="G156" s="20">
        <v>44895</v>
      </c>
      <c r="H156" s="20">
        <v>44896</v>
      </c>
      <c r="I156" s="17" t="s">
        <v>20</v>
      </c>
      <c r="J156" s="17" t="s">
        <v>21</v>
      </c>
      <c r="K156" s="17" t="s">
        <v>261</v>
      </c>
      <c r="L156" s="17" t="s">
        <v>71</v>
      </c>
      <c r="M156" s="29">
        <v>20944.423499999997</v>
      </c>
      <c r="N156" s="21">
        <v>37055.576500000003</v>
      </c>
    </row>
    <row r="157" spans="1:14" s="3" customFormat="1" ht="15" x14ac:dyDescent="0.25">
      <c r="A157" s="1"/>
      <c r="B157" s="15">
        <v>985737</v>
      </c>
      <c r="C157" s="16" t="s">
        <v>16</v>
      </c>
      <c r="D157" s="17" t="s">
        <v>262</v>
      </c>
      <c r="E157" s="24" t="s">
        <v>263</v>
      </c>
      <c r="F157" s="25">
        <v>58000</v>
      </c>
      <c r="G157" s="20">
        <v>44950</v>
      </c>
      <c r="H157" s="20">
        <v>44958</v>
      </c>
      <c r="I157" s="17" t="s">
        <v>20</v>
      </c>
      <c r="J157" s="17" t="s">
        <v>21</v>
      </c>
      <c r="K157" s="17" t="s">
        <v>264</v>
      </c>
      <c r="L157" s="17" t="s">
        <v>71</v>
      </c>
      <c r="M157" s="29">
        <v>17722.204499999996</v>
      </c>
      <c r="N157" s="21">
        <v>40277.795500000007</v>
      </c>
    </row>
    <row r="158" spans="1:14" s="3" customFormat="1" ht="15" x14ac:dyDescent="0.25">
      <c r="A158" s="1"/>
      <c r="B158" s="15">
        <v>985738</v>
      </c>
      <c r="C158" s="16" t="s">
        <v>16</v>
      </c>
      <c r="D158" s="17" t="s">
        <v>265</v>
      </c>
      <c r="E158" s="24" t="s">
        <v>266</v>
      </c>
      <c r="F158" s="25">
        <v>220000.01</v>
      </c>
      <c r="G158" s="20">
        <v>45058</v>
      </c>
      <c r="H158" s="20">
        <v>45058</v>
      </c>
      <c r="I158" s="17" t="s">
        <v>20</v>
      </c>
      <c r="J158" s="17" t="s">
        <v>21</v>
      </c>
      <c r="K158" s="17" t="s">
        <v>267</v>
      </c>
      <c r="L158" s="17" t="s">
        <v>71</v>
      </c>
      <c r="M158" s="29">
        <v>48888.842222220002</v>
      </c>
      <c r="N158" s="21">
        <v>171111.16777778001</v>
      </c>
    </row>
    <row r="159" spans="1:14" s="3" customFormat="1" ht="15" x14ac:dyDescent="0.25">
      <c r="A159" s="1"/>
      <c r="B159" s="15">
        <v>985739</v>
      </c>
      <c r="C159" s="16" t="s">
        <v>16</v>
      </c>
      <c r="D159" s="17" t="s">
        <v>268</v>
      </c>
      <c r="E159" s="24" t="s">
        <v>269</v>
      </c>
      <c r="F159" s="25">
        <v>13062.6</v>
      </c>
      <c r="G159" s="20">
        <v>45089</v>
      </c>
      <c r="H159" s="20">
        <v>45108</v>
      </c>
      <c r="I159" s="17" t="s">
        <v>20</v>
      </c>
      <c r="J159" s="17" t="s">
        <v>21</v>
      </c>
      <c r="K159" s="17" t="s">
        <v>270</v>
      </c>
      <c r="L159" s="17" t="s">
        <v>71</v>
      </c>
      <c r="M159" s="29">
        <v>2177.0978229000002</v>
      </c>
      <c r="N159" s="21">
        <v>10885.502177099999</v>
      </c>
    </row>
    <row r="160" spans="1:14" s="3" customFormat="1" ht="15" x14ac:dyDescent="0.25">
      <c r="A160" s="1"/>
      <c r="B160" s="15">
        <v>985740</v>
      </c>
      <c r="C160" s="16" t="s">
        <v>16</v>
      </c>
      <c r="D160" s="17" t="s">
        <v>268</v>
      </c>
      <c r="E160" s="24" t="s">
        <v>271</v>
      </c>
      <c r="F160" s="25">
        <v>18070.009999999998</v>
      </c>
      <c r="G160" s="20">
        <v>1611.1094999999998</v>
      </c>
      <c r="H160" s="20">
        <v>17722.204499999996</v>
      </c>
      <c r="I160" s="17" t="s">
        <v>20</v>
      </c>
      <c r="J160" s="17" t="s">
        <v>21</v>
      </c>
      <c r="K160" s="17" t="s">
        <v>272</v>
      </c>
      <c r="L160" s="17" t="s">
        <v>71</v>
      </c>
      <c r="M160" s="29">
        <v>2509.7211013874999</v>
      </c>
      <c r="N160" s="21">
        <v>15560.288898612498</v>
      </c>
    </row>
    <row r="161" spans="1:14" s="3" customFormat="1" ht="15" x14ac:dyDescent="0.25">
      <c r="A161" s="1"/>
      <c r="B161" s="15">
        <v>985741</v>
      </c>
      <c r="C161" s="16" t="s">
        <v>16</v>
      </c>
      <c r="D161" s="17" t="s">
        <v>268</v>
      </c>
      <c r="E161" s="24" t="s">
        <v>273</v>
      </c>
      <c r="F161" s="25">
        <v>95000.01</v>
      </c>
      <c r="G161" s="20">
        <v>45190</v>
      </c>
      <c r="H161" s="20">
        <v>45200</v>
      </c>
      <c r="I161" s="17" t="s">
        <v>20</v>
      </c>
      <c r="J161" s="17" t="s">
        <v>21</v>
      </c>
      <c r="K161" s="17" t="s">
        <v>274</v>
      </c>
      <c r="L161" s="17" t="s">
        <v>71</v>
      </c>
      <c r="M161" s="29">
        <v>7916.6595833324991</v>
      </c>
      <c r="N161" s="21">
        <v>87083.350416667497</v>
      </c>
    </row>
    <row r="162" spans="1:14" s="3" customFormat="1" ht="15" x14ac:dyDescent="0.25">
      <c r="A162" s="1"/>
      <c r="B162" s="15">
        <v>985742</v>
      </c>
      <c r="C162" s="16" t="s">
        <v>16</v>
      </c>
      <c r="D162" s="17" t="s">
        <v>268</v>
      </c>
      <c r="E162" s="24" t="s">
        <v>275</v>
      </c>
      <c r="F162" s="25">
        <v>250000</v>
      </c>
      <c r="G162" s="20">
        <v>45190</v>
      </c>
      <c r="H162" s="20">
        <v>45200</v>
      </c>
      <c r="I162" s="17" t="s">
        <v>20</v>
      </c>
      <c r="J162" s="17" t="s">
        <v>21</v>
      </c>
      <c r="K162" s="17" t="s">
        <v>276</v>
      </c>
      <c r="L162" s="17" t="s">
        <v>71</v>
      </c>
      <c r="M162" s="29">
        <v>20833.3125</v>
      </c>
      <c r="N162" s="21">
        <v>229166.6875</v>
      </c>
    </row>
    <row r="163" spans="1:14" s="3" customFormat="1" ht="15" x14ac:dyDescent="0.25">
      <c r="A163" s="1"/>
      <c r="B163" s="15">
        <v>985743</v>
      </c>
      <c r="C163" s="16" t="s">
        <v>16</v>
      </c>
      <c r="D163" s="17" t="s">
        <v>268</v>
      </c>
      <c r="E163" s="24" t="s">
        <v>277</v>
      </c>
      <c r="F163" s="25">
        <v>224999.98</v>
      </c>
      <c r="G163" s="20">
        <v>45257</v>
      </c>
      <c r="H163" s="20">
        <v>45261</v>
      </c>
      <c r="I163" s="17" t="s">
        <v>20</v>
      </c>
      <c r="J163" s="17" t="s">
        <v>21</v>
      </c>
      <c r="K163" s="17" t="s">
        <v>278</v>
      </c>
      <c r="L163" s="17" t="s">
        <v>71</v>
      </c>
      <c r="M163" s="29">
        <v>6249.993194445</v>
      </c>
      <c r="N163" s="21">
        <v>218749.986805555</v>
      </c>
    </row>
    <row r="164" spans="1:14" s="3" customFormat="1" ht="15" x14ac:dyDescent="0.25">
      <c r="A164" s="1"/>
      <c r="B164" s="15">
        <v>985744</v>
      </c>
      <c r="C164" s="16" t="s">
        <v>16</v>
      </c>
      <c r="D164" s="17" t="s">
        <v>268</v>
      </c>
      <c r="E164" s="24" t="s">
        <v>279</v>
      </c>
      <c r="F164" s="25">
        <v>177295</v>
      </c>
      <c r="G164" s="20">
        <v>45287</v>
      </c>
      <c r="H164" s="20">
        <v>45292</v>
      </c>
      <c r="I164" s="17" t="s">
        <v>20</v>
      </c>
      <c r="J164" s="17" t="s">
        <v>21</v>
      </c>
      <c r="K164" s="17" t="s">
        <v>280</v>
      </c>
      <c r="L164" s="17" t="s">
        <v>71</v>
      </c>
      <c r="M164" s="29">
        <v>0</v>
      </c>
      <c r="N164" s="21">
        <v>177295</v>
      </c>
    </row>
    <row r="165" spans="1:14" s="3" customFormat="1" ht="15" x14ac:dyDescent="0.25">
      <c r="A165" s="1"/>
      <c r="B165" s="15">
        <v>985745</v>
      </c>
      <c r="C165" s="16" t="s">
        <v>16</v>
      </c>
      <c r="D165" s="17" t="s">
        <v>268</v>
      </c>
      <c r="E165" s="24" t="s">
        <v>281</v>
      </c>
      <c r="F165" s="25">
        <v>42893</v>
      </c>
      <c r="G165" s="20">
        <v>45287</v>
      </c>
      <c r="H165" s="20">
        <v>45292</v>
      </c>
      <c r="I165" s="17" t="s">
        <v>20</v>
      </c>
      <c r="J165" s="17" t="s">
        <v>21</v>
      </c>
      <c r="K165" s="17" t="s">
        <v>282</v>
      </c>
      <c r="L165" s="17" t="s">
        <v>71</v>
      </c>
      <c r="M165" s="29">
        <v>0</v>
      </c>
      <c r="N165" s="21">
        <v>42893</v>
      </c>
    </row>
    <row r="166" spans="1:14" s="3" customFormat="1" ht="15" x14ac:dyDescent="0.25">
      <c r="A166" s="1"/>
      <c r="B166" s="15">
        <v>117508</v>
      </c>
      <c r="C166" s="16" t="s">
        <v>16</v>
      </c>
      <c r="D166" s="17" t="s">
        <v>17</v>
      </c>
      <c r="E166" s="18" t="s">
        <v>283</v>
      </c>
      <c r="F166" s="19">
        <v>2723</v>
      </c>
      <c r="G166" s="20">
        <v>37621</v>
      </c>
      <c r="H166" s="20">
        <v>37622</v>
      </c>
      <c r="I166" s="17" t="s">
        <v>20</v>
      </c>
      <c r="J166" s="17" t="s">
        <v>21</v>
      </c>
      <c r="K166" s="17" t="s">
        <v>46</v>
      </c>
      <c r="L166" s="17" t="s">
        <v>71</v>
      </c>
      <c r="M166" s="19">
        <v>2722</v>
      </c>
      <c r="N166" s="21">
        <v>1</v>
      </c>
    </row>
    <row r="167" spans="1:14" s="3" customFormat="1" ht="15" x14ac:dyDescent="0.25">
      <c r="A167" s="1"/>
      <c r="B167" s="15">
        <v>117509</v>
      </c>
      <c r="C167" s="16" t="s">
        <v>16</v>
      </c>
      <c r="D167" s="17" t="s">
        <v>17</v>
      </c>
      <c r="E167" s="18" t="s">
        <v>284</v>
      </c>
      <c r="F167" s="19">
        <v>2195</v>
      </c>
      <c r="G167" s="20">
        <v>37802</v>
      </c>
      <c r="H167" s="20">
        <v>38169</v>
      </c>
      <c r="I167" s="17" t="s">
        <v>20</v>
      </c>
      <c r="J167" s="17" t="s">
        <v>21</v>
      </c>
      <c r="K167" s="17" t="s">
        <v>48</v>
      </c>
      <c r="L167" s="17" t="s">
        <v>71</v>
      </c>
      <c r="M167" s="19">
        <v>2194</v>
      </c>
      <c r="N167" s="21">
        <v>1</v>
      </c>
    </row>
    <row r="168" spans="1:14" s="3" customFormat="1" ht="15" x14ac:dyDescent="0.25">
      <c r="A168" s="1"/>
      <c r="B168" s="15">
        <v>117510</v>
      </c>
      <c r="C168" s="16" t="s">
        <v>16</v>
      </c>
      <c r="D168" s="17" t="s">
        <v>17</v>
      </c>
      <c r="E168" s="18" t="s">
        <v>285</v>
      </c>
      <c r="F168" s="19">
        <v>266807.68000000005</v>
      </c>
      <c r="G168" s="20">
        <v>38231</v>
      </c>
      <c r="H168" s="20">
        <v>38231</v>
      </c>
      <c r="I168" s="17" t="s">
        <v>20</v>
      </c>
      <c r="J168" s="17" t="s">
        <v>21</v>
      </c>
      <c r="K168" s="17" t="s">
        <v>264</v>
      </c>
      <c r="L168" s="17" t="s">
        <v>71</v>
      </c>
      <c r="M168" s="19">
        <v>266807.68000000005</v>
      </c>
      <c r="N168" s="21">
        <v>1</v>
      </c>
    </row>
    <row r="169" spans="1:14" s="3" customFormat="1" ht="15" x14ac:dyDescent="0.25">
      <c r="A169" s="1"/>
      <c r="B169" s="15">
        <v>117511</v>
      </c>
      <c r="C169" s="16" t="s">
        <v>16</v>
      </c>
      <c r="D169" s="17" t="s">
        <v>17</v>
      </c>
      <c r="E169" s="18" t="s">
        <v>286</v>
      </c>
      <c r="F169" s="19">
        <v>348961.32</v>
      </c>
      <c r="G169" s="20">
        <v>38359</v>
      </c>
      <c r="H169" s="20">
        <v>38359</v>
      </c>
      <c r="I169" s="17" t="s">
        <v>20</v>
      </c>
      <c r="J169" s="17" t="s">
        <v>21</v>
      </c>
      <c r="K169" s="17" t="s">
        <v>267</v>
      </c>
      <c r="L169" s="17" t="s">
        <v>71</v>
      </c>
      <c r="M169" s="19">
        <v>348961.32</v>
      </c>
      <c r="N169" s="21">
        <v>1</v>
      </c>
    </row>
    <row r="170" spans="1:14" s="3" customFormat="1" ht="15" x14ac:dyDescent="0.25">
      <c r="A170" s="1"/>
      <c r="B170" s="15">
        <v>117512</v>
      </c>
      <c r="C170" s="16" t="s">
        <v>16</v>
      </c>
      <c r="D170" s="17" t="s">
        <v>17</v>
      </c>
      <c r="E170" s="18" t="s">
        <v>287</v>
      </c>
      <c r="F170" s="19">
        <v>165716.68</v>
      </c>
      <c r="G170" s="20">
        <v>38359</v>
      </c>
      <c r="H170" s="20">
        <v>38359</v>
      </c>
      <c r="I170" s="17" t="s">
        <v>20</v>
      </c>
      <c r="J170" s="17" t="s">
        <v>21</v>
      </c>
      <c r="K170" s="17" t="s">
        <v>270</v>
      </c>
      <c r="L170" s="17" t="s">
        <v>71</v>
      </c>
      <c r="M170" s="19">
        <v>165716.68</v>
      </c>
      <c r="N170" s="21">
        <v>1</v>
      </c>
    </row>
    <row r="171" spans="1:14" s="3" customFormat="1" ht="15" x14ac:dyDescent="0.25">
      <c r="A171" s="1"/>
      <c r="B171" s="15">
        <v>117513</v>
      </c>
      <c r="C171" s="16" t="s">
        <v>16</v>
      </c>
      <c r="D171" s="17" t="s">
        <v>17</v>
      </c>
      <c r="E171" s="18" t="s">
        <v>288</v>
      </c>
      <c r="F171" s="19">
        <v>165716.68</v>
      </c>
      <c r="G171" s="20">
        <v>38359</v>
      </c>
      <c r="H171" s="20">
        <v>38359</v>
      </c>
      <c r="I171" s="17" t="s">
        <v>20</v>
      </c>
      <c r="J171" s="17" t="s">
        <v>21</v>
      </c>
      <c r="K171" s="17" t="s">
        <v>272</v>
      </c>
      <c r="L171" s="17" t="s">
        <v>71</v>
      </c>
      <c r="M171" s="19">
        <v>165716.68</v>
      </c>
      <c r="N171" s="21">
        <v>1</v>
      </c>
    </row>
    <row r="172" spans="1:14" s="3" customFormat="1" ht="15" x14ac:dyDescent="0.25">
      <c r="A172" s="1"/>
      <c r="B172" s="15">
        <v>117527</v>
      </c>
      <c r="C172" s="16" t="s">
        <v>16</v>
      </c>
      <c r="D172" s="17" t="s">
        <v>17</v>
      </c>
      <c r="E172" s="18" t="s">
        <v>289</v>
      </c>
      <c r="F172" s="19">
        <v>59401.64</v>
      </c>
      <c r="G172" s="20">
        <v>38359</v>
      </c>
      <c r="H172" s="20">
        <v>38359</v>
      </c>
      <c r="I172" s="17" t="s">
        <v>20</v>
      </c>
      <c r="J172" s="17" t="s">
        <v>21</v>
      </c>
      <c r="K172" s="17" t="s">
        <v>274</v>
      </c>
      <c r="L172" s="17" t="s">
        <v>71</v>
      </c>
      <c r="M172" s="19">
        <v>59401.64</v>
      </c>
      <c r="N172" s="21">
        <v>1</v>
      </c>
    </row>
    <row r="173" spans="1:14" s="3" customFormat="1" ht="15" x14ac:dyDescent="0.25">
      <c r="A173" s="1"/>
      <c r="B173" s="15">
        <v>117528</v>
      </c>
      <c r="C173" s="16" t="s">
        <v>16</v>
      </c>
      <c r="D173" s="17" t="s">
        <v>17</v>
      </c>
      <c r="E173" s="18" t="s">
        <v>290</v>
      </c>
      <c r="F173" s="19">
        <v>44454.65</v>
      </c>
      <c r="G173" s="20">
        <v>38359</v>
      </c>
      <c r="H173" s="20">
        <v>38359</v>
      </c>
      <c r="I173" s="17" t="s">
        <v>20</v>
      </c>
      <c r="J173" s="17" t="s">
        <v>21</v>
      </c>
      <c r="K173" s="17" t="s">
        <v>276</v>
      </c>
      <c r="L173" s="17" t="s">
        <v>71</v>
      </c>
      <c r="M173" s="19">
        <v>44454.65</v>
      </c>
      <c r="N173" s="21">
        <v>1</v>
      </c>
    </row>
    <row r="174" spans="1:14" s="3" customFormat="1" ht="15" x14ac:dyDescent="0.25">
      <c r="A174" s="1"/>
      <c r="B174" s="15">
        <v>117529</v>
      </c>
      <c r="C174" s="16" t="s">
        <v>16</v>
      </c>
      <c r="D174" s="17" t="s">
        <v>17</v>
      </c>
      <c r="E174" s="18" t="s">
        <v>291</v>
      </c>
      <c r="F174" s="19">
        <v>80018.19</v>
      </c>
      <c r="G174" s="20">
        <v>38359</v>
      </c>
      <c r="H174" s="20">
        <v>38359</v>
      </c>
      <c r="I174" s="17" t="s">
        <v>20</v>
      </c>
      <c r="J174" s="17" t="s">
        <v>21</v>
      </c>
      <c r="K174" s="17" t="s">
        <v>278</v>
      </c>
      <c r="L174" s="17" t="s">
        <v>71</v>
      </c>
      <c r="M174" s="19">
        <v>80018.19</v>
      </c>
      <c r="N174" s="21">
        <v>1</v>
      </c>
    </row>
    <row r="175" spans="1:14" s="3" customFormat="1" ht="15" x14ac:dyDescent="0.25">
      <c r="A175" s="1"/>
      <c r="B175" s="15">
        <v>117536</v>
      </c>
      <c r="C175" s="16" t="s">
        <v>16</v>
      </c>
      <c r="D175" s="17" t="s">
        <v>33</v>
      </c>
      <c r="E175" s="18" t="s">
        <v>292</v>
      </c>
      <c r="F175" s="19">
        <v>8906.35</v>
      </c>
      <c r="G175" s="20">
        <v>38359</v>
      </c>
      <c r="H175" s="20">
        <v>38359</v>
      </c>
      <c r="I175" s="17" t="s">
        <v>20</v>
      </c>
      <c r="J175" s="17" t="s">
        <v>21</v>
      </c>
      <c r="K175" s="17" t="s">
        <v>280</v>
      </c>
      <c r="L175" s="17" t="s">
        <v>71</v>
      </c>
      <c r="M175" s="19">
        <v>8906.35</v>
      </c>
      <c r="N175" s="21">
        <v>1</v>
      </c>
    </row>
    <row r="176" spans="1:14" s="3" customFormat="1" ht="15" x14ac:dyDescent="0.25">
      <c r="A176" s="1"/>
      <c r="B176" s="15">
        <v>117540</v>
      </c>
      <c r="C176" s="16" t="s">
        <v>16</v>
      </c>
      <c r="D176" s="17" t="s">
        <v>17</v>
      </c>
      <c r="E176" s="18" t="s">
        <v>293</v>
      </c>
      <c r="F176" s="19">
        <v>22230.01</v>
      </c>
      <c r="G176" s="20">
        <v>38359</v>
      </c>
      <c r="H176" s="20">
        <v>38359</v>
      </c>
      <c r="I176" s="17" t="s">
        <v>20</v>
      </c>
      <c r="J176" s="17" t="s">
        <v>21</v>
      </c>
      <c r="K176" s="17" t="s">
        <v>282</v>
      </c>
      <c r="L176" s="17" t="s">
        <v>71</v>
      </c>
      <c r="M176" s="19">
        <v>22230.01</v>
      </c>
      <c r="N176" s="21">
        <v>1</v>
      </c>
    </row>
    <row r="177" spans="1:14" s="3" customFormat="1" ht="15" x14ac:dyDescent="0.25">
      <c r="A177" s="1"/>
      <c r="B177" s="15">
        <v>117549</v>
      </c>
      <c r="C177" s="16" t="s">
        <v>16</v>
      </c>
      <c r="D177" s="17" t="s">
        <v>17</v>
      </c>
      <c r="E177" s="18" t="s">
        <v>294</v>
      </c>
      <c r="F177" s="19">
        <v>6669.45</v>
      </c>
      <c r="G177" s="20">
        <v>38359</v>
      </c>
      <c r="H177" s="20">
        <v>38359</v>
      </c>
      <c r="I177" s="17" t="s">
        <v>20</v>
      </c>
      <c r="J177" s="17" t="s">
        <v>21</v>
      </c>
      <c r="K177" s="17" t="s">
        <v>295</v>
      </c>
      <c r="L177" s="17" t="s">
        <v>71</v>
      </c>
      <c r="M177" s="19">
        <v>6669.45</v>
      </c>
      <c r="N177" s="21">
        <v>1</v>
      </c>
    </row>
    <row r="178" spans="1:14" s="3" customFormat="1" ht="15" x14ac:dyDescent="0.25">
      <c r="A178" s="1"/>
      <c r="B178" s="15">
        <v>117588</v>
      </c>
      <c r="C178" s="16" t="s">
        <v>16</v>
      </c>
      <c r="D178" s="17" t="s">
        <v>33</v>
      </c>
      <c r="E178" s="18" t="s">
        <v>296</v>
      </c>
      <c r="F178" s="19">
        <v>84496.91</v>
      </c>
      <c r="G178" s="20">
        <v>38359</v>
      </c>
      <c r="H178" s="20">
        <v>38359</v>
      </c>
      <c r="I178" s="17" t="s">
        <v>20</v>
      </c>
      <c r="J178" s="17" t="s">
        <v>21</v>
      </c>
      <c r="K178" s="17" t="s">
        <v>297</v>
      </c>
      <c r="L178" s="17" t="s">
        <v>71</v>
      </c>
      <c r="M178" s="19">
        <v>84496.91</v>
      </c>
      <c r="N178" s="21">
        <v>1</v>
      </c>
    </row>
    <row r="179" spans="1:14" s="3" customFormat="1" ht="15" x14ac:dyDescent="0.25">
      <c r="A179" s="1"/>
      <c r="B179" s="15">
        <v>117589</v>
      </c>
      <c r="C179" s="16" t="s">
        <v>16</v>
      </c>
      <c r="D179" s="17" t="s">
        <v>33</v>
      </c>
      <c r="E179" s="18" t="s">
        <v>298</v>
      </c>
      <c r="F179" s="19">
        <v>5782.94</v>
      </c>
      <c r="G179" s="20">
        <v>38359</v>
      </c>
      <c r="H179" s="20">
        <v>38359</v>
      </c>
      <c r="I179" s="17" t="s">
        <v>20</v>
      </c>
      <c r="J179" s="17" t="s">
        <v>21</v>
      </c>
      <c r="K179" s="17" t="s">
        <v>75</v>
      </c>
      <c r="L179" s="17" t="s">
        <v>71</v>
      </c>
      <c r="M179" s="19">
        <v>5782.9344166666633</v>
      </c>
      <c r="N179" s="21">
        <v>5.5833333362897974E-3</v>
      </c>
    </row>
    <row r="180" spans="1:14" s="3" customFormat="1" ht="15" x14ac:dyDescent="0.25">
      <c r="A180" s="1"/>
      <c r="B180" s="15">
        <v>117590</v>
      </c>
      <c r="C180" s="16" t="s">
        <v>16</v>
      </c>
      <c r="D180" s="17" t="s">
        <v>33</v>
      </c>
      <c r="E180" s="18" t="s">
        <v>299</v>
      </c>
      <c r="F180" s="19">
        <v>13297.67</v>
      </c>
      <c r="G180" s="20">
        <v>38359</v>
      </c>
      <c r="H180" s="20">
        <v>38359</v>
      </c>
      <c r="I180" s="17" t="s">
        <v>20</v>
      </c>
      <c r="J180" s="17" t="s">
        <v>21</v>
      </c>
      <c r="K180" s="17" t="s">
        <v>41</v>
      </c>
      <c r="L180" s="17" t="s">
        <v>71</v>
      </c>
      <c r="M180" s="19">
        <v>13297.663041666634</v>
      </c>
      <c r="N180" s="21">
        <v>6.9583333661284996E-3</v>
      </c>
    </row>
    <row r="181" spans="1:14" s="3" customFormat="1" ht="15" x14ac:dyDescent="0.25">
      <c r="A181" s="1"/>
      <c r="B181" s="15">
        <v>117591</v>
      </c>
      <c r="C181" s="16" t="s">
        <v>16</v>
      </c>
      <c r="D181" s="17" t="s">
        <v>33</v>
      </c>
      <c r="E181" s="18" t="s">
        <v>300</v>
      </c>
      <c r="F181" s="19">
        <v>66684.210000000006</v>
      </c>
      <c r="G181" s="20">
        <v>38359</v>
      </c>
      <c r="H181" s="20">
        <v>38359</v>
      </c>
      <c r="I181" s="17" t="s">
        <v>20</v>
      </c>
      <c r="J181" s="17" t="s">
        <v>21</v>
      </c>
      <c r="K181" s="17" t="s">
        <v>78</v>
      </c>
      <c r="L181" s="17" t="s">
        <v>71</v>
      </c>
      <c r="M181" s="19">
        <v>66684.199124999999</v>
      </c>
      <c r="N181" s="21">
        <v>1.087500000721775E-2</v>
      </c>
    </row>
    <row r="182" spans="1:14" s="3" customFormat="1" ht="15" x14ac:dyDescent="0.25">
      <c r="A182" s="1"/>
      <c r="B182" s="15">
        <v>117598</v>
      </c>
      <c r="C182" s="16" t="s">
        <v>16</v>
      </c>
      <c r="D182" s="17" t="s">
        <v>33</v>
      </c>
      <c r="E182" s="18" t="s">
        <v>301</v>
      </c>
      <c r="F182" s="19">
        <v>438101.57</v>
      </c>
      <c r="G182" s="20">
        <v>38359</v>
      </c>
      <c r="H182" s="20">
        <v>38359</v>
      </c>
      <c r="I182" s="17" t="s">
        <v>20</v>
      </c>
      <c r="J182" s="17" t="s">
        <v>21</v>
      </c>
      <c r="K182" s="17" t="s">
        <v>73</v>
      </c>
      <c r="L182" s="17" t="s">
        <v>71</v>
      </c>
      <c r="M182" s="19">
        <v>438101.55679166631</v>
      </c>
      <c r="N182" s="21">
        <v>1.320833369391039E-2</v>
      </c>
    </row>
    <row r="183" spans="1:14" s="3" customFormat="1" ht="15" x14ac:dyDescent="0.25">
      <c r="A183" s="1"/>
      <c r="B183" s="15">
        <v>117599</v>
      </c>
      <c r="C183" s="16" t="s">
        <v>16</v>
      </c>
      <c r="D183" s="17" t="s">
        <v>33</v>
      </c>
      <c r="E183" s="18" t="s">
        <v>302</v>
      </c>
      <c r="F183" s="19">
        <v>51025.95</v>
      </c>
      <c r="G183" s="20">
        <v>38359</v>
      </c>
      <c r="H183" s="20">
        <v>38359</v>
      </c>
      <c r="I183" s="17" t="s">
        <v>20</v>
      </c>
      <c r="J183" s="17" t="s">
        <v>21</v>
      </c>
      <c r="K183" s="17" t="s">
        <v>75</v>
      </c>
      <c r="L183" s="17" t="s">
        <v>71</v>
      </c>
      <c r="M183" s="19">
        <v>51025.941875000004</v>
      </c>
      <c r="N183" s="21">
        <v>8.1249999930150807E-3</v>
      </c>
    </row>
    <row r="184" spans="1:14" s="3" customFormat="1" ht="15" x14ac:dyDescent="0.25">
      <c r="A184" s="1"/>
      <c r="B184" s="15">
        <v>117600</v>
      </c>
      <c r="C184" s="16" t="s">
        <v>16</v>
      </c>
      <c r="D184" s="17" t="s">
        <v>33</v>
      </c>
      <c r="E184" s="18" t="s">
        <v>303</v>
      </c>
      <c r="F184" s="19">
        <v>144601.93</v>
      </c>
      <c r="G184" s="20">
        <v>38359</v>
      </c>
      <c r="H184" s="20">
        <v>38359</v>
      </c>
      <c r="I184" s="17" t="s">
        <v>20</v>
      </c>
      <c r="J184" s="17" t="s">
        <v>21</v>
      </c>
      <c r="K184" s="17" t="s">
        <v>41</v>
      </c>
      <c r="L184" s="17" t="s">
        <v>71</v>
      </c>
      <c r="M184" s="19">
        <v>144601.92195833367</v>
      </c>
      <c r="N184" s="21">
        <v>8.0416663258802146E-3</v>
      </c>
    </row>
    <row r="185" spans="1:14" s="3" customFormat="1" ht="15" x14ac:dyDescent="0.25">
      <c r="A185" s="1"/>
      <c r="B185" s="15">
        <v>117601</v>
      </c>
      <c r="C185" s="16" t="s">
        <v>16</v>
      </c>
      <c r="D185" s="17" t="s">
        <v>33</v>
      </c>
      <c r="E185" s="18" t="s">
        <v>304</v>
      </c>
      <c r="F185" s="19">
        <v>17105.43</v>
      </c>
      <c r="G185" s="20">
        <v>38359</v>
      </c>
      <c r="H185" s="20">
        <v>38359</v>
      </c>
      <c r="I185" s="17" t="s">
        <v>20</v>
      </c>
      <c r="J185" s="17" t="s">
        <v>21</v>
      </c>
      <c r="K185" s="17" t="s">
        <v>78</v>
      </c>
      <c r="L185" s="17" t="s">
        <v>71</v>
      </c>
      <c r="M185" s="19">
        <v>17105.417374999997</v>
      </c>
      <c r="N185" s="21">
        <v>1.2625000003026798E-2</v>
      </c>
    </row>
    <row r="186" spans="1:14" s="3" customFormat="1" ht="15" x14ac:dyDescent="0.25">
      <c r="A186" s="1"/>
      <c r="B186" s="15">
        <v>117602</v>
      </c>
      <c r="C186" s="16" t="s">
        <v>16</v>
      </c>
      <c r="D186" s="17" t="s">
        <v>17</v>
      </c>
      <c r="E186" s="18" t="s">
        <v>305</v>
      </c>
      <c r="F186" s="19">
        <v>9313.26</v>
      </c>
      <c r="G186" s="20">
        <v>38359</v>
      </c>
      <c r="H186" s="20">
        <v>38359</v>
      </c>
      <c r="I186" s="17" t="s">
        <v>20</v>
      </c>
      <c r="J186" s="17" t="s">
        <v>21</v>
      </c>
      <c r="K186" s="17" t="s">
        <v>80</v>
      </c>
      <c r="L186" s="17" t="s">
        <v>71</v>
      </c>
      <c r="M186" s="19">
        <v>9313.2547499999982</v>
      </c>
      <c r="N186" s="21">
        <v>5.2500000019790605E-3</v>
      </c>
    </row>
    <row r="187" spans="1:14" s="3" customFormat="1" ht="15" x14ac:dyDescent="0.25">
      <c r="A187" s="1"/>
      <c r="B187" s="15">
        <v>117603</v>
      </c>
      <c r="C187" s="16" t="s">
        <v>16</v>
      </c>
      <c r="D187" s="17" t="s">
        <v>17</v>
      </c>
      <c r="E187" s="18" t="s">
        <v>306</v>
      </c>
      <c r="F187" s="19">
        <v>16408.89</v>
      </c>
      <c r="G187" s="20">
        <v>38359</v>
      </c>
      <c r="H187" s="20">
        <v>38359</v>
      </c>
      <c r="I187" s="17" t="s">
        <v>20</v>
      </c>
      <c r="J187" s="17" t="s">
        <v>21</v>
      </c>
      <c r="K187" s="17" t="s">
        <v>44</v>
      </c>
      <c r="L187" s="17" t="s">
        <v>71</v>
      </c>
      <c r="M187" s="19">
        <v>16408.879624999998</v>
      </c>
      <c r="N187" s="21">
        <v>1.0375000001658918E-2</v>
      </c>
    </row>
    <row r="188" spans="1:14" s="3" customFormat="1" ht="15" x14ac:dyDescent="0.25">
      <c r="A188" s="1"/>
      <c r="B188" s="15">
        <v>117604</v>
      </c>
      <c r="C188" s="16" t="s">
        <v>16</v>
      </c>
      <c r="D188" s="17" t="s">
        <v>17</v>
      </c>
      <c r="E188" s="18" t="s">
        <v>307</v>
      </c>
      <c r="F188" s="19">
        <v>13142.67</v>
      </c>
      <c r="G188" s="20">
        <v>38359</v>
      </c>
      <c r="H188" s="20">
        <v>38359</v>
      </c>
      <c r="I188" s="17" t="s">
        <v>20</v>
      </c>
      <c r="J188" s="17" t="s">
        <v>21</v>
      </c>
      <c r="K188" s="17" t="s">
        <v>46</v>
      </c>
      <c r="L188" s="17" t="s">
        <v>71</v>
      </c>
      <c r="M188" s="19">
        <v>13142.658874999999</v>
      </c>
      <c r="N188" s="21">
        <v>1.1125000000902219E-2</v>
      </c>
    </row>
    <row r="189" spans="1:14" s="3" customFormat="1" ht="15" x14ac:dyDescent="0.25">
      <c r="A189" s="1"/>
      <c r="B189" s="15">
        <v>117605</v>
      </c>
      <c r="C189" s="16" t="s">
        <v>16</v>
      </c>
      <c r="D189" s="17" t="s">
        <v>17</v>
      </c>
      <c r="E189" s="18" t="s">
        <v>308</v>
      </c>
      <c r="F189" s="19">
        <v>43644.59</v>
      </c>
      <c r="G189" s="20">
        <v>38359</v>
      </c>
      <c r="H189" s="20">
        <v>38359</v>
      </c>
      <c r="I189" s="17" t="s">
        <v>20</v>
      </c>
      <c r="J189" s="17" t="s">
        <v>21</v>
      </c>
      <c r="K189" s="17" t="s">
        <v>48</v>
      </c>
      <c r="L189" s="17" t="s">
        <v>71</v>
      </c>
      <c r="M189" s="19">
        <v>43644.577541666629</v>
      </c>
      <c r="N189" s="21">
        <v>1.2458333367248997E-2</v>
      </c>
    </row>
    <row r="190" spans="1:14" s="3" customFormat="1" ht="15" x14ac:dyDescent="0.25">
      <c r="A190" s="1"/>
      <c r="B190" s="15">
        <v>117606</v>
      </c>
      <c r="C190" s="16" t="s">
        <v>16</v>
      </c>
      <c r="D190" s="17" t="s">
        <v>33</v>
      </c>
      <c r="E190" s="18" t="s">
        <v>309</v>
      </c>
      <c r="F190" s="19">
        <v>34617.14</v>
      </c>
      <c r="G190" s="20">
        <v>38359</v>
      </c>
      <c r="H190" s="20">
        <v>38359</v>
      </c>
      <c r="I190" s="17" t="s">
        <v>20</v>
      </c>
      <c r="J190" s="17" t="s">
        <v>21</v>
      </c>
      <c r="K190" s="17" t="s">
        <v>55</v>
      </c>
      <c r="L190" s="17" t="s">
        <v>71</v>
      </c>
      <c r="M190" s="19">
        <v>34617.131916666636</v>
      </c>
      <c r="N190" s="21">
        <v>8.0833333631744608E-3</v>
      </c>
    </row>
    <row r="191" spans="1:14" s="3" customFormat="1" ht="15" x14ac:dyDescent="0.25">
      <c r="A191" s="1"/>
      <c r="B191" s="15">
        <v>117607</v>
      </c>
      <c r="C191" s="16" t="s">
        <v>16</v>
      </c>
      <c r="D191" s="17" t="s">
        <v>33</v>
      </c>
      <c r="E191" s="18" t="s">
        <v>310</v>
      </c>
      <c r="F191" s="19">
        <v>25217.64</v>
      </c>
      <c r="G191" s="20">
        <v>38359</v>
      </c>
      <c r="H191" s="20">
        <v>38359</v>
      </c>
      <c r="I191" s="17" t="s">
        <v>20</v>
      </c>
      <c r="J191" s="17" t="s">
        <v>21</v>
      </c>
      <c r="K191" s="17" t="s">
        <v>58</v>
      </c>
      <c r="L191" s="17" t="s">
        <v>71</v>
      </c>
      <c r="M191" s="19">
        <v>25217.626500000002</v>
      </c>
      <c r="N191" s="21">
        <v>1.3499999997293344E-2</v>
      </c>
    </row>
    <row r="192" spans="1:14" s="3" customFormat="1" ht="15" x14ac:dyDescent="0.25">
      <c r="A192" s="1"/>
      <c r="B192" s="15">
        <v>117608</v>
      </c>
      <c r="C192" s="16" t="s">
        <v>16</v>
      </c>
      <c r="D192" s="17" t="s">
        <v>33</v>
      </c>
      <c r="E192" s="18" t="s">
        <v>311</v>
      </c>
      <c r="F192" s="19">
        <v>63979.35</v>
      </c>
      <c r="G192" s="20">
        <v>38359</v>
      </c>
      <c r="H192" s="20">
        <v>38359</v>
      </c>
      <c r="I192" s="17" t="s">
        <v>20</v>
      </c>
      <c r="J192" s="17" t="s">
        <v>21</v>
      </c>
      <c r="K192" s="17" t="s">
        <v>60</v>
      </c>
      <c r="L192" s="17" t="s">
        <v>71</v>
      </c>
      <c r="M192" s="19">
        <v>63979.339375000003</v>
      </c>
      <c r="N192" s="21">
        <v>1.0624999995343387E-2</v>
      </c>
    </row>
    <row r="193" spans="1:14" s="3" customFormat="1" ht="15" x14ac:dyDescent="0.25">
      <c r="A193" s="1"/>
      <c r="B193" s="15">
        <v>117609</v>
      </c>
      <c r="C193" s="16" t="s">
        <v>16</v>
      </c>
      <c r="D193" s="17" t="s">
        <v>33</v>
      </c>
      <c r="E193" s="18" t="s">
        <v>312</v>
      </c>
      <c r="F193" s="19">
        <v>5203.82</v>
      </c>
      <c r="G193" s="20">
        <v>38359</v>
      </c>
      <c r="H193" s="20">
        <v>38359</v>
      </c>
      <c r="I193" s="17" t="s">
        <v>20</v>
      </c>
      <c r="J193" s="17" t="s">
        <v>21</v>
      </c>
      <c r="K193" s="17" t="s">
        <v>65</v>
      </c>
      <c r="L193" s="17" t="s">
        <v>71</v>
      </c>
      <c r="M193" s="19">
        <v>5203.8074166666629</v>
      </c>
      <c r="N193" s="21">
        <v>1.258333333680639E-2</v>
      </c>
    </row>
    <row r="194" spans="1:14" s="3" customFormat="1" ht="15" x14ac:dyDescent="0.25">
      <c r="A194" s="1"/>
      <c r="B194" s="15">
        <v>117610</v>
      </c>
      <c r="C194" s="16" t="s">
        <v>16</v>
      </c>
      <c r="D194" s="17" t="s">
        <v>33</v>
      </c>
      <c r="E194" s="18" t="s">
        <v>313</v>
      </c>
      <c r="F194" s="19">
        <v>10581.44</v>
      </c>
      <c r="G194" s="20">
        <v>38359</v>
      </c>
      <c r="H194" s="20">
        <v>38359</v>
      </c>
      <c r="I194" s="17" t="s">
        <v>20</v>
      </c>
      <c r="J194" s="17" t="s">
        <v>21</v>
      </c>
      <c r="K194" s="17" t="s">
        <v>67</v>
      </c>
      <c r="L194" s="17" t="s">
        <v>71</v>
      </c>
      <c r="M194" s="19">
        <v>10581.430666666633</v>
      </c>
      <c r="N194" s="21">
        <v>9.3333333679765929E-3</v>
      </c>
    </row>
    <row r="195" spans="1:14" s="3" customFormat="1" ht="15" x14ac:dyDescent="0.25">
      <c r="A195" s="1"/>
      <c r="B195" s="15">
        <v>117611</v>
      </c>
      <c r="C195" s="16" t="s">
        <v>16</v>
      </c>
      <c r="D195" s="17" t="s">
        <v>33</v>
      </c>
      <c r="E195" s="18" t="s">
        <v>314</v>
      </c>
      <c r="F195" s="19">
        <v>50954.47</v>
      </c>
      <c r="G195" s="20">
        <v>38359</v>
      </c>
      <c r="H195" s="20">
        <v>38359</v>
      </c>
      <c r="I195" s="17" t="s">
        <v>20</v>
      </c>
      <c r="J195" s="17" t="s">
        <v>21</v>
      </c>
      <c r="K195" s="17" t="s">
        <v>69</v>
      </c>
      <c r="L195" s="17" t="s">
        <v>71</v>
      </c>
      <c r="M195" s="19">
        <v>50954.459708333372</v>
      </c>
      <c r="N195" s="21">
        <v>1.0291666629200336E-2</v>
      </c>
    </row>
    <row r="196" spans="1:14" s="3" customFormat="1" ht="15" x14ac:dyDescent="0.25">
      <c r="A196" s="1"/>
      <c r="B196" s="15">
        <v>117612</v>
      </c>
      <c r="C196" s="16" t="s">
        <v>16</v>
      </c>
      <c r="D196" s="17" t="s">
        <v>33</v>
      </c>
      <c r="E196" s="18" t="s">
        <v>315</v>
      </c>
      <c r="F196" s="19">
        <v>498393.91</v>
      </c>
      <c r="G196" s="20">
        <v>38359</v>
      </c>
      <c r="H196" s="20">
        <v>38359</v>
      </c>
      <c r="I196" s="17" t="s">
        <v>20</v>
      </c>
      <c r="J196" s="17" t="s">
        <v>21</v>
      </c>
      <c r="K196" s="17" t="s">
        <v>73</v>
      </c>
      <c r="L196" s="17" t="s">
        <v>71</v>
      </c>
      <c r="M196" s="19">
        <v>498393.89870833373</v>
      </c>
      <c r="N196" s="21">
        <v>1.1291666247416288E-2</v>
      </c>
    </row>
    <row r="197" spans="1:14" s="3" customFormat="1" ht="15" x14ac:dyDescent="0.25">
      <c r="A197" s="1"/>
      <c r="B197" s="15">
        <v>117622</v>
      </c>
      <c r="C197" s="16" t="s">
        <v>16</v>
      </c>
      <c r="D197" s="17" t="s">
        <v>33</v>
      </c>
      <c r="E197" s="18" t="s">
        <v>316</v>
      </c>
      <c r="F197" s="19">
        <v>81947.56</v>
      </c>
      <c r="G197" s="20">
        <v>38359</v>
      </c>
      <c r="H197" s="20">
        <v>38359</v>
      </c>
      <c r="I197" s="17" t="s">
        <v>20</v>
      </c>
      <c r="J197" s="17" t="s">
        <v>21</v>
      </c>
      <c r="K197" s="17" t="s">
        <v>73</v>
      </c>
      <c r="L197" s="17" t="s">
        <v>71</v>
      </c>
      <c r="M197" s="19">
        <v>81947.55183333336</v>
      </c>
      <c r="N197" s="21">
        <v>8.1666666374076158E-3</v>
      </c>
    </row>
    <row r="198" spans="1:14" s="3" customFormat="1" ht="15" x14ac:dyDescent="0.25">
      <c r="A198" s="1"/>
      <c r="B198" s="15">
        <v>117623</v>
      </c>
      <c r="C198" s="16" t="s">
        <v>16</v>
      </c>
      <c r="D198" s="17" t="s">
        <v>33</v>
      </c>
      <c r="E198" s="18" t="s">
        <v>317</v>
      </c>
      <c r="F198" s="19">
        <v>11169.52</v>
      </c>
      <c r="G198" s="20">
        <v>38359</v>
      </c>
      <c r="H198" s="20">
        <v>38359</v>
      </c>
      <c r="I198" s="17" t="s">
        <v>20</v>
      </c>
      <c r="J198" s="17" t="s">
        <v>21</v>
      </c>
      <c r="K198" s="17" t="s">
        <v>75</v>
      </c>
      <c r="L198" s="17" t="s">
        <v>71</v>
      </c>
      <c r="M198" s="19">
        <v>11169.510333333366</v>
      </c>
      <c r="N198" s="21">
        <v>9.6666666340752272E-3</v>
      </c>
    </row>
    <row r="199" spans="1:14" s="3" customFormat="1" ht="15" x14ac:dyDescent="0.25">
      <c r="A199" s="1"/>
      <c r="B199" s="15">
        <v>117624</v>
      </c>
      <c r="C199" s="16" t="s">
        <v>16</v>
      </c>
      <c r="D199" s="17" t="s">
        <v>17</v>
      </c>
      <c r="E199" s="18" t="s">
        <v>318</v>
      </c>
      <c r="F199" s="19">
        <v>43249.2</v>
      </c>
      <c r="G199" s="20">
        <v>38359</v>
      </c>
      <c r="H199" s="20">
        <v>38359</v>
      </c>
      <c r="I199" s="17" t="s">
        <v>20</v>
      </c>
      <c r="J199" s="17" t="s">
        <v>21</v>
      </c>
      <c r="K199" s="17" t="s">
        <v>41</v>
      </c>
      <c r="L199" s="17" t="s">
        <v>71</v>
      </c>
      <c r="M199" s="19">
        <v>43249.185000000005</v>
      </c>
      <c r="N199" s="21">
        <v>1.4999999992141966E-2</v>
      </c>
    </row>
    <row r="200" spans="1:14" s="3" customFormat="1" ht="15" x14ac:dyDescent="0.25">
      <c r="A200" s="1"/>
      <c r="B200" s="15">
        <v>117647</v>
      </c>
      <c r="C200" s="16" t="s">
        <v>16</v>
      </c>
      <c r="D200" s="17" t="s">
        <v>17</v>
      </c>
      <c r="E200" s="18" t="s">
        <v>319</v>
      </c>
      <c r="F200" s="19">
        <v>8431.69</v>
      </c>
      <c r="G200" s="20">
        <v>38359</v>
      </c>
      <c r="H200" s="20">
        <v>38359</v>
      </c>
      <c r="I200" s="17" t="s">
        <v>20</v>
      </c>
      <c r="J200" s="17" t="s">
        <v>21</v>
      </c>
      <c r="K200" s="17" t="s">
        <v>75</v>
      </c>
      <c r="L200" s="17" t="s">
        <v>71</v>
      </c>
      <c r="M200" s="19">
        <v>8431.6779583333373</v>
      </c>
      <c r="N200" s="21">
        <v>1.2041666663208161E-2</v>
      </c>
    </row>
    <row r="201" spans="1:14" s="3" customFormat="1" ht="15" x14ac:dyDescent="0.25">
      <c r="A201" s="1"/>
      <c r="B201" s="15">
        <v>117648</v>
      </c>
      <c r="C201" s="16" t="s">
        <v>16</v>
      </c>
      <c r="D201" s="17" t="s">
        <v>17</v>
      </c>
      <c r="E201" s="18" t="s">
        <v>320</v>
      </c>
      <c r="F201" s="19">
        <v>5524.21</v>
      </c>
      <c r="G201" s="20">
        <v>38534</v>
      </c>
      <c r="H201" s="20">
        <v>38534</v>
      </c>
      <c r="I201" s="17" t="s">
        <v>20</v>
      </c>
      <c r="J201" s="17" t="s">
        <v>21</v>
      </c>
      <c r="K201" s="17" t="s">
        <v>41</v>
      </c>
      <c r="L201" s="17" t="s">
        <v>71</v>
      </c>
      <c r="M201" s="19">
        <v>5524.2024583333368</v>
      </c>
      <c r="N201" s="21">
        <v>7.5416666632008855E-3</v>
      </c>
    </row>
    <row r="202" spans="1:14" s="3" customFormat="1" ht="15" x14ac:dyDescent="0.25">
      <c r="A202" s="1"/>
      <c r="B202" s="15">
        <v>458533</v>
      </c>
      <c r="C202" s="16" t="s">
        <v>16</v>
      </c>
      <c r="D202" s="17" t="s">
        <v>33</v>
      </c>
      <c r="E202" s="18" t="s">
        <v>321</v>
      </c>
      <c r="F202" s="19">
        <v>4612.24</v>
      </c>
      <c r="G202" s="20">
        <v>38359</v>
      </c>
      <c r="H202" s="20">
        <v>38359</v>
      </c>
      <c r="I202" s="17" t="s">
        <v>20</v>
      </c>
      <c r="J202" s="17" t="s">
        <v>21</v>
      </c>
      <c r="K202" s="17" t="s">
        <v>55</v>
      </c>
      <c r="L202" s="17" t="s">
        <v>71</v>
      </c>
      <c r="M202" s="19">
        <v>4612.232333333337</v>
      </c>
      <c r="N202" s="21">
        <v>7.666666662771604E-3</v>
      </c>
    </row>
    <row r="203" spans="1:14" s="3" customFormat="1" ht="15" x14ac:dyDescent="0.25">
      <c r="A203" s="1"/>
      <c r="B203" s="15">
        <v>458565</v>
      </c>
      <c r="C203" s="16" t="s">
        <v>16</v>
      </c>
      <c r="D203" s="17" t="s">
        <v>33</v>
      </c>
      <c r="E203" s="18" t="s">
        <v>322</v>
      </c>
      <c r="F203" s="19">
        <v>15762.69</v>
      </c>
      <c r="G203" s="20">
        <v>38359</v>
      </c>
      <c r="H203" s="20">
        <v>38359</v>
      </c>
      <c r="I203" s="17" t="s">
        <v>20</v>
      </c>
      <c r="J203" s="17" t="s">
        <v>21</v>
      </c>
      <c r="K203" s="17" t="s">
        <v>41</v>
      </c>
      <c r="L203" s="17" t="s">
        <v>71</v>
      </c>
      <c r="M203" s="19">
        <v>15762.682124999999</v>
      </c>
      <c r="N203" s="21">
        <v>7.8750000011496013E-3</v>
      </c>
    </row>
    <row r="204" spans="1:14" s="3" customFormat="1" ht="15" x14ac:dyDescent="0.25">
      <c r="A204" s="1"/>
      <c r="B204" s="15">
        <v>458566</v>
      </c>
      <c r="C204" s="16" t="s">
        <v>16</v>
      </c>
      <c r="D204" s="17" t="s">
        <v>33</v>
      </c>
      <c r="E204" s="18" t="s">
        <v>323</v>
      </c>
      <c r="F204" s="19">
        <v>18878.75</v>
      </c>
      <c r="G204" s="20">
        <v>38359</v>
      </c>
      <c r="H204" s="20">
        <v>38359</v>
      </c>
      <c r="I204" s="17" t="s">
        <v>20</v>
      </c>
      <c r="J204" s="17" t="s">
        <v>21</v>
      </c>
      <c r="K204" s="17" t="s">
        <v>78</v>
      </c>
      <c r="L204" s="17" t="s">
        <v>71</v>
      </c>
      <c r="M204" s="19">
        <v>18878.738541666633</v>
      </c>
      <c r="N204" s="21">
        <v>1.145833336704527E-2</v>
      </c>
    </row>
    <row r="205" spans="1:14" s="3" customFormat="1" ht="15" x14ac:dyDescent="0.25">
      <c r="A205" s="1"/>
      <c r="B205" s="15">
        <v>458568</v>
      </c>
      <c r="C205" s="16" t="s">
        <v>16</v>
      </c>
      <c r="D205" s="17" t="s">
        <v>33</v>
      </c>
      <c r="E205" s="18" t="s">
        <v>324</v>
      </c>
      <c r="F205" s="19">
        <v>13920</v>
      </c>
      <c r="G205" s="20">
        <v>38524</v>
      </c>
      <c r="H205" s="20">
        <v>38534</v>
      </c>
      <c r="I205" s="17" t="s">
        <v>20</v>
      </c>
      <c r="J205" s="17" t="s">
        <v>21</v>
      </c>
      <c r="K205" s="17" t="s">
        <v>44</v>
      </c>
      <c r="L205" s="17" t="s">
        <v>71</v>
      </c>
      <c r="M205" s="19">
        <v>13919</v>
      </c>
      <c r="N205" s="21">
        <v>1</v>
      </c>
    </row>
    <row r="206" spans="1:14" s="3" customFormat="1" ht="15" x14ac:dyDescent="0.25">
      <c r="A206" s="1"/>
      <c r="B206" s="15">
        <v>458569</v>
      </c>
      <c r="C206" s="16" t="s">
        <v>16</v>
      </c>
      <c r="D206" s="17" t="s">
        <v>33</v>
      </c>
      <c r="E206" s="18" t="s">
        <v>325</v>
      </c>
      <c r="F206" s="19">
        <v>2492.12</v>
      </c>
      <c r="G206" s="20">
        <v>38533</v>
      </c>
      <c r="H206" s="20">
        <v>38534</v>
      </c>
      <c r="I206" s="17" t="s">
        <v>20</v>
      </c>
      <c r="J206" s="17" t="s">
        <v>21</v>
      </c>
      <c r="K206" s="17" t="s">
        <v>48</v>
      </c>
      <c r="L206" s="17" t="s">
        <v>71</v>
      </c>
      <c r="M206" s="19">
        <v>2491.1176666666665</v>
      </c>
      <c r="N206" s="21">
        <v>1.0023333333333539</v>
      </c>
    </row>
    <row r="207" spans="1:14" s="3" customFormat="1" ht="15" x14ac:dyDescent="0.25">
      <c r="A207" s="1"/>
      <c r="B207" s="15">
        <v>458575</v>
      </c>
      <c r="C207" s="16" t="s">
        <v>16</v>
      </c>
      <c r="D207" s="17" t="s">
        <v>33</v>
      </c>
      <c r="E207" s="18" t="s">
        <v>326</v>
      </c>
      <c r="F207" s="19">
        <v>16053.44</v>
      </c>
      <c r="G207" s="20">
        <v>38533</v>
      </c>
      <c r="H207" s="20">
        <v>38534</v>
      </c>
      <c r="I207" s="17" t="s">
        <v>20</v>
      </c>
      <c r="J207" s="17" t="s">
        <v>21</v>
      </c>
      <c r="K207" s="17" t="s">
        <v>41</v>
      </c>
      <c r="L207" s="17" t="s">
        <v>71</v>
      </c>
      <c r="M207" s="19">
        <v>16052.438666666667</v>
      </c>
      <c r="N207" s="21">
        <v>1.001333333333605</v>
      </c>
    </row>
    <row r="208" spans="1:14" s="3" customFormat="1" ht="15" x14ac:dyDescent="0.25">
      <c r="A208" s="1"/>
      <c r="B208" s="15">
        <v>458583</v>
      </c>
      <c r="C208" s="16" t="s">
        <v>16</v>
      </c>
      <c r="D208" s="17" t="s">
        <v>17</v>
      </c>
      <c r="E208" s="18" t="s">
        <v>327</v>
      </c>
      <c r="F208" s="19">
        <v>98806.22</v>
      </c>
      <c r="G208" s="20">
        <v>38534</v>
      </c>
      <c r="H208" s="20">
        <v>38534</v>
      </c>
      <c r="I208" s="17" t="s">
        <v>20</v>
      </c>
      <c r="J208" s="17" t="s">
        <v>21</v>
      </c>
      <c r="K208" s="17" t="s">
        <v>60</v>
      </c>
      <c r="L208" s="17" t="s">
        <v>71</v>
      </c>
      <c r="M208" s="19">
        <v>98805.215166666676</v>
      </c>
      <c r="N208" s="21">
        <v>1.0048333333252231</v>
      </c>
    </row>
    <row r="209" spans="1:14" s="3" customFormat="1" ht="15" x14ac:dyDescent="0.25">
      <c r="A209" s="1"/>
      <c r="B209" s="15">
        <v>458584</v>
      </c>
      <c r="C209" s="16" t="s">
        <v>16</v>
      </c>
      <c r="D209" s="17" t="s">
        <v>17</v>
      </c>
      <c r="E209" s="18" t="s">
        <v>328</v>
      </c>
      <c r="F209" s="19">
        <v>44156.11</v>
      </c>
      <c r="G209" s="20">
        <v>38534</v>
      </c>
      <c r="H209" s="20">
        <v>38534</v>
      </c>
      <c r="I209" s="17" t="s">
        <v>20</v>
      </c>
      <c r="J209" s="17" t="s">
        <v>21</v>
      </c>
      <c r="K209" s="17" t="s">
        <v>65</v>
      </c>
      <c r="L209" s="17" t="s">
        <v>71</v>
      </c>
      <c r="M209" s="19">
        <v>44155.107583333331</v>
      </c>
      <c r="N209" s="21">
        <v>1.0024166666698875</v>
      </c>
    </row>
    <row r="210" spans="1:14" s="3" customFormat="1" ht="15" x14ac:dyDescent="0.25">
      <c r="A210" s="1"/>
      <c r="B210" s="15">
        <v>458585</v>
      </c>
      <c r="C210" s="16" t="s">
        <v>16</v>
      </c>
      <c r="D210" s="17" t="s">
        <v>33</v>
      </c>
      <c r="E210" s="18" t="s">
        <v>329</v>
      </c>
      <c r="F210" s="19">
        <v>53524.29</v>
      </c>
      <c r="G210" s="20">
        <v>38534</v>
      </c>
      <c r="H210" s="20">
        <v>38534</v>
      </c>
      <c r="I210" s="17" t="s">
        <v>20</v>
      </c>
      <c r="J210" s="17" t="s">
        <v>21</v>
      </c>
      <c r="K210" s="17" t="s">
        <v>67</v>
      </c>
      <c r="L210" s="17" t="s">
        <v>71</v>
      </c>
      <c r="M210" s="19">
        <v>53523.285750000003</v>
      </c>
      <c r="N210" s="21">
        <v>1.0042499999981374</v>
      </c>
    </row>
    <row r="211" spans="1:14" s="3" customFormat="1" ht="15" x14ac:dyDescent="0.25">
      <c r="A211" s="1"/>
      <c r="B211" s="15">
        <v>458586</v>
      </c>
      <c r="C211" s="16" t="s">
        <v>16</v>
      </c>
      <c r="D211" s="17" t="s">
        <v>33</v>
      </c>
      <c r="E211" s="18" t="s">
        <v>330</v>
      </c>
      <c r="F211" s="19">
        <v>3500.01</v>
      </c>
      <c r="G211" s="20">
        <v>38560</v>
      </c>
      <c r="H211" s="20">
        <v>38565</v>
      </c>
      <c r="I211" s="17" t="s">
        <v>20</v>
      </c>
      <c r="J211" s="17" t="s">
        <v>21</v>
      </c>
      <c r="K211" s="17" t="s">
        <v>69</v>
      </c>
      <c r="L211" s="17" t="s">
        <v>71</v>
      </c>
      <c r="M211" s="19">
        <v>3499.0098750000002</v>
      </c>
      <c r="N211" s="21">
        <v>1.0001250000000255</v>
      </c>
    </row>
    <row r="212" spans="1:14" s="3" customFormat="1" ht="15" x14ac:dyDescent="0.25">
      <c r="A212" s="1"/>
      <c r="B212" s="15">
        <v>458587</v>
      </c>
      <c r="C212" s="16" t="s">
        <v>16</v>
      </c>
      <c r="D212" s="17" t="s">
        <v>33</v>
      </c>
      <c r="E212" s="18" t="s">
        <v>331</v>
      </c>
      <c r="F212" s="19">
        <v>5490</v>
      </c>
      <c r="G212" s="20">
        <v>39209</v>
      </c>
      <c r="H212" s="20">
        <v>39209</v>
      </c>
      <c r="I212" s="17" t="s">
        <v>20</v>
      </c>
      <c r="J212" s="17" t="s">
        <v>21</v>
      </c>
      <c r="K212" s="17" t="s">
        <v>73</v>
      </c>
      <c r="L212" s="17" t="s">
        <v>71</v>
      </c>
      <c r="M212" s="19">
        <v>5489</v>
      </c>
      <c r="N212" s="21">
        <v>1</v>
      </c>
    </row>
    <row r="213" spans="1:14" s="3" customFormat="1" ht="15" x14ac:dyDescent="0.25">
      <c r="A213" s="1"/>
      <c r="B213" s="15">
        <v>458588</v>
      </c>
      <c r="C213" s="16" t="s">
        <v>16</v>
      </c>
      <c r="D213" s="17" t="s">
        <v>33</v>
      </c>
      <c r="E213" s="18" t="s">
        <v>332</v>
      </c>
      <c r="F213" s="19">
        <v>120750</v>
      </c>
      <c r="G213" s="20">
        <v>39700</v>
      </c>
      <c r="H213" s="20">
        <v>39700</v>
      </c>
      <c r="I213" s="17" t="s">
        <v>20</v>
      </c>
      <c r="J213" s="17" t="s">
        <v>21</v>
      </c>
      <c r="K213" s="17" t="s">
        <v>75</v>
      </c>
      <c r="L213" s="17" t="s">
        <v>71</v>
      </c>
      <c r="M213" s="19">
        <v>120748.995</v>
      </c>
      <c r="N213" s="21">
        <v>1.0050000000046566</v>
      </c>
    </row>
    <row r="214" spans="1:14" s="3" customFormat="1" ht="15" x14ac:dyDescent="0.25">
      <c r="A214" s="1"/>
      <c r="B214" s="15">
        <v>458591</v>
      </c>
      <c r="C214" s="16" t="s">
        <v>16</v>
      </c>
      <c r="D214" s="17" t="s">
        <v>33</v>
      </c>
      <c r="E214" s="18" t="s">
        <v>333</v>
      </c>
      <c r="F214" s="19">
        <v>17400</v>
      </c>
      <c r="G214" s="20">
        <v>40086</v>
      </c>
      <c r="H214" s="20">
        <v>40087</v>
      </c>
      <c r="I214" s="17" t="s">
        <v>20</v>
      </c>
      <c r="J214" s="17" t="s">
        <v>21</v>
      </c>
      <c r="K214" s="17" t="s">
        <v>80</v>
      </c>
      <c r="L214" s="17" t="s">
        <v>71</v>
      </c>
      <c r="M214" s="19">
        <v>17399</v>
      </c>
      <c r="N214" s="21">
        <v>1</v>
      </c>
    </row>
    <row r="215" spans="1:14" s="3" customFormat="1" ht="15" x14ac:dyDescent="0.25">
      <c r="A215" s="1"/>
      <c r="B215" s="15">
        <v>458592</v>
      </c>
      <c r="C215" s="16" t="s">
        <v>16</v>
      </c>
      <c r="D215" s="17" t="s">
        <v>17</v>
      </c>
      <c r="E215" s="18" t="s">
        <v>334</v>
      </c>
      <c r="F215" s="19">
        <v>18362.8</v>
      </c>
      <c r="G215" s="20">
        <v>39835</v>
      </c>
      <c r="H215" s="20">
        <v>39845</v>
      </c>
      <c r="I215" s="17" t="s">
        <v>20</v>
      </c>
      <c r="J215" s="17" t="s">
        <v>21</v>
      </c>
      <c r="K215" s="17" t="s">
        <v>44</v>
      </c>
      <c r="L215" s="17" t="s">
        <v>71</v>
      </c>
      <c r="M215" s="19">
        <v>18361.796666666669</v>
      </c>
      <c r="N215" s="21">
        <v>1.0033333333303744</v>
      </c>
    </row>
    <row r="216" spans="1:14" s="3" customFormat="1" ht="15" x14ac:dyDescent="0.25">
      <c r="A216" s="1"/>
      <c r="B216" s="15">
        <v>458595</v>
      </c>
      <c r="C216" s="16" t="s">
        <v>16</v>
      </c>
      <c r="D216" s="17" t="s">
        <v>17</v>
      </c>
      <c r="E216" s="18" t="s">
        <v>335</v>
      </c>
      <c r="F216" s="19">
        <v>102399.93</v>
      </c>
      <c r="G216" s="20">
        <v>40471</v>
      </c>
      <c r="H216" s="20">
        <v>40483</v>
      </c>
      <c r="I216" s="17" t="s">
        <v>20</v>
      </c>
      <c r="J216" s="17" t="s">
        <v>21</v>
      </c>
      <c r="K216" s="17" t="s">
        <v>55</v>
      </c>
      <c r="L216" s="17" t="s">
        <v>71</v>
      </c>
      <c r="M216" s="19">
        <v>102398.93000000001</v>
      </c>
      <c r="N216" s="21">
        <v>0.99999999998544808</v>
      </c>
    </row>
    <row r="217" spans="1:14" s="3" customFormat="1" ht="15" x14ac:dyDescent="0.25">
      <c r="A217" s="1"/>
      <c r="B217" s="15">
        <v>458596</v>
      </c>
      <c r="C217" s="16" t="s">
        <v>16</v>
      </c>
      <c r="D217" s="17" t="s">
        <v>33</v>
      </c>
      <c r="E217" s="18" t="s">
        <v>336</v>
      </c>
      <c r="F217" s="19">
        <v>20479.990000000002</v>
      </c>
      <c r="G217" s="20">
        <v>40471</v>
      </c>
      <c r="H217" s="20">
        <v>40483</v>
      </c>
      <c r="I217" s="17" t="s">
        <v>20</v>
      </c>
      <c r="J217" s="17" t="s">
        <v>21</v>
      </c>
      <c r="K217" s="17" t="s">
        <v>73</v>
      </c>
      <c r="L217" s="17" t="s">
        <v>71</v>
      </c>
      <c r="M217" s="19">
        <v>20478.990000000005</v>
      </c>
      <c r="N217" s="21">
        <v>0.99999999999636202</v>
      </c>
    </row>
    <row r="218" spans="1:14" s="3" customFormat="1" ht="15" x14ac:dyDescent="0.25">
      <c r="A218" s="1"/>
      <c r="B218" s="15">
        <v>458601</v>
      </c>
      <c r="C218" s="16" t="s">
        <v>16</v>
      </c>
      <c r="D218" s="17" t="s">
        <v>33</v>
      </c>
      <c r="E218" s="18" t="s">
        <v>337</v>
      </c>
      <c r="F218" s="19">
        <v>5775.01</v>
      </c>
      <c r="G218" s="20">
        <v>42156</v>
      </c>
      <c r="H218" s="20">
        <v>42156</v>
      </c>
      <c r="I218" s="17" t="s">
        <v>20</v>
      </c>
      <c r="J218" s="17" t="s">
        <v>21</v>
      </c>
      <c r="K218" s="17" t="s">
        <v>80</v>
      </c>
      <c r="L218" s="17" t="s">
        <v>71</v>
      </c>
      <c r="M218" s="19">
        <v>5774.0100000000011</v>
      </c>
      <c r="N218" s="21">
        <v>0.99999999999909051</v>
      </c>
    </row>
    <row r="219" spans="1:14" s="3" customFormat="1" ht="15" x14ac:dyDescent="0.25">
      <c r="A219" s="1"/>
      <c r="B219" s="15">
        <v>458606</v>
      </c>
      <c r="C219" s="16" t="s">
        <v>16</v>
      </c>
      <c r="D219" s="17" t="s">
        <v>17</v>
      </c>
      <c r="E219" s="18" t="s">
        <v>338</v>
      </c>
      <c r="F219" s="19">
        <v>59650</v>
      </c>
      <c r="G219" s="20">
        <v>42366</v>
      </c>
      <c r="H219" s="20">
        <v>42370</v>
      </c>
      <c r="I219" s="17" t="s">
        <v>20</v>
      </c>
      <c r="J219" s="17" t="s">
        <v>21</v>
      </c>
      <c r="K219" s="17" t="s">
        <v>58</v>
      </c>
      <c r="L219" s="17" t="s">
        <v>71</v>
      </c>
      <c r="M219" s="19">
        <v>59648.999403499998</v>
      </c>
      <c r="N219" s="21">
        <v>1.0005965000018477</v>
      </c>
    </row>
    <row r="220" spans="1:14" s="3" customFormat="1" ht="15" x14ac:dyDescent="0.25">
      <c r="A220" s="1"/>
      <c r="B220" s="15">
        <v>458608</v>
      </c>
      <c r="C220" s="16" t="s">
        <v>16</v>
      </c>
      <c r="D220" s="17" t="s">
        <v>33</v>
      </c>
      <c r="E220" s="18" t="s">
        <v>339</v>
      </c>
      <c r="F220" s="19">
        <v>135700</v>
      </c>
      <c r="G220" s="20">
        <v>42412</v>
      </c>
      <c r="H220" s="20">
        <v>42412</v>
      </c>
      <c r="I220" s="17" t="s">
        <v>20</v>
      </c>
      <c r="J220" s="17" t="s">
        <v>21</v>
      </c>
      <c r="K220" s="17" t="s">
        <v>65</v>
      </c>
      <c r="L220" s="17" t="s">
        <v>71</v>
      </c>
      <c r="M220" s="19">
        <v>135698.99864299997</v>
      </c>
      <c r="N220" s="21">
        <v>1.0013570000301115</v>
      </c>
    </row>
    <row r="221" spans="1:14" s="3" customFormat="1" ht="15" x14ac:dyDescent="0.25">
      <c r="A221" s="1"/>
      <c r="B221" s="15">
        <v>458609</v>
      </c>
      <c r="C221" s="16" t="s">
        <v>16</v>
      </c>
      <c r="D221" s="17" t="s">
        <v>33</v>
      </c>
      <c r="E221" s="18" t="s">
        <v>339</v>
      </c>
      <c r="F221" s="19">
        <v>27140</v>
      </c>
      <c r="G221" s="20">
        <v>42446</v>
      </c>
      <c r="H221" s="20">
        <v>42446</v>
      </c>
      <c r="I221" s="17" t="s">
        <v>20</v>
      </c>
      <c r="J221" s="17" t="s">
        <v>21</v>
      </c>
      <c r="K221" s="17" t="s">
        <v>67</v>
      </c>
      <c r="L221" s="17" t="s">
        <v>71</v>
      </c>
      <c r="M221" s="19">
        <v>27138.999728599996</v>
      </c>
      <c r="N221" s="21">
        <v>1.0002714000038395</v>
      </c>
    </row>
    <row r="222" spans="1:14" s="3" customFormat="1" ht="15" x14ac:dyDescent="0.25">
      <c r="A222" s="1"/>
      <c r="B222" s="15">
        <v>458610</v>
      </c>
      <c r="C222" s="16" t="s">
        <v>16</v>
      </c>
      <c r="D222" s="17" t="s">
        <v>33</v>
      </c>
      <c r="E222" s="18" t="s">
        <v>340</v>
      </c>
      <c r="F222" s="19">
        <v>17950.009999999998</v>
      </c>
      <c r="G222" s="20">
        <v>42611</v>
      </c>
      <c r="H222" s="20">
        <v>42614</v>
      </c>
      <c r="I222" s="17" t="s">
        <v>20</v>
      </c>
      <c r="J222" s="17" t="s">
        <v>21</v>
      </c>
      <c r="K222" s="17" t="s">
        <v>69</v>
      </c>
      <c r="L222" s="17" t="s">
        <v>71</v>
      </c>
      <c r="M222" s="19">
        <v>17949.009999999998</v>
      </c>
      <c r="N222" s="21">
        <v>1</v>
      </c>
    </row>
    <row r="223" spans="1:14" s="3" customFormat="1" ht="15" x14ac:dyDescent="0.25">
      <c r="A223" s="1"/>
      <c r="B223" s="15">
        <v>458611</v>
      </c>
      <c r="C223" s="16" t="s">
        <v>16</v>
      </c>
      <c r="D223" s="17" t="s">
        <v>33</v>
      </c>
      <c r="E223" s="18" t="s">
        <v>341</v>
      </c>
      <c r="F223" s="19">
        <v>383500</v>
      </c>
      <c r="G223" s="20">
        <v>42619</v>
      </c>
      <c r="H223" s="20">
        <v>42619</v>
      </c>
      <c r="I223" s="17" t="s">
        <v>20</v>
      </c>
      <c r="J223" s="17" t="s">
        <v>21</v>
      </c>
      <c r="K223" s="17" t="s">
        <v>73</v>
      </c>
      <c r="L223" s="17" t="s">
        <v>71</v>
      </c>
      <c r="M223" s="19">
        <v>383499</v>
      </c>
      <c r="N223" s="21">
        <v>1</v>
      </c>
    </row>
    <row r="224" spans="1:14" s="3" customFormat="1" ht="15" x14ac:dyDescent="0.25">
      <c r="A224" s="1"/>
      <c r="B224" s="15">
        <v>458614</v>
      </c>
      <c r="C224" s="16" t="s">
        <v>16</v>
      </c>
      <c r="D224" s="17" t="s">
        <v>17</v>
      </c>
      <c r="E224" s="18" t="s">
        <v>342</v>
      </c>
      <c r="F224" s="19">
        <v>259823.98</v>
      </c>
      <c r="G224" s="20">
        <v>42675</v>
      </c>
      <c r="H224" s="20">
        <v>42675</v>
      </c>
      <c r="I224" s="17" t="s">
        <v>20</v>
      </c>
      <c r="J224" s="17" t="s">
        <v>21</v>
      </c>
      <c r="K224" s="17" t="s">
        <v>78</v>
      </c>
      <c r="L224" s="17" t="s">
        <v>71</v>
      </c>
      <c r="M224" s="19">
        <v>259822.9774017602</v>
      </c>
      <c r="N224" s="21">
        <v>1.002598239807412</v>
      </c>
    </row>
    <row r="225" spans="1:14" s="3" customFormat="1" ht="15" x14ac:dyDescent="0.25">
      <c r="A225" s="1"/>
      <c r="B225" s="15">
        <v>458627</v>
      </c>
      <c r="C225" s="16" t="s">
        <v>16</v>
      </c>
      <c r="D225" s="17" t="s">
        <v>17</v>
      </c>
      <c r="E225" s="18" t="s">
        <v>343</v>
      </c>
      <c r="F225" s="19">
        <v>25594.2</v>
      </c>
      <c r="G225" s="20">
        <v>42835</v>
      </c>
      <c r="H225" s="20">
        <v>42835</v>
      </c>
      <c r="I225" s="17" t="s">
        <v>20</v>
      </c>
      <c r="J225" s="17" t="s">
        <v>21</v>
      </c>
      <c r="K225" s="17" t="s">
        <v>46</v>
      </c>
      <c r="L225" s="17" t="s">
        <v>71</v>
      </c>
      <c r="M225" s="19">
        <v>25593.750000000004</v>
      </c>
      <c r="N225" s="21">
        <v>0.44999999999708962</v>
      </c>
    </row>
    <row r="226" spans="1:14" s="3" customFormat="1" ht="15" x14ac:dyDescent="0.25">
      <c r="A226" s="1"/>
      <c r="B226" s="15">
        <v>458628</v>
      </c>
      <c r="C226" s="16" t="s">
        <v>16</v>
      </c>
      <c r="D226" s="17" t="s">
        <v>33</v>
      </c>
      <c r="E226" s="18" t="s">
        <v>344</v>
      </c>
      <c r="F226" s="19">
        <v>94400</v>
      </c>
      <c r="G226" s="20">
        <v>44067</v>
      </c>
      <c r="H226" s="20">
        <v>44075</v>
      </c>
      <c r="I226" s="17" t="s">
        <v>20</v>
      </c>
      <c r="J226" s="17" t="s">
        <v>21</v>
      </c>
      <c r="K226" s="17" t="s">
        <v>46</v>
      </c>
      <c r="L226" s="17" t="s">
        <v>71</v>
      </c>
      <c r="M226" s="19">
        <v>62933.333333333328</v>
      </c>
      <c r="N226" s="21">
        <v>31466.666666666672</v>
      </c>
    </row>
    <row r="227" spans="1:14" s="3" customFormat="1" ht="15" x14ac:dyDescent="0.25">
      <c r="A227" s="1"/>
      <c r="B227" s="15">
        <v>458629</v>
      </c>
      <c r="C227" s="16" t="s">
        <v>16</v>
      </c>
      <c r="D227" s="17" t="s">
        <v>102</v>
      </c>
      <c r="E227" s="18" t="s">
        <v>345</v>
      </c>
      <c r="F227" s="19">
        <v>153400</v>
      </c>
      <c r="G227" s="20">
        <v>44680</v>
      </c>
      <c r="H227" s="20">
        <v>44682</v>
      </c>
      <c r="I227" s="17" t="s">
        <v>20</v>
      </c>
      <c r="J227" s="17" t="s">
        <v>21</v>
      </c>
      <c r="K227" s="17" t="s">
        <v>48</v>
      </c>
      <c r="L227" s="17" t="s">
        <v>71</v>
      </c>
      <c r="M227" s="19">
        <v>85222.221369999985</v>
      </c>
      <c r="N227" s="21">
        <v>68177.778630000015</v>
      </c>
    </row>
    <row r="228" spans="1:14" s="3" customFormat="1" ht="15" x14ac:dyDescent="0.25">
      <c r="A228" s="1"/>
      <c r="B228" s="15">
        <v>458630</v>
      </c>
      <c r="C228" s="16" t="s">
        <v>16</v>
      </c>
      <c r="D228" s="17" t="s">
        <v>102</v>
      </c>
      <c r="E228" s="18" t="s">
        <v>346</v>
      </c>
      <c r="F228" s="19">
        <v>1080290</v>
      </c>
      <c r="G228" s="20">
        <v>45076</v>
      </c>
      <c r="H228" s="20">
        <v>45078</v>
      </c>
      <c r="I228" s="17" t="s">
        <v>20</v>
      </c>
      <c r="J228" s="17" t="s">
        <v>21</v>
      </c>
      <c r="K228" s="17" t="s">
        <v>122</v>
      </c>
      <c r="L228" s="17" t="s">
        <v>71</v>
      </c>
      <c r="M228" s="19">
        <v>210056.38678832501</v>
      </c>
      <c r="N228" s="21">
        <v>870233.61321167496</v>
      </c>
    </row>
    <row r="229" spans="1:14" s="3" customFormat="1" ht="15" x14ac:dyDescent="0.25">
      <c r="A229" s="1"/>
      <c r="B229" s="15">
        <v>458631</v>
      </c>
      <c r="C229" s="16" t="s">
        <v>16</v>
      </c>
      <c r="D229" s="17" t="s">
        <v>102</v>
      </c>
      <c r="E229" s="18" t="s">
        <v>347</v>
      </c>
      <c r="F229" s="19">
        <v>180363.69</v>
      </c>
      <c r="G229" s="20">
        <v>45258</v>
      </c>
      <c r="H229" s="20">
        <v>45261</v>
      </c>
      <c r="I229" s="17" t="s">
        <v>20</v>
      </c>
      <c r="J229" s="17" t="s">
        <v>21</v>
      </c>
      <c r="K229" s="17" t="s">
        <v>126</v>
      </c>
      <c r="L229" s="17" t="s">
        <v>71</v>
      </c>
      <c r="M229" s="19">
        <v>5010.1024498989746</v>
      </c>
      <c r="N229" s="21">
        <v>175353.58755010102</v>
      </c>
    </row>
    <row r="230" spans="1:14" s="3" customFormat="1" ht="15" x14ac:dyDescent="0.25">
      <c r="A230" s="1"/>
      <c r="B230" s="15">
        <v>458632</v>
      </c>
      <c r="C230" s="16" t="s">
        <v>16</v>
      </c>
      <c r="D230" s="17" t="s">
        <v>102</v>
      </c>
      <c r="E230" s="18" t="s">
        <v>348</v>
      </c>
      <c r="F230" s="19">
        <v>134893.87</v>
      </c>
      <c r="G230" s="20">
        <v>45233</v>
      </c>
      <c r="H230" s="20">
        <v>45233</v>
      </c>
      <c r="I230" s="17" t="s">
        <v>20</v>
      </c>
      <c r="J230" s="17" t="s">
        <v>21</v>
      </c>
      <c r="K230" s="17" t="s">
        <v>130</v>
      </c>
      <c r="L230" s="17" t="s">
        <v>71</v>
      </c>
      <c r="M230" s="19">
        <v>7494.1038139478487</v>
      </c>
      <c r="N230" s="21">
        <v>127399.76618605215</v>
      </c>
    </row>
    <row r="231" spans="1:14" s="3" customFormat="1" ht="15" x14ac:dyDescent="0.25">
      <c r="A231" s="1"/>
      <c r="B231" s="15">
        <v>458633</v>
      </c>
      <c r="C231" s="16" t="s">
        <v>16</v>
      </c>
      <c r="D231" s="17" t="s">
        <v>102</v>
      </c>
      <c r="E231" s="18" t="s">
        <v>349</v>
      </c>
      <c r="F231" s="19">
        <v>205084</v>
      </c>
      <c r="G231" s="20">
        <v>45233</v>
      </c>
      <c r="H231" s="20">
        <v>45233</v>
      </c>
      <c r="I231" s="17" t="s">
        <v>20</v>
      </c>
      <c r="J231" s="17" t="s">
        <v>21</v>
      </c>
      <c r="K231" s="17" t="s">
        <v>134</v>
      </c>
      <c r="L231" s="17" t="s">
        <v>71</v>
      </c>
      <c r="M231" s="19">
        <v>11393.555441620001</v>
      </c>
      <c r="N231" s="21">
        <v>193690.44455838</v>
      </c>
    </row>
    <row r="232" spans="1:14" s="3" customFormat="1" ht="15" x14ac:dyDescent="0.25">
      <c r="A232" s="1"/>
      <c r="B232" s="15">
        <v>394530</v>
      </c>
      <c r="C232" s="16" t="s">
        <v>16</v>
      </c>
      <c r="D232" s="17" t="s">
        <v>17</v>
      </c>
      <c r="E232" s="18" t="s">
        <v>350</v>
      </c>
      <c r="F232" s="19">
        <v>179633.2</v>
      </c>
      <c r="G232" s="20">
        <v>41361</v>
      </c>
      <c r="H232" s="20">
        <v>41361</v>
      </c>
      <c r="I232" s="17" t="s">
        <v>20</v>
      </c>
      <c r="J232" s="17" t="s">
        <v>21</v>
      </c>
      <c r="K232" s="17" t="s">
        <v>80</v>
      </c>
      <c r="L232" s="17" t="s">
        <v>71</v>
      </c>
      <c r="M232" s="19">
        <v>179632.20000000004</v>
      </c>
      <c r="N232" s="21">
        <v>0.99999999997089617</v>
      </c>
    </row>
    <row r="233" spans="1:14" s="3" customFormat="1" ht="15" x14ac:dyDescent="0.25">
      <c r="A233" s="1"/>
      <c r="B233" s="15">
        <v>394531</v>
      </c>
      <c r="C233" s="16" t="s">
        <v>16</v>
      </c>
      <c r="D233" s="17" t="s">
        <v>33</v>
      </c>
      <c r="E233" s="18" t="s">
        <v>351</v>
      </c>
      <c r="F233" s="19">
        <v>4536</v>
      </c>
      <c r="G233" s="20">
        <v>37455</v>
      </c>
      <c r="H233" s="20">
        <v>37455</v>
      </c>
      <c r="I233" s="17" t="s">
        <v>20</v>
      </c>
      <c r="J233" s="17" t="s">
        <v>21</v>
      </c>
      <c r="K233" s="17" t="s">
        <v>44</v>
      </c>
      <c r="L233" s="17" t="s">
        <v>71</v>
      </c>
      <c r="M233" s="19">
        <v>4535</v>
      </c>
      <c r="N233" s="21">
        <v>1</v>
      </c>
    </row>
    <row r="234" spans="1:14" s="3" customFormat="1" ht="15" x14ac:dyDescent="0.25">
      <c r="A234" s="1"/>
      <c r="B234" s="15">
        <v>394535</v>
      </c>
      <c r="C234" s="16" t="s">
        <v>16</v>
      </c>
      <c r="D234" s="17" t="s">
        <v>33</v>
      </c>
      <c r="E234" s="18" t="s">
        <v>352</v>
      </c>
      <c r="F234" s="19">
        <v>12806.4</v>
      </c>
      <c r="G234" s="20">
        <v>40443</v>
      </c>
      <c r="H234" s="20">
        <v>40452</v>
      </c>
      <c r="I234" s="17" t="s">
        <v>20</v>
      </c>
      <c r="J234" s="17" t="s">
        <v>21</v>
      </c>
      <c r="K234" s="17" t="s">
        <v>73</v>
      </c>
      <c r="L234" s="17" t="s">
        <v>71</v>
      </c>
      <c r="M234" s="28">
        <v>12805.400000000001</v>
      </c>
      <c r="N234" s="21">
        <v>0.99999999999818101</v>
      </c>
    </row>
    <row r="235" spans="1:14" s="3" customFormat="1" ht="15" x14ac:dyDescent="0.25">
      <c r="A235" s="1"/>
      <c r="B235" s="15" t="s">
        <v>353</v>
      </c>
      <c r="C235" s="16" t="s">
        <v>16</v>
      </c>
      <c r="D235" s="17" t="s">
        <v>17</v>
      </c>
      <c r="E235" s="18" t="s">
        <v>354</v>
      </c>
      <c r="F235" s="27">
        <v>19950.009999999998</v>
      </c>
      <c r="G235" s="20">
        <v>40939</v>
      </c>
      <c r="H235" s="20">
        <v>40940</v>
      </c>
      <c r="I235" s="17" t="s">
        <v>20</v>
      </c>
      <c r="J235" s="17" t="s">
        <v>21</v>
      </c>
      <c r="K235" s="17" t="s">
        <v>41</v>
      </c>
      <c r="L235" s="17" t="s">
        <v>71</v>
      </c>
      <c r="M235" s="28">
        <v>19949.009999999998</v>
      </c>
      <c r="N235" s="21">
        <v>1</v>
      </c>
    </row>
    <row r="236" spans="1:14" s="3" customFormat="1" ht="15" x14ac:dyDescent="0.25">
      <c r="A236" s="1"/>
      <c r="B236" s="15" t="s">
        <v>355</v>
      </c>
      <c r="C236" s="16" t="s">
        <v>16</v>
      </c>
      <c r="D236" s="17" t="s">
        <v>17</v>
      </c>
      <c r="E236" s="18" t="s">
        <v>356</v>
      </c>
      <c r="F236" s="27">
        <v>13920</v>
      </c>
      <c r="G236" s="20" t="s">
        <v>357</v>
      </c>
      <c r="H236" s="20">
        <v>41000</v>
      </c>
      <c r="I236" s="17" t="s">
        <v>20</v>
      </c>
      <c r="J236" s="17" t="s">
        <v>21</v>
      </c>
      <c r="K236" s="17" t="s">
        <v>80</v>
      </c>
      <c r="L236" s="17" t="s">
        <v>71</v>
      </c>
      <c r="M236" s="28">
        <v>13919</v>
      </c>
      <c r="N236" s="21">
        <v>1</v>
      </c>
    </row>
    <row r="237" spans="1:14" s="3" customFormat="1" ht="15" x14ac:dyDescent="0.25">
      <c r="A237" s="1"/>
      <c r="B237" s="15" t="s">
        <v>358</v>
      </c>
      <c r="C237" s="16" t="s">
        <v>16</v>
      </c>
      <c r="D237" s="17" t="s">
        <v>17</v>
      </c>
      <c r="E237" s="18" t="s">
        <v>359</v>
      </c>
      <c r="F237" s="27">
        <v>48927.519999999997</v>
      </c>
      <c r="G237" s="20">
        <v>41415</v>
      </c>
      <c r="H237" s="20">
        <v>41426</v>
      </c>
      <c r="I237" s="17" t="s">
        <v>20</v>
      </c>
      <c r="J237" s="17" t="s">
        <v>21</v>
      </c>
      <c r="K237" s="17" t="s">
        <v>44</v>
      </c>
      <c r="L237" s="17" t="s">
        <v>71</v>
      </c>
      <c r="M237" s="28">
        <v>48926.52</v>
      </c>
      <c r="N237" s="21">
        <v>1</v>
      </c>
    </row>
    <row r="238" spans="1:14" s="3" customFormat="1" ht="15" x14ac:dyDescent="0.25">
      <c r="A238" s="1"/>
      <c r="B238" s="15" t="s">
        <v>360</v>
      </c>
      <c r="C238" s="16" t="s">
        <v>16</v>
      </c>
      <c r="D238" s="17" t="s">
        <v>33</v>
      </c>
      <c r="E238" s="18" t="s">
        <v>361</v>
      </c>
      <c r="F238" s="27">
        <v>75438</v>
      </c>
      <c r="G238" s="20">
        <v>41517</v>
      </c>
      <c r="H238" s="20">
        <v>41518</v>
      </c>
      <c r="I238" s="17" t="s">
        <v>20</v>
      </c>
      <c r="J238" s="17" t="s">
        <v>21</v>
      </c>
      <c r="K238" s="17" t="s">
        <v>48</v>
      </c>
      <c r="L238" s="17" t="s">
        <v>71</v>
      </c>
      <c r="M238" s="28">
        <v>75437</v>
      </c>
      <c r="N238" s="21">
        <v>1</v>
      </c>
    </row>
    <row r="239" spans="1:14" s="3" customFormat="1" ht="15" x14ac:dyDescent="0.25">
      <c r="A239" s="1"/>
      <c r="B239" s="15">
        <v>394544</v>
      </c>
      <c r="C239" s="16" t="s">
        <v>16</v>
      </c>
      <c r="D239" s="17" t="s">
        <v>33</v>
      </c>
      <c r="E239" s="18" t="s">
        <v>362</v>
      </c>
      <c r="F239" s="27">
        <v>11509.72</v>
      </c>
      <c r="G239" s="20">
        <v>41710</v>
      </c>
      <c r="H239" s="20">
        <v>41710</v>
      </c>
      <c r="I239" s="17" t="s">
        <v>20</v>
      </c>
      <c r="J239" s="17" t="s">
        <v>21</v>
      </c>
      <c r="K239" s="17" t="s">
        <v>55</v>
      </c>
      <c r="L239" s="17" t="s">
        <v>71</v>
      </c>
      <c r="M239" s="28">
        <v>11508.72</v>
      </c>
      <c r="N239" s="21">
        <v>1</v>
      </c>
    </row>
    <row r="240" spans="1:14" s="3" customFormat="1" ht="15" x14ac:dyDescent="0.25">
      <c r="A240" s="1"/>
      <c r="B240" s="15">
        <v>394545</v>
      </c>
      <c r="C240" s="16" t="s">
        <v>16</v>
      </c>
      <c r="D240" s="17" t="s">
        <v>33</v>
      </c>
      <c r="E240" s="18" t="s">
        <v>363</v>
      </c>
      <c r="F240" s="27">
        <v>48883.31</v>
      </c>
      <c r="G240" s="20">
        <v>41815</v>
      </c>
      <c r="H240" s="20">
        <v>41821</v>
      </c>
      <c r="I240" s="17" t="s">
        <v>20</v>
      </c>
      <c r="J240" s="17" t="s">
        <v>21</v>
      </c>
      <c r="K240" s="17" t="s">
        <v>58</v>
      </c>
      <c r="L240" s="17" t="s">
        <v>71</v>
      </c>
      <c r="M240" s="28">
        <v>48882.310000000005</v>
      </c>
      <c r="N240" s="21">
        <v>0.99999999999272404</v>
      </c>
    </row>
    <row r="241" spans="1:14" s="3" customFormat="1" ht="15" x14ac:dyDescent="0.25">
      <c r="A241" s="1"/>
      <c r="B241" s="15" t="s">
        <v>364</v>
      </c>
      <c r="C241" s="16" t="s">
        <v>16</v>
      </c>
      <c r="D241" s="17" t="s">
        <v>33</v>
      </c>
      <c r="E241" s="18" t="s">
        <v>363</v>
      </c>
      <c r="F241" s="27">
        <v>48883.31</v>
      </c>
      <c r="G241" s="20">
        <v>41815</v>
      </c>
      <c r="H241" s="20">
        <v>41821</v>
      </c>
      <c r="I241" s="17" t="s">
        <v>20</v>
      </c>
      <c r="J241" s="17" t="s">
        <v>21</v>
      </c>
      <c r="K241" s="17" t="s">
        <v>60</v>
      </c>
      <c r="L241" s="17" t="s">
        <v>71</v>
      </c>
      <c r="M241" s="28">
        <v>48882.310000000005</v>
      </c>
      <c r="N241" s="21">
        <v>0.99999999999272404</v>
      </c>
    </row>
    <row r="242" spans="1:14" s="3" customFormat="1" ht="15" x14ac:dyDescent="0.25">
      <c r="A242" s="1"/>
      <c r="B242" s="15">
        <v>394549</v>
      </c>
      <c r="C242" s="16" t="s">
        <v>16</v>
      </c>
      <c r="D242" s="17" t="s">
        <v>17</v>
      </c>
      <c r="E242" s="18" t="s">
        <v>365</v>
      </c>
      <c r="F242" s="27">
        <v>165036</v>
      </c>
      <c r="G242" s="20">
        <v>41870</v>
      </c>
      <c r="H242" s="20">
        <v>41870</v>
      </c>
      <c r="I242" s="17" t="s">
        <v>20</v>
      </c>
      <c r="J242" s="17" t="s">
        <v>21</v>
      </c>
      <c r="K242" s="17" t="s">
        <v>69</v>
      </c>
      <c r="L242" s="17" t="s">
        <v>71</v>
      </c>
      <c r="M242" s="28">
        <v>165035.00000000003</v>
      </c>
      <c r="N242" s="21">
        <v>0.99999999997089617</v>
      </c>
    </row>
    <row r="243" spans="1:14" s="3" customFormat="1" ht="15" x14ac:dyDescent="0.25">
      <c r="A243" s="1"/>
      <c r="B243" s="15">
        <v>394550</v>
      </c>
      <c r="C243" s="16" t="s">
        <v>16</v>
      </c>
      <c r="D243" s="17" t="s">
        <v>17</v>
      </c>
      <c r="E243" s="18" t="s">
        <v>365</v>
      </c>
      <c r="F243" s="27">
        <v>165036</v>
      </c>
      <c r="G243" s="20">
        <v>42045</v>
      </c>
      <c r="H243" s="20">
        <v>42045</v>
      </c>
      <c r="I243" s="17" t="s">
        <v>20</v>
      </c>
      <c r="J243" s="17" t="s">
        <v>21</v>
      </c>
      <c r="K243" s="17" t="s">
        <v>73</v>
      </c>
      <c r="L243" s="17" t="s">
        <v>71</v>
      </c>
      <c r="M243" s="28">
        <v>165035.00000000003</v>
      </c>
      <c r="N243" s="21">
        <v>0.99999999997089617</v>
      </c>
    </row>
    <row r="244" spans="1:14" s="3" customFormat="1" ht="15" x14ac:dyDescent="0.25">
      <c r="A244" s="1"/>
      <c r="B244" s="15" t="s">
        <v>366</v>
      </c>
      <c r="C244" s="16" t="s">
        <v>16</v>
      </c>
      <c r="D244" s="17" t="s">
        <v>17</v>
      </c>
      <c r="E244" s="18" t="s">
        <v>367</v>
      </c>
      <c r="F244" s="23">
        <v>5095.01</v>
      </c>
      <c r="G244" s="20">
        <v>42401</v>
      </c>
      <c r="H244" s="20">
        <v>42401</v>
      </c>
      <c r="I244" s="17" t="s">
        <v>20</v>
      </c>
      <c r="J244" s="17" t="s">
        <v>21</v>
      </c>
      <c r="K244" s="17" t="s">
        <v>75</v>
      </c>
      <c r="L244" s="17" t="s">
        <v>71</v>
      </c>
      <c r="M244" s="19">
        <v>5094.01</v>
      </c>
      <c r="N244" s="21">
        <v>1</v>
      </c>
    </row>
    <row r="245" spans="1:14" s="3" customFormat="1" ht="15" x14ac:dyDescent="0.25">
      <c r="A245" s="1"/>
      <c r="B245" s="15" t="s">
        <v>368</v>
      </c>
      <c r="C245" s="16" t="s">
        <v>16</v>
      </c>
      <c r="D245" s="17" t="s">
        <v>17</v>
      </c>
      <c r="E245" s="18" t="s">
        <v>369</v>
      </c>
      <c r="F245" s="23">
        <v>171100</v>
      </c>
      <c r="G245" s="20">
        <v>42487</v>
      </c>
      <c r="H245" s="20">
        <v>42491</v>
      </c>
      <c r="I245" s="17" t="s">
        <v>20</v>
      </c>
      <c r="J245" s="17" t="s">
        <v>21</v>
      </c>
      <c r="K245" s="17" t="s">
        <v>41</v>
      </c>
      <c r="L245" s="17" t="s">
        <v>71</v>
      </c>
      <c r="M245" s="19">
        <v>171099</v>
      </c>
      <c r="N245" s="21">
        <v>1</v>
      </c>
    </row>
    <row r="246" spans="1:14" s="3" customFormat="1" ht="15" x14ac:dyDescent="0.25">
      <c r="A246" s="1"/>
      <c r="B246" s="15" t="s">
        <v>370</v>
      </c>
      <c r="C246" s="16" t="s">
        <v>16</v>
      </c>
      <c r="D246" s="17" t="s">
        <v>33</v>
      </c>
      <c r="E246" s="18" t="s">
        <v>371</v>
      </c>
      <c r="F246" s="23">
        <v>31435.200000000001</v>
      </c>
      <c r="G246" s="20">
        <v>43250</v>
      </c>
      <c r="H246" s="20">
        <v>43252</v>
      </c>
      <c r="I246" s="17" t="s">
        <v>20</v>
      </c>
      <c r="J246" s="17" t="s">
        <v>21</v>
      </c>
      <c r="K246" s="17" t="s">
        <v>78</v>
      </c>
      <c r="L246" s="17" t="s">
        <v>71</v>
      </c>
      <c r="M246" s="23">
        <v>31434.200000000004</v>
      </c>
      <c r="N246" s="21">
        <v>0.99999999999636202</v>
      </c>
    </row>
    <row r="247" spans="1:14" s="3" customFormat="1" ht="15" x14ac:dyDescent="0.25">
      <c r="A247" s="1"/>
      <c r="B247" s="15" t="s">
        <v>372</v>
      </c>
      <c r="C247" s="16" t="s">
        <v>16</v>
      </c>
      <c r="D247" s="17" t="s">
        <v>102</v>
      </c>
      <c r="E247" s="18" t="s">
        <v>373</v>
      </c>
      <c r="F247" s="23">
        <v>140317.81</v>
      </c>
      <c r="G247" s="20">
        <v>44763</v>
      </c>
      <c r="H247" s="20">
        <v>44774</v>
      </c>
      <c r="I247" s="17" t="s">
        <v>20</v>
      </c>
      <c r="J247" s="17" t="s">
        <v>21</v>
      </c>
      <c r="K247" s="17" t="s">
        <v>78</v>
      </c>
      <c r="L247" s="17" t="s">
        <v>71</v>
      </c>
      <c r="M247" s="19">
        <v>39756.712833333338</v>
      </c>
      <c r="N247" s="21">
        <v>100561.09716666666</v>
      </c>
    </row>
    <row r="248" spans="1:14" s="3" customFormat="1" ht="15" x14ac:dyDescent="0.25">
      <c r="A248" s="1"/>
      <c r="B248" s="15" t="s">
        <v>372</v>
      </c>
      <c r="C248" s="16" t="s">
        <v>16</v>
      </c>
      <c r="D248" s="17" t="s">
        <v>102</v>
      </c>
      <c r="E248" s="18" t="s">
        <v>374</v>
      </c>
      <c r="F248" s="23">
        <v>144024.99</v>
      </c>
      <c r="G248" s="20">
        <v>45190</v>
      </c>
      <c r="H248" s="20">
        <v>45200</v>
      </c>
      <c r="I248" s="17" t="s">
        <v>20</v>
      </c>
      <c r="J248" s="17" t="s">
        <v>21</v>
      </c>
      <c r="K248" s="17" t="s">
        <v>80</v>
      </c>
      <c r="L248" s="17" t="s">
        <v>71</v>
      </c>
      <c r="M248" s="19">
        <v>7201.2494999999999</v>
      </c>
      <c r="N248" s="21">
        <v>136823.74049999999</v>
      </c>
    </row>
    <row r="249" spans="1:14" s="3" customFormat="1" ht="15" x14ac:dyDescent="0.25">
      <c r="A249" s="1"/>
      <c r="B249" s="15">
        <v>394554</v>
      </c>
      <c r="C249" s="16" t="s">
        <v>16</v>
      </c>
      <c r="D249" s="17" t="s">
        <v>33</v>
      </c>
      <c r="E249" s="18" t="s">
        <v>375</v>
      </c>
      <c r="F249" s="19">
        <v>2122.6799999999998</v>
      </c>
      <c r="G249" s="20">
        <v>37516</v>
      </c>
      <c r="H249" s="20">
        <v>37530</v>
      </c>
      <c r="I249" s="17" t="s">
        <v>20</v>
      </c>
      <c r="J249" s="17" t="s">
        <v>21</v>
      </c>
      <c r="K249" s="17" t="s">
        <v>80</v>
      </c>
      <c r="L249" s="17" t="s">
        <v>71</v>
      </c>
      <c r="M249" s="19">
        <v>2121.6799999999998</v>
      </c>
      <c r="N249" s="21">
        <v>1</v>
      </c>
    </row>
    <row r="250" spans="1:14" s="3" customFormat="1" ht="15" x14ac:dyDescent="0.25">
      <c r="A250" s="1"/>
      <c r="B250" s="15">
        <v>394562</v>
      </c>
      <c r="C250" s="16" t="s">
        <v>16</v>
      </c>
      <c r="D250" s="17" t="s">
        <v>17</v>
      </c>
      <c r="E250" s="18" t="s">
        <v>376</v>
      </c>
      <c r="F250" s="19">
        <v>2122.6799999999998</v>
      </c>
      <c r="G250" s="20">
        <v>37516</v>
      </c>
      <c r="H250" s="20">
        <v>37530</v>
      </c>
      <c r="I250" s="17" t="s">
        <v>20</v>
      </c>
      <c r="J250" s="17" t="s">
        <v>21</v>
      </c>
      <c r="K250" s="17" t="s">
        <v>41</v>
      </c>
      <c r="L250" s="17" t="s">
        <v>71</v>
      </c>
      <c r="M250" s="19">
        <v>2121.6799999999998</v>
      </c>
      <c r="N250" s="21">
        <v>1</v>
      </c>
    </row>
    <row r="251" spans="1:14" s="3" customFormat="1" ht="15" x14ac:dyDescent="0.25">
      <c r="A251" s="1"/>
      <c r="B251" s="15">
        <v>394563</v>
      </c>
      <c r="C251" s="16" t="s">
        <v>16</v>
      </c>
      <c r="D251" s="17" t="s">
        <v>17</v>
      </c>
      <c r="E251" s="18" t="s">
        <v>377</v>
      </c>
      <c r="F251" s="19">
        <v>4077</v>
      </c>
      <c r="G251" s="20">
        <v>37753</v>
      </c>
      <c r="H251" s="20">
        <v>37773</v>
      </c>
      <c r="I251" s="17" t="s">
        <v>20</v>
      </c>
      <c r="J251" s="17" t="s">
        <v>21</v>
      </c>
      <c r="K251" s="17" t="s">
        <v>78</v>
      </c>
      <c r="L251" s="17" t="s">
        <v>71</v>
      </c>
      <c r="M251" s="19">
        <v>4076</v>
      </c>
      <c r="N251" s="21">
        <v>1</v>
      </c>
    </row>
    <row r="252" spans="1:14" s="3" customFormat="1" ht="15" x14ac:dyDescent="0.25">
      <c r="A252" s="1"/>
      <c r="B252" s="15">
        <v>394564</v>
      </c>
      <c r="C252" s="16" t="s">
        <v>16</v>
      </c>
      <c r="D252" s="17" t="s">
        <v>33</v>
      </c>
      <c r="E252" s="18" t="s">
        <v>378</v>
      </c>
      <c r="F252" s="19">
        <v>1595</v>
      </c>
      <c r="G252" s="20">
        <v>37853</v>
      </c>
      <c r="H252" s="20">
        <v>37865</v>
      </c>
      <c r="I252" s="17" t="s">
        <v>20</v>
      </c>
      <c r="J252" s="17" t="s">
        <v>21</v>
      </c>
      <c r="K252" s="17" t="s">
        <v>80</v>
      </c>
      <c r="L252" s="17" t="s">
        <v>71</v>
      </c>
      <c r="M252" s="19">
        <v>1594</v>
      </c>
      <c r="N252" s="21">
        <v>1</v>
      </c>
    </row>
    <row r="253" spans="1:14" s="3" customFormat="1" ht="15" x14ac:dyDescent="0.25">
      <c r="A253" s="1"/>
      <c r="B253" s="15">
        <v>394565</v>
      </c>
      <c r="C253" s="16" t="s">
        <v>16</v>
      </c>
      <c r="D253" s="17" t="s">
        <v>33</v>
      </c>
      <c r="E253" s="18" t="s">
        <v>376</v>
      </c>
      <c r="F253" s="19">
        <v>3084.48</v>
      </c>
      <c r="G253" s="20">
        <v>37861</v>
      </c>
      <c r="H253" s="20">
        <v>37865</v>
      </c>
      <c r="I253" s="17" t="s">
        <v>20</v>
      </c>
      <c r="J253" s="17" t="s">
        <v>21</v>
      </c>
      <c r="K253" s="17" t="s">
        <v>44</v>
      </c>
      <c r="L253" s="17" t="s">
        <v>71</v>
      </c>
      <c r="M253" s="19">
        <v>3083.48</v>
      </c>
      <c r="N253" s="21">
        <v>1</v>
      </c>
    </row>
    <row r="254" spans="1:14" s="3" customFormat="1" ht="15" x14ac:dyDescent="0.25">
      <c r="A254" s="1"/>
      <c r="B254" s="15">
        <v>394571</v>
      </c>
      <c r="C254" s="16" t="s">
        <v>16</v>
      </c>
      <c r="D254" s="17" t="s">
        <v>17</v>
      </c>
      <c r="E254" s="18" t="s">
        <v>378</v>
      </c>
      <c r="F254" s="19">
        <v>1274.99</v>
      </c>
      <c r="G254" s="20">
        <v>37862</v>
      </c>
      <c r="H254" s="20">
        <v>37862</v>
      </c>
      <c r="I254" s="17" t="s">
        <v>20</v>
      </c>
      <c r="J254" s="17" t="s">
        <v>21</v>
      </c>
      <c r="K254" s="17" t="s">
        <v>65</v>
      </c>
      <c r="L254" s="17" t="s">
        <v>71</v>
      </c>
      <c r="M254" s="19">
        <v>1273.99</v>
      </c>
      <c r="N254" s="21">
        <v>1</v>
      </c>
    </row>
    <row r="255" spans="1:14" s="3" customFormat="1" ht="15" x14ac:dyDescent="0.25">
      <c r="A255" s="1"/>
      <c r="B255" s="15">
        <v>394572</v>
      </c>
      <c r="C255" s="16" t="s">
        <v>16</v>
      </c>
      <c r="D255" s="17" t="s">
        <v>17</v>
      </c>
      <c r="E255" s="18" t="s">
        <v>379</v>
      </c>
      <c r="F255" s="19">
        <v>1700</v>
      </c>
      <c r="G255" s="20">
        <v>37853</v>
      </c>
      <c r="H255" s="20">
        <v>37884</v>
      </c>
      <c r="I255" s="17" t="s">
        <v>20</v>
      </c>
      <c r="J255" s="17" t="s">
        <v>21</v>
      </c>
      <c r="K255" s="17" t="s">
        <v>67</v>
      </c>
      <c r="L255" s="17" t="s">
        <v>71</v>
      </c>
      <c r="M255" s="19">
        <v>1699</v>
      </c>
      <c r="N255" s="21">
        <v>1</v>
      </c>
    </row>
    <row r="256" spans="1:14" s="3" customFormat="1" ht="15" x14ac:dyDescent="0.25">
      <c r="A256" s="1"/>
      <c r="B256" s="15">
        <v>394573</v>
      </c>
      <c r="C256" s="16" t="s">
        <v>16</v>
      </c>
      <c r="D256" s="17" t="s">
        <v>17</v>
      </c>
      <c r="E256" s="18" t="s">
        <v>380</v>
      </c>
      <c r="F256" s="19">
        <v>4500</v>
      </c>
      <c r="G256" s="20">
        <v>37865</v>
      </c>
      <c r="H256" s="20">
        <v>37895</v>
      </c>
      <c r="I256" s="17" t="s">
        <v>20</v>
      </c>
      <c r="J256" s="17" t="s">
        <v>21</v>
      </c>
      <c r="K256" s="17" t="s">
        <v>69</v>
      </c>
      <c r="L256" s="17" t="s">
        <v>71</v>
      </c>
      <c r="M256" s="19">
        <v>4499.99</v>
      </c>
      <c r="N256" s="21">
        <v>1.0000000000218279E-2</v>
      </c>
    </row>
    <row r="257" spans="1:14" s="3" customFormat="1" ht="15" x14ac:dyDescent="0.25">
      <c r="A257" s="1"/>
      <c r="B257" s="15">
        <v>394576</v>
      </c>
      <c r="C257" s="16" t="s">
        <v>16</v>
      </c>
      <c r="D257" s="17" t="s">
        <v>33</v>
      </c>
      <c r="E257" s="18" t="s">
        <v>381</v>
      </c>
      <c r="F257" s="19">
        <v>1275.1200000000001</v>
      </c>
      <c r="G257" s="20">
        <v>37887</v>
      </c>
      <c r="H257" s="20">
        <v>37895</v>
      </c>
      <c r="I257" s="17" t="s">
        <v>20</v>
      </c>
      <c r="J257" s="17" t="s">
        <v>21</v>
      </c>
      <c r="K257" s="17" t="s">
        <v>41</v>
      </c>
      <c r="L257" s="17" t="s">
        <v>71</v>
      </c>
      <c r="M257" s="19">
        <v>1275.1099999999999</v>
      </c>
      <c r="N257" s="21">
        <v>1.0000000000218279E-2</v>
      </c>
    </row>
    <row r="258" spans="1:14" s="3" customFormat="1" ht="15" x14ac:dyDescent="0.25">
      <c r="A258" s="1"/>
      <c r="B258" s="15">
        <v>394577</v>
      </c>
      <c r="C258" s="16" t="s">
        <v>16</v>
      </c>
      <c r="D258" s="17" t="s">
        <v>33</v>
      </c>
      <c r="E258" s="18" t="s">
        <v>381</v>
      </c>
      <c r="F258" s="19">
        <v>1275.1200000000001</v>
      </c>
      <c r="G258" s="20">
        <v>37887</v>
      </c>
      <c r="H258" s="20">
        <v>37895</v>
      </c>
      <c r="I258" s="17" t="s">
        <v>20</v>
      </c>
      <c r="J258" s="17" t="s">
        <v>21</v>
      </c>
      <c r="K258" s="17" t="s">
        <v>78</v>
      </c>
      <c r="L258" s="17" t="s">
        <v>71</v>
      </c>
      <c r="M258" s="19">
        <v>1275.1099999999999</v>
      </c>
      <c r="N258" s="21">
        <v>1.0000000000218279E-2</v>
      </c>
    </row>
    <row r="259" spans="1:14" s="3" customFormat="1" ht="15" x14ac:dyDescent="0.25">
      <c r="A259" s="1"/>
      <c r="B259" s="15">
        <v>394580</v>
      </c>
      <c r="C259" s="16" t="s">
        <v>16</v>
      </c>
      <c r="D259" s="17" t="s">
        <v>33</v>
      </c>
      <c r="E259" s="18" t="s">
        <v>381</v>
      </c>
      <c r="F259" s="19">
        <v>1275.1200000000001</v>
      </c>
      <c r="G259" s="20">
        <v>37887</v>
      </c>
      <c r="H259" s="20">
        <v>37895</v>
      </c>
      <c r="I259" s="17" t="s">
        <v>20</v>
      </c>
      <c r="J259" s="17" t="s">
        <v>21</v>
      </c>
      <c r="K259" s="17" t="s">
        <v>48</v>
      </c>
      <c r="L259" s="17" t="s">
        <v>71</v>
      </c>
      <c r="M259" s="19">
        <v>1275.1099999999999</v>
      </c>
      <c r="N259" s="21">
        <v>1.0000000000218279E-2</v>
      </c>
    </row>
    <row r="260" spans="1:14" s="3" customFormat="1" ht="15" x14ac:dyDescent="0.25">
      <c r="A260" s="1"/>
      <c r="B260" s="15">
        <v>394581</v>
      </c>
      <c r="C260" s="16" t="s">
        <v>16</v>
      </c>
      <c r="D260" s="17" t="s">
        <v>33</v>
      </c>
      <c r="E260" s="18" t="s">
        <v>381</v>
      </c>
      <c r="F260" s="19">
        <v>1275.01</v>
      </c>
      <c r="G260" s="20">
        <v>37887</v>
      </c>
      <c r="H260" s="20">
        <v>37895</v>
      </c>
      <c r="I260" s="17" t="s">
        <v>20</v>
      </c>
      <c r="J260" s="17" t="s">
        <v>21</v>
      </c>
      <c r="K260" s="17" t="s">
        <v>78</v>
      </c>
      <c r="L260" s="17" t="s">
        <v>71</v>
      </c>
      <c r="M260" s="19">
        <v>1275</v>
      </c>
      <c r="N260" s="21">
        <v>9.9999999999909051E-3</v>
      </c>
    </row>
    <row r="261" spans="1:14" s="3" customFormat="1" ht="15" x14ac:dyDescent="0.25">
      <c r="A261" s="1"/>
      <c r="B261" s="15">
        <v>394587</v>
      </c>
      <c r="C261" s="16" t="s">
        <v>16</v>
      </c>
      <c r="D261" s="17" t="s">
        <v>33</v>
      </c>
      <c r="E261" s="18" t="s">
        <v>382</v>
      </c>
      <c r="F261" s="19">
        <v>1045</v>
      </c>
      <c r="G261" s="20">
        <v>38051</v>
      </c>
      <c r="H261" s="20">
        <v>38047</v>
      </c>
      <c r="I261" s="17" t="s">
        <v>20</v>
      </c>
      <c r="J261" s="17" t="s">
        <v>21</v>
      </c>
      <c r="K261" s="17" t="s">
        <v>78</v>
      </c>
      <c r="L261" s="17" t="s">
        <v>71</v>
      </c>
      <c r="M261" s="19">
        <v>1044.99</v>
      </c>
      <c r="N261" s="21">
        <v>9.9999999999909051E-3</v>
      </c>
    </row>
    <row r="262" spans="1:14" s="3" customFormat="1" ht="15" x14ac:dyDescent="0.25">
      <c r="A262" s="1"/>
      <c r="B262" s="15">
        <v>394588</v>
      </c>
      <c r="C262" s="16" t="s">
        <v>16</v>
      </c>
      <c r="D262" s="17" t="s">
        <v>33</v>
      </c>
      <c r="E262" s="18" t="s">
        <v>383</v>
      </c>
      <c r="F262" s="19">
        <f>1597-50.34</f>
        <v>1546.66</v>
      </c>
      <c r="G262" s="20">
        <v>38051</v>
      </c>
      <c r="H262" s="20">
        <v>38047</v>
      </c>
      <c r="I262" s="17" t="s">
        <v>20</v>
      </c>
      <c r="J262" s="17" t="s">
        <v>21</v>
      </c>
      <c r="K262" s="17" t="s">
        <v>80</v>
      </c>
      <c r="L262" s="17" t="s">
        <v>71</v>
      </c>
      <c r="M262" s="19">
        <v>1596.99</v>
      </c>
      <c r="N262" s="21">
        <v>9.9999999999909051E-3</v>
      </c>
    </row>
    <row r="263" spans="1:14" s="3" customFormat="1" ht="15" x14ac:dyDescent="0.25">
      <c r="A263" s="1"/>
      <c r="B263" s="15">
        <v>394589</v>
      </c>
      <c r="C263" s="16" t="s">
        <v>16</v>
      </c>
      <c r="D263" s="17" t="s">
        <v>33</v>
      </c>
      <c r="E263" s="18" t="s">
        <v>384</v>
      </c>
      <c r="F263" s="19">
        <v>1911.84</v>
      </c>
      <c r="G263" s="20">
        <v>38098</v>
      </c>
      <c r="H263" s="20">
        <v>38108</v>
      </c>
      <c r="I263" s="17" t="s">
        <v>20</v>
      </c>
      <c r="J263" s="17" t="s">
        <v>21</v>
      </c>
      <c r="K263" s="17" t="s">
        <v>44</v>
      </c>
      <c r="L263" s="17" t="s">
        <v>71</v>
      </c>
      <c r="M263" s="19">
        <v>1911.83</v>
      </c>
      <c r="N263" s="21">
        <v>9.9999999999909051E-3</v>
      </c>
    </row>
    <row r="264" spans="1:14" s="3" customFormat="1" ht="15" x14ac:dyDescent="0.25">
      <c r="A264" s="1"/>
      <c r="B264" s="15">
        <v>394590</v>
      </c>
      <c r="C264" s="16" t="s">
        <v>16</v>
      </c>
      <c r="D264" s="17" t="s">
        <v>33</v>
      </c>
      <c r="E264" s="18" t="s">
        <v>384</v>
      </c>
      <c r="F264" s="19">
        <v>1911.84</v>
      </c>
      <c r="G264" s="20">
        <v>38098</v>
      </c>
      <c r="H264" s="20">
        <v>38108</v>
      </c>
      <c r="I264" s="17" t="s">
        <v>20</v>
      </c>
      <c r="J264" s="17" t="s">
        <v>21</v>
      </c>
      <c r="K264" s="17" t="s">
        <v>46</v>
      </c>
      <c r="L264" s="17" t="s">
        <v>71</v>
      </c>
      <c r="M264" s="19">
        <v>1911.83</v>
      </c>
      <c r="N264" s="21">
        <v>9.9999999999909051E-3</v>
      </c>
    </row>
    <row r="265" spans="1:14" s="3" customFormat="1" ht="15" x14ac:dyDescent="0.25">
      <c r="A265" s="1"/>
      <c r="B265" s="15">
        <v>394591</v>
      </c>
      <c r="C265" s="16" t="s">
        <v>16</v>
      </c>
      <c r="D265" s="17" t="s">
        <v>33</v>
      </c>
      <c r="E265" s="18" t="s">
        <v>384</v>
      </c>
      <c r="F265" s="19">
        <v>1911.84</v>
      </c>
      <c r="G265" s="20">
        <v>38098</v>
      </c>
      <c r="H265" s="20">
        <v>38108</v>
      </c>
      <c r="I265" s="17" t="s">
        <v>20</v>
      </c>
      <c r="J265" s="17" t="s">
        <v>21</v>
      </c>
      <c r="K265" s="17" t="s">
        <v>48</v>
      </c>
      <c r="L265" s="17" t="s">
        <v>71</v>
      </c>
      <c r="M265" s="19">
        <v>1911.83</v>
      </c>
      <c r="N265" s="21">
        <v>9.9999999999909051E-3</v>
      </c>
    </row>
    <row r="266" spans="1:14" s="3" customFormat="1" ht="15" x14ac:dyDescent="0.25">
      <c r="A266" s="1"/>
      <c r="B266" s="15">
        <v>394592</v>
      </c>
      <c r="C266" s="16" t="s">
        <v>16</v>
      </c>
      <c r="D266" s="17" t="s">
        <v>33</v>
      </c>
      <c r="E266" s="18" t="s">
        <v>384</v>
      </c>
      <c r="F266" s="19">
        <v>1911.84</v>
      </c>
      <c r="G266" s="20">
        <v>38098</v>
      </c>
      <c r="H266" s="20">
        <v>38108</v>
      </c>
      <c r="I266" s="17" t="s">
        <v>20</v>
      </c>
      <c r="J266" s="17" t="s">
        <v>21</v>
      </c>
      <c r="K266" s="17" t="s">
        <v>55</v>
      </c>
      <c r="L266" s="17" t="s">
        <v>71</v>
      </c>
      <c r="M266" s="19">
        <v>1911.83</v>
      </c>
      <c r="N266" s="21">
        <v>9.9999999999909051E-3</v>
      </c>
    </row>
    <row r="267" spans="1:14" s="3" customFormat="1" ht="15" x14ac:dyDescent="0.25">
      <c r="A267" s="1"/>
      <c r="B267" s="15">
        <v>394593</v>
      </c>
      <c r="C267" s="16" t="s">
        <v>16</v>
      </c>
      <c r="D267" s="17" t="s">
        <v>17</v>
      </c>
      <c r="E267" s="18" t="s">
        <v>384</v>
      </c>
      <c r="F267" s="19">
        <v>1911.84</v>
      </c>
      <c r="G267" s="20">
        <v>38098</v>
      </c>
      <c r="H267" s="20">
        <v>38108</v>
      </c>
      <c r="I267" s="17" t="s">
        <v>20</v>
      </c>
      <c r="J267" s="17" t="s">
        <v>21</v>
      </c>
      <c r="K267" s="17" t="s">
        <v>58</v>
      </c>
      <c r="L267" s="17" t="s">
        <v>71</v>
      </c>
      <c r="M267" s="19">
        <v>1911.83</v>
      </c>
      <c r="N267" s="21">
        <v>9.9999999999909051E-3</v>
      </c>
    </row>
    <row r="268" spans="1:14" s="3" customFormat="1" ht="15" x14ac:dyDescent="0.25">
      <c r="A268" s="1"/>
      <c r="B268" s="15">
        <v>394594</v>
      </c>
      <c r="C268" s="16" t="s">
        <v>16</v>
      </c>
      <c r="D268" s="17" t="s">
        <v>17</v>
      </c>
      <c r="E268" s="18" t="s">
        <v>384</v>
      </c>
      <c r="F268" s="19">
        <v>1911.84</v>
      </c>
      <c r="G268" s="20">
        <v>38098</v>
      </c>
      <c r="H268" s="20">
        <v>38108</v>
      </c>
      <c r="I268" s="17" t="s">
        <v>20</v>
      </c>
      <c r="J268" s="17" t="s">
        <v>21</v>
      </c>
      <c r="K268" s="17" t="s">
        <v>60</v>
      </c>
      <c r="L268" s="17" t="s">
        <v>71</v>
      </c>
      <c r="M268" s="19">
        <v>1911.83</v>
      </c>
      <c r="N268" s="21">
        <v>9.9999999999909051E-3</v>
      </c>
    </row>
    <row r="269" spans="1:14" s="3" customFormat="1" ht="15" x14ac:dyDescent="0.25">
      <c r="A269" s="1"/>
      <c r="B269" s="15">
        <v>394595</v>
      </c>
      <c r="C269" s="16" t="s">
        <v>16</v>
      </c>
      <c r="D269" s="17" t="s">
        <v>17</v>
      </c>
      <c r="E269" s="18" t="s">
        <v>384</v>
      </c>
      <c r="F269" s="19">
        <v>1911.84</v>
      </c>
      <c r="G269" s="20">
        <v>38098</v>
      </c>
      <c r="H269" s="20">
        <v>38108</v>
      </c>
      <c r="I269" s="17" t="s">
        <v>20</v>
      </c>
      <c r="J269" s="17" t="s">
        <v>21</v>
      </c>
      <c r="K269" s="17" t="s">
        <v>65</v>
      </c>
      <c r="L269" s="17" t="s">
        <v>71</v>
      </c>
      <c r="M269" s="19">
        <v>1911.83</v>
      </c>
      <c r="N269" s="21">
        <v>9.9999999999909051E-3</v>
      </c>
    </row>
    <row r="270" spans="1:14" s="3" customFormat="1" ht="15" x14ac:dyDescent="0.25">
      <c r="A270" s="1"/>
      <c r="B270" s="15">
        <v>394596</v>
      </c>
      <c r="C270" s="16" t="s">
        <v>16</v>
      </c>
      <c r="D270" s="17" t="s">
        <v>17</v>
      </c>
      <c r="E270" s="18" t="s">
        <v>384</v>
      </c>
      <c r="F270" s="19">
        <v>1911.84</v>
      </c>
      <c r="G270" s="20">
        <v>38098</v>
      </c>
      <c r="H270" s="20">
        <v>38108</v>
      </c>
      <c r="I270" s="17" t="s">
        <v>20</v>
      </c>
      <c r="J270" s="17" t="s">
        <v>21</v>
      </c>
      <c r="K270" s="17" t="s">
        <v>67</v>
      </c>
      <c r="L270" s="17" t="s">
        <v>71</v>
      </c>
      <c r="M270" s="19">
        <v>1911.83</v>
      </c>
      <c r="N270" s="21">
        <v>9.9999999999909051E-3</v>
      </c>
    </row>
    <row r="271" spans="1:14" s="3" customFormat="1" ht="15" x14ac:dyDescent="0.25">
      <c r="A271" s="1"/>
      <c r="B271" s="15">
        <v>394597</v>
      </c>
      <c r="C271" s="16" t="s">
        <v>16</v>
      </c>
      <c r="D271" s="17" t="s">
        <v>33</v>
      </c>
      <c r="E271" s="18" t="s">
        <v>384</v>
      </c>
      <c r="F271" s="19">
        <v>1911.84</v>
      </c>
      <c r="G271" s="20">
        <v>38098</v>
      </c>
      <c r="H271" s="20">
        <v>38108</v>
      </c>
      <c r="I271" s="17" t="s">
        <v>20</v>
      </c>
      <c r="J271" s="17" t="s">
        <v>21</v>
      </c>
      <c r="K271" s="17" t="s">
        <v>69</v>
      </c>
      <c r="L271" s="17" t="s">
        <v>71</v>
      </c>
      <c r="M271" s="19">
        <v>1911.83</v>
      </c>
      <c r="N271" s="21">
        <v>9.9999999999909051E-3</v>
      </c>
    </row>
    <row r="272" spans="1:14" s="3" customFormat="1" ht="14.25" customHeight="1" x14ac:dyDescent="0.25">
      <c r="A272" s="1"/>
      <c r="B272" s="15">
        <v>394598</v>
      </c>
      <c r="C272" s="16" t="s">
        <v>16</v>
      </c>
      <c r="D272" s="17" t="s">
        <v>33</v>
      </c>
      <c r="E272" s="18" t="s">
        <v>384</v>
      </c>
      <c r="F272" s="19">
        <v>1911.84</v>
      </c>
      <c r="G272" s="20">
        <v>38098</v>
      </c>
      <c r="H272" s="20">
        <v>38108</v>
      </c>
      <c r="I272" s="17" t="s">
        <v>20</v>
      </c>
      <c r="J272" s="17" t="s">
        <v>21</v>
      </c>
      <c r="K272" s="17" t="s">
        <v>73</v>
      </c>
      <c r="L272" s="17" t="s">
        <v>71</v>
      </c>
      <c r="M272" s="19">
        <v>1911.83</v>
      </c>
      <c r="N272" s="21">
        <v>9.9999999999909051E-3</v>
      </c>
    </row>
    <row r="273" spans="1:14" s="3" customFormat="1" ht="15" x14ac:dyDescent="0.25">
      <c r="A273" s="1"/>
      <c r="B273" s="15">
        <v>394599</v>
      </c>
      <c r="C273" s="16" t="s">
        <v>16</v>
      </c>
      <c r="D273" s="17" t="s">
        <v>33</v>
      </c>
      <c r="E273" s="18" t="s">
        <v>384</v>
      </c>
      <c r="F273" s="19">
        <v>1911.84</v>
      </c>
      <c r="G273" s="20">
        <v>38098</v>
      </c>
      <c r="H273" s="20">
        <v>38108</v>
      </c>
      <c r="I273" s="17" t="s">
        <v>20</v>
      </c>
      <c r="J273" s="17" t="s">
        <v>21</v>
      </c>
      <c r="K273" s="17" t="s">
        <v>75</v>
      </c>
      <c r="L273" s="17" t="s">
        <v>71</v>
      </c>
      <c r="M273" s="19">
        <v>1911.83</v>
      </c>
      <c r="N273" s="21">
        <v>9.9999999999909051E-3</v>
      </c>
    </row>
    <row r="274" spans="1:14" s="3" customFormat="1" ht="15" x14ac:dyDescent="0.25">
      <c r="A274" s="1"/>
      <c r="B274" s="15">
        <v>394600</v>
      </c>
      <c r="C274" s="16" t="s">
        <v>16</v>
      </c>
      <c r="D274" s="17" t="s">
        <v>33</v>
      </c>
      <c r="E274" s="18" t="s">
        <v>384</v>
      </c>
      <c r="F274" s="19">
        <v>1911.84</v>
      </c>
      <c r="G274" s="20">
        <v>38098</v>
      </c>
      <c r="H274" s="20">
        <v>38108</v>
      </c>
      <c r="I274" s="17" t="s">
        <v>20</v>
      </c>
      <c r="J274" s="17" t="s">
        <v>21</v>
      </c>
      <c r="K274" s="17" t="s">
        <v>41</v>
      </c>
      <c r="L274" s="17" t="s">
        <v>71</v>
      </c>
      <c r="M274" s="19">
        <v>1911.83</v>
      </c>
      <c r="N274" s="21">
        <v>9.9999999999909051E-3</v>
      </c>
    </row>
    <row r="275" spans="1:14" s="3" customFormat="1" ht="15" x14ac:dyDescent="0.25">
      <c r="A275" s="1"/>
      <c r="B275" s="15">
        <v>394601</v>
      </c>
      <c r="C275" s="16" t="s">
        <v>16</v>
      </c>
      <c r="D275" s="17" t="s">
        <v>33</v>
      </c>
      <c r="E275" s="18" t="s">
        <v>384</v>
      </c>
      <c r="F275" s="19">
        <v>1911.84</v>
      </c>
      <c r="G275" s="20">
        <v>38098</v>
      </c>
      <c r="H275" s="20">
        <v>38108</v>
      </c>
      <c r="I275" s="17" t="s">
        <v>20</v>
      </c>
      <c r="J275" s="17" t="s">
        <v>21</v>
      </c>
      <c r="K275" s="17" t="s">
        <v>78</v>
      </c>
      <c r="L275" s="17" t="s">
        <v>71</v>
      </c>
      <c r="M275" s="19">
        <v>1911.83</v>
      </c>
      <c r="N275" s="21">
        <v>9.9999999999909051E-3</v>
      </c>
    </row>
    <row r="276" spans="1:14" s="3" customFormat="1" ht="15" x14ac:dyDescent="0.25">
      <c r="A276" s="1"/>
      <c r="B276" s="15">
        <v>394602</v>
      </c>
      <c r="C276" s="16" t="s">
        <v>16</v>
      </c>
      <c r="D276" s="17" t="s">
        <v>33</v>
      </c>
      <c r="E276" s="18" t="s">
        <v>384</v>
      </c>
      <c r="F276" s="19">
        <v>1911.84</v>
      </c>
      <c r="G276" s="20">
        <v>38098</v>
      </c>
      <c r="H276" s="20">
        <v>38108</v>
      </c>
      <c r="I276" s="17" t="s">
        <v>20</v>
      </c>
      <c r="J276" s="17" t="s">
        <v>21</v>
      </c>
      <c r="K276" s="17" t="s">
        <v>80</v>
      </c>
      <c r="L276" s="17" t="s">
        <v>71</v>
      </c>
      <c r="M276" s="19">
        <v>1911.83</v>
      </c>
      <c r="N276" s="21">
        <v>9.9999999999909051E-3</v>
      </c>
    </row>
    <row r="277" spans="1:14" s="3" customFormat="1" ht="15" x14ac:dyDescent="0.25">
      <c r="A277" s="1"/>
      <c r="B277" s="15">
        <v>394603</v>
      </c>
      <c r="C277" s="16" t="s">
        <v>16</v>
      </c>
      <c r="D277" s="17" t="s">
        <v>33</v>
      </c>
      <c r="E277" s="18" t="s">
        <v>384</v>
      </c>
      <c r="F277" s="19">
        <v>1911.84</v>
      </c>
      <c r="G277" s="20">
        <v>38098</v>
      </c>
      <c r="H277" s="20">
        <v>38108</v>
      </c>
      <c r="I277" s="17" t="s">
        <v>20</v>
      </c>
      <c r="J277" s="17" t="s">
        <v>21</v>
      </c>
      <c r="K277" s="17" t="s">
        <v>44</v>
      </c>
      <c r="L277" s="17" t="s">
        <v>71</v>
      </c>
      <c r="M277" s="19">
        <v>1911.83</v>
      </c>
      <c r="N277" s="21">
        <v>9.9999999999909051E-3</v>
      </c>
    </row>
    <row r="278" spans="1:14" s="3" customFormat="1" ht="15" x14ac:dyDescent="0.25">
      <c r="A278" s="1"/>
      <c r="B278" s="15">
        <v>394604</v>
      </c>
      <c r="C278" s="16" t="s">
        <v>16</v>
      </c>
      <c r="D278" s="17" t="s">
        <v>17</v>
      </c>
      <c r="E278" s="18" t="s">
        <v>384</v>
      </c>
      <c r="F278" s="19">
        <v>1911.84</v>
      </c>
      <c r="G278" s="20">
        <v>38098</v>
      </c>
      <c r="H278" s="20">
        <v>38108</v>
      </c>
      <c r="I278" s="17" t="s">
        <v>20</v>
      </c>
      <c r="J278" s="17" t="s">
        <v>21</v>
      </c>
      <c r="K278" s="17" t="s">
        <v>87</v>
      </c>
      <c r="L278" s="17" t="s">
        <v>71</v>
      </c>
      <c r="M278" s="19">
        <v>1911.83</v>
      </c>
      <c r="N278" s="21">
        <v>9.9999999999909051E-3</v>
      </c>
    </row>
    <row r="279" spans="1:14" s="3" customFormat="1" ht="15" x14ac:dyDescent="0.25">
      <c r="A279" s="1"/>
      <c r="B279" s="15">
        <v>394605</v>
      </c>
      <c r="C279" s="16" t="s">
        <v>16</v>
      </c>
      <c r="D279" s="17" t="s">
        <v>17</v>
      </c>
      <c r="E279" s="18" t="s">
        <v>384</v>
      </c>
      <c r="F279" s="19">
        <v>1911.84</v>
      </c>
      <c r="G279" s="20">
        <v>38098</v>
      </c>
      <c r="H279" s="20">
        <v>38108</v>
      </c>
      <c r="I279" s="17" t="s">
        <v>20</v>
      </c>
      <c r="J279" s="17" t="s">
        <v>21</v>
      </c>
      <c r="K279" s="17" t="s">
        <v>52</v>
      </c>
      <c r="L279" s="17" t="s">
        <v>71</v>
      </c>
      <c r="M279" s="19">
        <v>1911.83</v>
      </c>
      <c r="N279" s="21">
        <v>9.9999999999909051E-3</v>
      </c>
    </row>
    <row r="280" spans="1:14" s="3" customFormat="1" ht="15" x14ac:dyDescent="0.25">
      <c r="A280" s="1"/>
      <c r="B280" s="15">
        <v>394606</v>
      </c>
      <c r="C280" s="16" t="s">
        <v>16</v>
      </c>
      <c r="D280" s="17" t="s">
        <v>17</v>
      </c>
      <c r="E280" s="18" t="s">
        <v>384</v>
      </c>
      <c r="F280" s="19">
        <v>1911.84</v>
      </c>
      <c r="G280" s="20">
        <v>38098</v>
      </c>
      <c r="H280" s="20">
        <v>38108</v>
      </c>
      <c r="I280" s="17" t="s">
        <v>20</v>
      </c>
      <c r="J280" s="17" t="s">
        <v>21</v>
      </c>
      <c r="K280" s="17" t="s">
        <v>55</v>
      </c>
      <c r="L280" s="17" t="s">
        <v>71</v>
      </c>
      <c r="M280" s="19">
        <v>1911.83</v>
      </c>
      <c r="N280" s="21">
        <v>9.9999999999909051E-3</v>
      </c>
    </row>
    <row r="281" spans="1:14" s="3" customFormat="1" ht="15" x14ac:dyDescent="0.25">
      <c r="A281" s="1"/>
      <c r="B281" s="15">
        <v>394607</v>
      </c>
      <c r="C281" s="16" t="s">
        <v>16</v>
      </c>
      <c r="D281" s="17" t="s">
        <v>17</v>
      </c>
      <c r="E281" s="18" t="s">
        <v>384</v>
      </c>
      <c r="F281" s="19">
        <v>1911.84</v>
      </c>
      <c r="G281" s="20">
        <v>38098</v>
      </c>
      <c r="H281" s="20">
        <v>38108</v>
      </c>
      <c r="I281" s="17" t="s">
        <v>20</v>
      </c>
      <c r="J281" s="17" t="s">
        <v>21</v>
      </c>
      <c r="K281" s="17" t="s">
        <v>58</v>
      </c>
      <c r="L281" s="17" t="s">
        <v>71</v>
      </c>
      <c r="M281" s="19">
        <v>1911.83</v>
      </c>
      <c r="N281" s="21">
        <v>9.9999999999909051E-3</v>
      </c>
    </row>
    <row r="282" spans="1:14" s="3" customFormat="1" ht="15" x14ac:dyDescent="0.25">
      <c r="A282" s="1"/>
      <c r="B282" s="15">
        <v>394608</v>
      </c>
      <c r="C282" s="16" t="s">
        <v>16</v>
      </c>
      <c r="D282" s="17" t="s">
        <v>33</v>
      </c>
      <c r="E282" s="18" t="s">
        <v>384</v>
      </c>
      <c r="F282" s="19">
        <v>1911.84</v>
      </c>
      <c r="G282" s="20">
        <v>38098</v>
      </c>
      <c r="H282" s="20">
        <v>38108</v>
      </c>
      <c r="I282" s="17" t="s">
        <v>20</v>
      </c>
      <c r="J282" s="17" t="s">
        <v>21</v>
      </c>
      <c r="K282" s="17" t="s">
        <v>60</v>
      </c>
      <c r="L282" s="17" t="s">
        <v>71</v>
      </c>
      <c r="M282" s="19">
        <v>1911.83</v>
      </c>
      <c r="N282" s="21">
        <v>9.9999999999909051E-3</v>
      </c>
    </row>
    <row r="283" spans="1:14" s="3" customFormat="1" ht="15" x14ac:dyDescent="0.25">
      <c r="A283" s="1"/>
      <c r="B283" s="15">
        <v>394609</v>
      </c>
      <c r="C283" s="16" t="s">
        <v>16</v>
      </c>
      <c r="D283" s="17" t="s">
        <v>33</v>
      </c>
      <c r="E283" s="18" t="s">
        <v>384</v>
      </c>
      <c r="F283" s="19">
        <v>1911.84</v>
      </c>
      <c r="G283" s="20">
        <v>38098</v>
      </c>
      <c r="H283" s="20">
        <v>38108</v>
      </c>
      <c r="I283" s="17" t="s">
        <v>20</v>
      </c>
      <c r="J283" s="17" t="s">
        <v>21</v>
      </c>
      <c r="K283" s="17" t="s">
        <v>65</v>
      </c>
      <c r="L283" s="17" t="s">
        <v>71</v>
      </c>
      <c r="M283" s="19">
        <v>1911.83</v>
      </c>
      <c r="N283" s="21">
        <v>9.9999999999909051E-3</v>
      </c>
    </row>
    <row r="284" spans="1:14" s="3" customFormat="1" ht="15" x14ac:dyDescent="0.25">
      <c r="A284" s="1"/>
      <c r="B284" s="15">
        <v>865960</v>
      </c>
      <c r="C284" s="16" t="s">
        <v>16</v>
      </c>
      <c r="D284" s="17" t="s">
        <v>33</v>
      </c>
      <c r="E284" s="18" t="s">
        <v>384</v>
      </c>
      <c r="F284" s="19">
        <v>1911.84</v>
      </c>
      <c r="G284" s="20">
        <v>38098</v>
      </c>
      <c r="H284" s="20">
        <v>38108</v>
      </c>
      <c r="I284" s="17" t="s">
        <v>20</v>
      </c>
      <c r="J284" s="17" t="s">
        <v>21</v>
      </c>
      <c r="K284" s="17" t="s">
        <v>67</v>
      </c>
      <c r="L284" s="17" t="s">
        <v>71</v>
      </c>
      <c r="M284" s="19">
        <v>1911.83</v>
      </c>
      <c r="N284" s="21">
        <v>9.9999999999909051E-3</v>
      </c>
    </row>
    <row r="285" spans="1:14" s="3" customFormat="1" ht="15" x14ac:dyDescent="0.25">
      <c r="A285" s="1"/>
      <c r="B285" s="15">
        <v>865961</v>
      </c>
      <c r="C285" s="16" t="s">
        <v>16</v>
      </c>
      <c r="D285" s="17" t="s">
        <v>33</v>
      </c>
      <c r="E285" s="18" t="s">
        <v>384</v>
      </c>
      <c r="F285" s="19">
        <v>1911.84</v>
      </c>
      <c r="G285" s="20">
        <v>38098</v>
      </c>
      <c r="H285" s="20">
        <v>38108</v>
      </c>
      <c r="I285" s="17" t="s">
        <v>20</v>
      </c>
      <c r="J285" s="17" t="s">
        <v>21</v>
      </c>
      <c r="K285" s="17" t="s">
        <v>69</v>
      </c>
      <c r="L285" s="17" t="s">
        <v>71</v>
      </c>
      <c r="M285" s="19">
        <v>1911.83</v>
      </c>
      <c r="N285" s="21">
        <v>9.9999999999909051E-3</v>
      </c>
    </row>
    <row r="286" spans="1:14" s="3" customFormat="1" ht="15" x14ac:dyDescent="0.25">
      <c r="A286" s="1"/>
      <c r="B286" s="15">
        <v>865962</v>
      </c>
      <c r="C286" s="16" t="s">
        <v>16</v>
      </c>
      <c r="D286" s="17" t="s">
        <v>33</v>
      </c>
      <c r="E286" s="18" t="s">
        <v>384</v>
      </c>
      <c r="F286" s="19">
        <v>1911.84</v>
      </c>
      <c r="G286" s="20">
        <v>38098</v>
      </c>
      <c r="H286" s="20">
        <v>38108</v>
      </c>
      <c r="I286" s="17" t="s">
        <v>20</v>
      </c>
      <c r="J286" s="17" t="s">
        <v>21</v>
      </c>
      <c r="K286" s="17" t="s">
        <v>73</v>
      </c>
      <c r="L286" s="17" t="s">
        <v>71</v>
      </c>
      <c r="M286" s="19">
        <v>1911.83</v>
      </c>
      <c r="N286" s="21">
        <v>9.9999999999909051E-3</v>
      </c>
    </row>
    <row r="287" spans="1:14" s="3" customFormat="1" ht="15" x14ac:dyDescent="0.25">
      <c r="A287" s="1"/>
      <c r="B287" s="15">
        <v>865963</v>
      </c>
      <c r="C287" s="16" t="s">
        <v>16</v>
      </c>
      <c r="D287" s="17" t="s">
        <v>33</v>
      </c>
      <c r="E287" s="18" t="s">
        <v>384</v>
      </c>
      <c r="F287" s="19">
        <v>1911.84</v>
      </c>
      <c r="G287" s="20">
        <v>38098</v>
      </c>
      <c r="H287" s="20">
        <v>38108</v>
      </c>
      <c r="I287" s="17" t="s">
        <v>20</v>
      </c>
      <c r="J287" s="17" t="s">
        <v>21</v>
      </c>
      <c r="K287" s="17" t="s">
        <v>75</v>
      </c>
      <c r="L287" s="17" t="s">
        <v>71</v>
      </c>
      <c r="M287" s="19">
        <v>1911.83</v>
      </c>
      <c r="N287" s="21">
        <v>9.9999999999909051E-3</v>
      </c>
    </row>
    <row r="288" spans="1:14" s="3" customFormat="1" ht="15" x14ac:dyDescent="0.25">
      <c r="A288" s="1"/>
      <c r="B288" s="15">
        <v>865964</v>
      </c>
      <c r="C288" s="16" t="s">
        <v>16</v>
      </c>
      <c r="D288" s="17" t="s">
        <v>33</v>
      </c>
      <c r="E288" s="18" t="s">
        <v>384</v>
      </c>
      <c r="F288" s="19">
        <v>1911.84</v>
      </c>
      <c r="G288" s="20">
        <v>38098</v>
      </c>
      <c r="H288" s="20">
        <v>38108</v>
      </c>
      <c r="I288" s="17" t="s">
        <v>20</v>
      </c>
      <c r="J288" s="17" t="s">
        <v>21</v>
      </c>
      <c r="K288" s="17" t="s">
        <v>41</v>
      </c>
      <c r="L288" s="17" t="s">
        <v>71</v>
      </c>
      <c r="M288" s="19">
        <v>1911.83</v>
      </c>
      <c r="N288" s="21">
        <v>9.9999999999909051E-3</v>
      </c>
    </row>
    <row r="289" spans="1:14" s="3" customFormat="1" ht="15" x14ac:dyDescent="0.25">
      <c r="A289" s="1"/>
      <c r="B289" s="15">
        <v>865965</v>
      </c>
      <c r="C289" s="16" t="s">
        <v>16</v>
      </c>
      <c r="D289" s="17" t="s">
        <v>33</v>
      </c>
      <c r="E289" s="18" t="s">
        <v>384</v>
      </c>
      <c r="F289" s="19">
        <v>1911.84</v>
      </c>
      <c r="G289" s="20">
        <v>38098</v>
      </c>
      <c r="H289" s="20">
        <v>38108</v>
      </c>
      <c r="I289" s="17" t="s">
        <v>20</v>
      </c>
      <c r="J289" s="17" t="s">
        <v>21</v>
      </c>
      <c r="K289" s="17" t="s">
        <v>78</v>
      </c>
      <c r="L289" s="17" t="s">
        <v>71</v>
      </c>
      <c r="M289" s="19">
        <v>1911.83</v>
      </c>
      <c r="N289" s="21">
        <v>9.9999999999909051E-3</v>
      </c>
    </row>
    <row r="290" spans="1:14" s="3" customFormat="1" ht="15" x14ac:dyDescent="0.25">
      <c r="A290" s="1"/>
      <c r="B290" s="15">
        <v>865966</v>
      </c>
      <c r="C290" s="16" t="s">
        <v>16</v>
      </c>
      <c r="D290" s="17" t="s">
        <v>17</v>
      </c>
      <c r="E290" s="18" t="s">
        <v>384</v>
      </c>
      <c r="F290" s="19">
        <v>1911.84</v>
      </c>
      <c r="G290" s="20">
        <v>38098</v>
      </c>
      <c r="H290" s="20">
        <v>38108</v>
      </c>
      <c r="I290" s="17" t="s">
        <v>20</v>
      </c>
      <c r="J290" s="17" t="s">
        <v>21</v>
      </c>
      <c r="K290" s="17" t="s">
        <v>80</v>
      </c>
      <c r="L290" s="17" t="s">
        <v>71</v>
      </c>
      <c r="M290" s="19">
        <v>1911.83</v>
      </c>
      <c r="N290" s="21">
        <v>9.9999999999909051E-3</v>
      </c>
    </row>
    <row r="291" spans="1:14" s="3" customFormat="1" ht="15" x14ac:dyDescent="0.25">
      <c r="A291" s="1"/>
      <c r="B291" s="15">
        <v>865967</v>
      </c>
      <c r="C291" s="16" t="s">
        <v>16</v>
      </c>
      <c r="D291" s="17" t="s">
        <v>17</v>
      </c>
      <c r="E291" s="18" t="s">
        <v>384</v>
      </c>
      <c r="F291" s="19">
        <v>1911.84</v>
      </c>
      <c r="G291" s="20">
        <v>38098</v>
      </c>
      <c r="H291" s="20">
        <v>38108</v>
      </c>
      <c r="I291" s="17" t="s">
        <v>20</v>
      </c>
      <c r="J291" s="17" t="s">
        <v>21</v>
      </c>
      <c r="K291" s="17" t="s">
        <v>44</v>
      </c>
      <c r="L291" s="17" t="s">
        <v>71</v>
      </c>
      <c r="M291" s="19">
        <v>1911.83</v>
      </c>
      <c r="N291" s="21">
        <v>9.9999999999909051E-3</v>
      </c>
    </row>
    <row r="292" spans="1:14" s="3" customFormat="1" ht="15" x14ac:dyDescent="0.25">
      <c r="A292" s="1"/>
      <c r="B292" s="15">
        <v>865968</v>
      </c>
      <c r="C292" s="16" t="s">
        <v>16</v>
      </c>
      <c r="D292" s="17" t="s">
        <v>17</v>
      </c>
      <c r="E292" s="18" t="s">
        <v>384</v>
      </c>
      <c r="F292" s="19">
        <v>1911.84</v>
      </c>
      <c r="G292" s="20">
        <v>38098</v>
      </c>
      <c r="H292" s="20">
        <v>38108</v>
      </c>
      <c r="I292" s="17" t="s">
        <v>20</v>
      </c>
      <c r="J292" s="17" t="s">
        <v>21</v>
      </c>
      <c r="K292" s="17" t="s">
        <v>46</v>
      </c>
      <c r="L292" s="17" t="s">
        <v>71</v>
      </c>
      <c r="M292" s="19">
        <v>1911.83</v>
      </c>
      <c r="N292" s="21">
        <v>9.9999999999909051E-3</v>
      </c>
    </row>
    <row r="293" spans="1:14" s="3" customFormat="1" ht="15" x14ac:dyDescent="0.25">
      <c r="A293" s="1"/>
      <c r="B293" s="15">
        <v>865969</v>
      </c>
      <c r="C293" s="16" t="s">
        <v>16</v>
      </c>
      <c r="D293" s="17" t="s">
        <v>17</v>
      </c>
      <c r="E293" s="18" t="s">
        <v>385</v>
      </c>
      <c r="F293" s="19">
        <v>2225</v>
      </c>
      <c r="G293" s="20">
        <v>38107</v>
      </c>
      <c r="H293" s="20">
        <v>38108</v>
      </c>
      <c r="I293" s="17" t="s">
        <v>20</v>
      </c>
      <c r="J293" s="17" t="s">
        <v>21</v>
      </c>
      <c r="K293" s="17" t="s">
        <v>48</v>
      </c>
      <c r="L293" s="17" t="s">
        <v>71</v>
      </c>
      <c r="M293" s="19">
        <v>2224.9899999999998</v>
      </c>
      <c r="N293" s="21">
        <v>1.0000000000218279E-2</v>
      </c>
    </row>
    <row r="294" spans="1:14" s="3" customFormat="1" ht="15" x14ac:dyDescent="0.25">
      <c r="A294" s="1"/>
      <c r="B294" s="15">
        <v>865970</v>
      </c>
      <c r="C294" s="16" t="s">
        <v>16</v>
      </c>
      <c r="D294" s="17" t="s">
        <v>33</v>
      </c>
      <c r="E294" s="18" t="s">
        <v>386</v>
      </c>
      <c r="F294" s="19">
        <v>721559.77</v>
      </c>
      <c r="G294" s="20">
        <v>38137</v>
      </c>
      <c r="H294" s="20">
        <v>38139</v>
      </c>
      <c r="I294" s="17" t="s">
        <v>20</v>
      </c>
      <c r="J294" s="17" t="s">
        <v>21</v>
      </c>
      <c r="K294" s="17" t="s">
        <v>52</v>
      </c>
      <c r="L294" s="17" t="s">
        <v>71</v>
      </c>
      <c r="M294" s="19">
        <v>721558.77</v>
      </c>
      <c r="N294" s="21">
        <v>1</v>
      </c>
    </row>
    <row r="295" spans="1:14" s="3" customFormat="1" ht="15" x14ac:dyDescent="0.25">
      <c r="A295" s="1"/>
      <c r="B295" s="15">
        <v>865971</v>
      </c>
      <c r="C295" s="16" t="s">
        <v>16</v>
      </c>
      <c r="D295" s="17" t="s">
        <v>33</v>
      </c>
      <c r="E295" s="18" t="s">
        <v>387</v>
      </c>
      <c r="F295" s="19">
        <v>1300</v>
      </c>
      <c r="G295" s="20">
        <v>38140</v>
      </c>
      <c r="H295" s="20">
        <v>38140</v>
      </c>
      <c r="I295" s="17" t="s">
        <v>20</v>
      </c>
      <c r="J295" s="17" t="s">
        <v>21</v>
      </c>
      <c r="K295" s="17" t="s">
        <v>55</v>
      </c>
      <c r="L295" s="17" t="s">
        <v>71</v>
      </c>
      <c r="M295" s="19">
        <v>1299.99</v>
      </c>
      <c r="N295" s="21">
        <v>9.9999999999909051E-3</v>
      </c>
    </row>
    <row r="296" spans="1:14" s="3" customFormat="1" ht="15" x14ac:dyDescent="0.25">
      <c r="A296" s="1"/>
      <c r="B296" s="15">
        <v>865972</v>
      </c>
      <c r="C296" s="16" t="s">
        <v>16</v>
      </c>
      <c r="D296" s="17" t="s">
        <v>33</v>
      </c>
      <c r="E296" s="18" t="s">
        <v>388</v>
      </c>
      <c r="F296" s="19">
        <v>320.63</v>
      </c>
      <c r="G296" s="20">
        <v>38140</v>
      </c>
      <c r="H296" s="20">
        <v>38140</v>
      </c>
      <c r="I296" s="17" t="s">
        <v>20</v>
      </c>
      <c r="J296" s="17" t="s">
        <v>21</v>
      </c>
      <c r="K296" s="17" t="s">
        <v>58</v>
      </c>
      <c r="L296" s="17" t="s">
        <v>71</v>
      </c>
      <c r="M296" s="19">
        <v>320.62</v>
      </c>
      <c r="N296" s="21">
        <v>9.9999999999909051E-3</v>
      </c>
    </row>
    <row r="297" spans="1:14" s="3" customFormat="1" ht="15" x14ac:dyDescent="0.25">
      <c r="A297" s="1"/>
      <c r="B297" s="15">
        <v>865973</v>
      </c>
      <c r="C297" s="16" t="s">
        <v>16</v>
      </c>
      <c r="D297" s="17" t="s">
        <v>33</v>
      </c>
      <c r="E297" s="18" t="s">
        <v>388</v>
      </c>
      <c r="F297" s="19">
        <v>320.63</v>
      </c>
      <c r="G297" s="20">
        <v>38140</v>
      </c>
      <c r="H297" s="20">
        <v>38140</v>
      </c>
      <c r="I297" s="17" t="s">
        <v>20</v>
      </c>
      <c r="J297" s="17" t="s">
        <v>21</v>
      </c>
      <c r="K297" s="17" t="s">
        <v>60</v>
      </c>
      <c r="L297" s="17" t="s">
        <v>71</v>
      </c>
      <c r="M297" s="19">
        <v>320.62</v>
      </c>
      <c r="N297" s="21">
        <v>9.9999999999909051E-3</v>
      </c>
    </row>
    <row r="298" spans="1:14" s="3" customFormat="1" ht="15" x14ac:dyDescent="0.25">
      <c r="A298" s="1"/>
      <c r="B298" s="15">
        <v>865974</v>
      </c>
      <c r="C298" s="16" t="s">
        <v>16</v>
      </c>
      <c r="D298" s="17" t="s">
        <v>33</v>
      </c>
      <c r="E298" s="18" t="s">
        <v>388</v>
      </c>
      <c r="F298" s="19">
        <v>320.63</v>
      </c>
      <c r="G298" s="20">
        <v>38140</v>
      </c>
      <c r="H298" s="20">
        <v>38140</v>
      </c>
      <c r="I298" s="17" t="s">
        <v>20</v>
      </c>
      <c r="J298" s="17" t="s">
        <v>21</v>
      </c>
      <c r="K298" s="17" t="s">
        <v>65</v>
      </c>
      <c r="L298" s="17" t="s">
        <v>71</v>
      </c>
      <c r="M298" s="19">
        <v>320.62</v>
      </c>
      <c r="N298" s="21">
        <v>9.9999999999909051E-3</v>
      </c>
    </row>
    <row r="299" spans="1:14" s="3" customFormat="1" ht="15" x14ac:dyDescent="0.25">
      <c r="A299" s="1"/>
      <c r="B299" s="15">
        <v>865975</v>
      </c>
      <c r="C299" s="16" t="s">
        <v>16</v>
      </c>
      <c r="D299" s="17" t="s">
        <v>33</v>
      </c>
      <c r="E299" s="18" t="s">
        <v>388</v>
      </c>
      <c r="F299" s="19">
        <v>320.63</v>
      </c>
      <c r="G299" s="20">
        <v>38140</v>
      </c>
      <c r="H299" s="20">
        <v>38140</v>
      </c>
      <c r="I299" s="17" t="s">
        <v>20</v>
      </c>
      <c r="J299" s="17" t="s">
        <v>21</v>
      </c>
      <c r="K299" s="17" t="s">
        <v>67</v>
      </c>
      <c r="L299" s="17" t="s">
        <v>71</v>
      </c>
      <c r="M299" s="19">
        <v>320.62</v>
      </c>
      <c r="N299" s="21">
        <v>9.9999999999909051E-3</v>
      </c>
    </row>
    <row r="300" spans="1:14" s="3" customFormat="1" ht="15" x14ac:dyDescent="0.25">
      <c r="A300" s="1"/>
      <c r="B300" s="15">
        <v>865976</v>
      </c>
      <c r="C300" s="16" t="s">
        <v>16</v>
      </c>
      <c r="D300" s="17" t="s">
        <v>33</v>
      </c>
      <c r="E300" s="18" t="s">
        <v>389</v>
      </c>
      <c r="F300" s="19">
        <v>6776</v>
      </c>
      <c r="G300" s="20">
        <v>38145</v>
      </c>
      <c r="H300" s="20">
        <v>38145</v>
      </c>
      <c r="I300" s="17" t="s">
        <v>20</v>
      </c>
      <c r="J300" s="17" t="s">
        <v>21</v>
      </c>
      <c r="K300" s="17" t="s">
        <v>69</v>
      </c>
      <c r="L300" s="17" t="s">
        <v>71</v>
      </c>
      <c r="M300" s="19">
        <v>6775.99</v>
      </c>
      <c r="N300" s="21">
        <v>1.0000000000218279E-2</v>
      </c>
    </row>
    <row r="301" spans="1:14" s="3" customFormat="1" ht="15" x14ac:dyDescent="0.25">
      <c r="A301" s="1"/>
      <c r="B301" s="15">
        <v>865978</v>
      </c>
      <c r="C301" s="16" t="s">
        <v>16</v>
      </c>
      <c r="D301" s="17" t="s">
        <v>17</v>
      </c>
      <c r="E301" s="18" t="s">
        <v>390</v>
      </c>
      <c r="F301" s="19">
        <v>24000</v>
      </c>
      <c r="G301" s="20">
        <v>38342</v>
      </c>
      <c r="H301" s="20">
        <v>38353</v>
      </c>
      <c r="I301" s="17" t="s">
        <v>20</v>
      </c>
      <c r="J301" s="17" t="s">
        <v>21</v>
      </c>
      <c r="K301" s="17" t="s">
        <v>75</v>
      </c>
      <c r="L301" s="17" t="s">
        <v>71</v>
      </c>
      <c r="M301" s="19">
        <v>24000</v>
      </c>
      <c r="N301" s="21">
        <v>0</v>
      </c>
    </row>
    <row r="302" spans="1:14" s="3" customFormat="1" ht="15" x14ac:dyDescent="0.25">
      <c r="A302" s="1"/>
      <c r="B302" s="15">
        <v>865979</v>
      </c>
      <c r="C302" s="16" t="s">
        <v>16</v>
      </c>
      <c r="D302" s="17" t="s">
        <v>17</v>
      </c>
      <c r="E302" s="18" t="s">
        <v>391</v>
      </c>
      <c r="F302" s="19">
        <v>15940</v>
      </c>
      <c r="G302" s="20">
        <v>38342</v>
      </c>
      <c r="H302" s="20">
        <v>38353</v>
      </c>
      <c r="I302" s="17" t="s">
        <v>20</v>
      </c>
      <c r="J302" s="17" t="s">
        <v>21</v>
      </c>
      <c r="K302" s="17" t="s">
        <v>41</v>
      </c>
      <c r="L302" s="17" t="s">
        <v>71</v>
      </c>
      <c r="M302" s="19">
        <v>15940</v>
      </c>
      <c r="N302" s="21">
        <v>0</v>
      </c>
    </row>
    <row r="303" spans="1:14" s="3" customFormat="1" ht="15" x14ac:dyDescent="0.25">
      <c r="A303" s="1"/>
      <c r="B303" s="15">
        <v>865980</v>
      </c>
      <c r="C303" s="16" t="s">
        <v>16</v>
      </c>
      <c r="D303" s="17" t="s">
        <v>17</v>
      </c>
      <c r="E303" s="18" t="s">
        <v>392</v>
      </c>
      <c r="F303" s="19">
        <v>15186.25</v>
      </c>
      <c r="G303" s="20">
        <v>38359</v>
      </c>
      <c r="H303" s="20">
        <v>38390</v>
      </c>
      <c r="I303" s="17" t="s">
        <v>20</v>
      </c>
      <c r="J303" s="17" t="s">
        <v>21</v>
      </c>
      <c r="K303" s="17" t="s">
        <v>78</v>
      </c>
      <c r="L303" s="17" t="s">
        <v>71</v>
      </c>
      <c r="M303" s="19">
        <v>15185.253958333367</v>
      </c>
      <c r="N303" s="21">
        <v>0.99604166663266369</v>
      </c>
    </row>
    <row r="304" spans="1:14" s="3" customFormat="1" ht="15" x14ac:dyDescent="0.25">
      <c r="A304" s="1"/>
      <c r="B304" s="15">
        <v>865981</v>
      </c>
      <c r="C304" s="16" t="s">
        <v>16</v>
      </c>
      <c r="D304" s="17" t="s">
        <v>33</v>
      </c>
      <c r="E304" s="18" t="s">
        <v>393</v>
      </c>
      <c r="F304" s="19">
        <v>291248.90999999997</v>
      </c>
      <c r="G304" s="20">
        <v>38359</v>
      </c>
      <c r="H304" s="20">
        <v>38390</v>
      </c>
      <c r="I304" s="17" t="s">
        <v>20</v>
      </c>
      <c r="J304" s="17" t="s">
        <v>21</v>
      </c>
      <c r="K304" s="17" t="s">
        <v>80</v>
      </c>
      <c r="L304" s="17" t="s">
        <v>71</v>
      </c>
      <c r="M304" s="19">
        <v>291247.91287499998</v>
      </c>
      <c r="N304" s="21">
        <v>0.99712499999441206</v>
      </c>
    </row>
    <row r="305" spans="1:14" s="3" customFormat="1" ht="15" x14ac:dyDescent="0.25">
      <c r="A305" s="1"/>
      <c r="B305" s="15">
        <v>865982</v>
      </c>
      <c r="C305" s="16" t="s">
        <v>16</v>
      </c>
      <c r="D305" s="17" t="s">
        <v>33</v>
      </c>
      <c r="E305" s="18" t="s">
        <v>394</v>
      </c>
      <c r="F305" s="19">
        <v>118337.26</v>
      </c>
      <c r="G305" s="20">
        <v>38359</v>
      </c>
      <c r="H305" s="20">
        <v>38390</v>
      </c>
      <c r="I305" s="17" t="s">
        <v>20</v>
      </c>
      <c r="J305" s="17" t="s">
        <v>21</v>
      </c>
      <c r="K305" s="17" t="s">
        <v>44</v>
      </c>
      <c r="L305" s="17" t="s">
        <v>71</v>
      </c>
      <c r="M305" s="19">
        <v>118336.25808333368</v>
      </c>
      <c r="N305" s="21">
        <v>1.0019166663114447</v>
      </c>
    </row>
    <row r="306" spans="1:14" s="3" customFormat="1" ht="15" x14ac:dyDescent="0.25">
      <c r="A306" s="1"/>
      <c r="B306" s="15">
        <v>865983</v>
      </c>
      <c r="C306" s="16" t="s">
        <v>16</v>
      </c>
      <c r="D306" s="17" t="s">
        <v>33</v>
      </c>
      <c r="E306" s="18" t="s">
        <v>395</v>
      </c>
      <c r="F306" s="19">
        <v>172410.18</v>
      </c>
      <c r="G306" s="20">
        <v>38359</v>
      </c>
      <c r="H306" s="20">
        <v>38390</v>
      </c>
      <c r="I306" s="17" t="s">
        <v>20</v>
      </c>
      <c r="J306" s="17" t="s">
        <v>21</v>
      </c>
      <c r="K306" s="17" t="s">
        <v>46</v>
      </c>
      <c r="L306" s="17" t="s">
        <v>71</v>
      </c>
      <c r="M306" s="19">
        <v>172409.18424999999</v>
      </c>
      <c r="N306" s="21">
        <v>0.99575000000186265</v>
      </c>
    </row>
    <row r="307" spans="1:14" s="3" customFormat="1" ht="15" x14ac:dyDescent="0.25">
      <c r="A307" s="1"/>
      <c r="B307" s="15">
        <v>865984</v>
      </c>
      <c r="C307" s="16" t="s">
        <v>16</v>
      </c>
      <c r="D307" s="17" t="s">
        <v>33</v>
      </c>
      <c r="E307" s="18" t="s">
        <v>396</v>
      </c>
      <c r="F307" s="19">
        <v>11969.44</v>
      </c>
      <c r="G307" s="20">
        <v>38359</v>
      </c>
      <c r="H307" s="20">
        <v>38390</v>
      </c>
      <c r="I307" s="17" t="s">
        <v>20</v>
      </c>
      <c r="J307" s="17" t="s">
        <v>21</v>
      </c>
      <c r="K307" s="17" t="s">
        <v>48</v>
      </c>
      <c r="L307" s="17" t="s">
        <v>71</v>
      </c>
      <c r="M307" s="19">
        <v>11968.437333333366</v>
      </c>
      <c r="N307" s="21">
        <v>1.0026666666344681</v>
      </c>
    </row>
    <row r="308" spans="1:14" s="3" customFormat="1" ht="15" x14ac:dyDescent="0.25">
      <c r="A308" s="1"/>
      <c r="B308" s="15">
        <v>865985</v>
      </c>
      <c r="C308" s="16" t="s">
        <v>16</v>
      </c>
      <c r="D308" s="17" t="s">
        <v>33</v>
      </c>
      <c r="E308" s="18" t="s">
        <v>397</v>
      </c>
      <c r="F308" s="19">
        <v>4050</v>
      </c>
      <c r="G308" s="20">
        <v>38509</v>
      </c>
      <c r="H308" s="20">
        <v>38504</v>
      </c>
      <c r="I308" s="17" t="s">
        <v>20</v>
      </c>
      <c r="J308" s="17" t="s">
        <v>21</v>
      </c>
      <c r="K308" s="17" t="s">
        <v>55</v>
      </c>
      <c r="L308" s="17" t="s">
        <v>71</v>
      </c>
      <c r="M308" s="19">
        <v>4048.9949999999999</v>
      </c>
      <c r="N308" s="21">
        <v>1.0050000000001091</v>
      </c>
    </row>
    <row r="309" spans="1:14" s="3" customFormat="1" ht="15" x14ac:dyDescent="0.25">
      <c r="A309" s="1"/>
      <c r="B309" s="15">
        <v>985207</v>
      </c>
      <c r="C309" s="16" t="s">
        <v>16</v>
      </c>
      <c r="D309" s="17" t="s">
        <v>33</v>
      </c>
      <c r="E309" s="18" t="s">
        <v>398</v>
      </c>
      <c r="F309" s="19">
        <v>36218.449999999997</v>
      </c>
      <c r="G309" s="20">
        <v>37881</v>
      </c>
      <c r="H309" s="20">
        <v>37895</v>
      </c>
      <c r="I309" s="17" t="s">
        <v>20</v>
      </c>
      <c r="J309" s="17" t="s">
        <v>21</v>
      </c>
      <c r="K309" s="17" t="s">
        <v>60</v>
      </c>
      <c r="L309" s="17" t="s">
        <v>71</v>
      </c>
      <c r="M309" s="19">
        <v>36217.449166666629</v>
      </c>
      <c r="N309" s="21">
        <v>1.0008333333680639</v>
      </c>
    </row>
    <row r="310" spans="1:14" s="3" customFormat="1" ht="15" x14ac:dyDescent="0.25">
      <c r="A310" s="1"/>
      <c r="B310" s="15">
        <v>985208</v>
      </c>
      <c r="C310" s="16" t="s">
        <v>16</v>
      </c>
      <c r="D310" s="17" t="s">
        <v>17</v>
      </c>
      <c r="E310" s="18" t="s">
        <v>399</v>
      </c>
      <c r="F310" s="19">
        <v>80649</v>
      </c>
      <c r="G310" s="20">
        <v>38523</v>
      </c>
      <c r="H310" s="20">
        <v>38534</v>
      </c>
      <c r="I310" s="17" t="s">
        <v>20</v>
      </c>
      <c r="J310" s="17" t="s">
        <v>21</v>
      </c>
      <c r="K310" s="17" t="s">
        <v>65</v>
      </c>
      <c r="L310" s="17" t="s">
        <v>71</v>
      </c>
      <c r="M310" s="19">
        <v>89609</v>
      </c>
      <c r="N310" s="21">
        <v>1</v>
      </c>
    </row>
    <row r="311" spans="1:14" s="3" customFormat="1" ht="15" x14ac:dyDescent="0.25">
      <c r="A311" s="1"/>
      <c r="B311" s="15">
        <v>985209</v>
      </c>
      <c r="C311" s="16" t="s">
        <v>16</v>
      </c>
      <c r="D311" s="17" t="s">
        <v>17</v>
      </c>
      <c r="E311" s="30" t="s">
        <v>400</v>
      </c>
      <c r="F311" s="28">
        <v>19731.599999999999</v>
      </c>
      <c r="G311" s="20">
        <v>38733</v>
      </c>
      <c r="H311" s="20">
        <v>38749</v>
      </c>
      <c r="I311" s="17" t="s">
        <v>20</v>
      </c>
      <c r="J311" s="17" t="s">
        <v>21</v>
      </c>
      <c r="K311" s="17" t="s">
        <v>67</v>
      </c>
      <c r="L311" s="17" t="s">
        <v>71</v>
      </c>
      <c r="M311" s="19">
        <v>19730.594999999998</v>
      </c>
      <c r="N311" s="21">
        <v>1.0050000000010186</v>
      </c>
    </row>
    <row r="312" spans="1:14" s="3" customFormat="1" ht="15" x14ac:dyDescent="0.25">
      <c r="A312" s="1"/>
      <c r="B312" s="15">
        <v>985210</v>
      </c>
      <c r="C312" s="16" t="s">
        <v>16</v>
      </c>
      <c r="D312" s="17" t="s">
        <v>17</v>
      </c>
      <c r="E312" s="30" t="s">
        <v>401</v>
      </c>
      <c r="F312" s="28">
        <v>19314</v>
      </c>
      <c r="G312" s="20">
        <v>38733</v>
      </c>
      <c r="H312" s="20">
        <v>38749</v>
      </c>
      <c r="I312" s="17" t="s">
        <v>20</v>
      </c>
      <c r="J312" s="17" t="s">
        <v>21</v>
      </c>
      <c r="K312" s="17" t="s">
        <v>69</v>
      </c>
      <c r="L312" s="17" t="s">
        <v>71</v>
      </c>
      <c r="M312" s="19">
        <v>19313.004999999997</v>
      </c>
      <c r="N312" s="21">
        <v>0.99500000000261934</v>
      </c>
    </row>
    <row r="313" spans="1:14" s="3" customFormat="1" ht="15" x14ac:dyDescent="0.25">
      <c r="A313" s="1"/>
      <c r="B313" s="15">
        <v>985211</v>
      </c>
      <c r="C313" s="16" t="s">
        <v>16</v>
      </c>
      <c r="D313" s="17" t="s">
        <v>17</v>
      </c>
      <c r="E313" s="18" t="s">
        <v>401</v>
      </c>
      <c r="F313" s="19">
        <v>19314</v>
      </c>
      <c r="G313" s="20">
        <v>38733</v>
      </c>
      <c r="H313" s="20">
        <v>38749</v>
      </c>
      <c r="I313" s="17" t="s">
        <v>20</v>
      </c>
      <c r="J313" s="17" t="s">
        <v>21</v>
      </c>
      <c r="K313" s="17" t="s">
        <v>73</v>
      </c>
      <c r="L313" s="17" t="s">
        <v>402</v>
      </c>
      <c r="M313" s="19">
        <v>19313.004999999997</v>
      </c>
      <c r="N313" s="21">
        <v>0.99500000000261934</v>
      </c>
    </row>
    <row r="314" spans="1:14" s="3" customFormat="1" ht="15" x14ac:dyDescent="0.25">
      <c r="A314" s="1"/>
      <c r="B314" s="15">
        <v>985212</v>
      </c>
      <c r="C314" s="16" t="s">
        <v>16</v>
      </c>
      <c r="D314" s="17" t="s">
        <v>33</v>
      </c>
      <c r="E314" s="18" t="s">
        <v>403</v>
      </c>
      <c r="F314" s="19">
        <v>8062</v>
      </c>
      <c r="G314" s="20">
        <v>38733</v>
      </c>
      <c r="H314" s="20">
        <v>38749</v>
      </c>
      <c r="I314" s="17" t="s">
        <v>20</v>
      </c>
      <c r="J314" s="17" t="s">
        <v>21</v>
      </c>
      <c r="K314" s="17" t="s">
        <v>75</v>
      </c>
      <c r="L314" s="17" t="s">
        <v>402</v>
      </c>
      <c r="M314" s="19">
        <v>8061.0016666666697</v>
      </c>
      <c r="N314" s="21">
        <v>0.9983333333302653</v>
      </c>
    </row>
    <row r="315" spans="1:14" s="3" customFormat="1" ht="15" x14ac:dyDescent="0.25">
      <c r="A315" s="1"/>
      <c r="B315" s="15">
        <v>985213</v>
      </c>
      <c r="C315" s="16" t="s">
        <v>16</v>
      </c>
      <c r="D315" s="17" t="s">
        <v>33</v>
      </c>
      <c r="E315" s="18" t="s">
        <v>403</v>
      </c>
      <c r="F315" s="19">
        <v>8062</v>
      </c>
      <c r="G315" s="20">
        <v>38733</v>
      </c>
      <c r="H315" s="20">
        <v>38749</v>
      </c>
      <c r="I315" s="17" t="s">
        <v>20</v>
      </c>
      <c r="J315" s="17" t="s">
        <v>21</v>
      </c>
      <c r="K315" s="17" t="s">
        <v>41</v>
      </c>
      <c r="L315" s="17" t="s">
        <v>402</v>
      </c>
      <c r="M315" s="19">
        <v>8060.9950000000035</v>
      </c>
      <c r="N315" s="21">
        <v>1.0049999999964712</v>
      </c>
    </row>
    <row r="316" spans="1:14" s="3" customFormat="1" ht="15" x14ac:dyDescent="0.25">
      <c r="A316" s="1"/>
      <c r="B316" s="15">
        <v>985214</v>
      </c>
      <c r="C316" s="16" t="s">
        <v>16</v>
      </c>
      <c r="D316" s="17" t="s">
        <v>33</v>
      </c>
      <c r="E316" s="18" t="s">
        <v>403</v>
      </c>
      <c r="F316" s="19">
        <v>8062</v>
      </c>
      <c r="G316" s="20">
        <v>38733</v>
      </c>
      <c r="H316" s="20">
        <v>38749</v>
      </c>
      <c r="I316" s="17" t="s">
        <v>20</v>
      </c>
      <c r="J316" s="17" t="s">
        <v>21</v>
      </c>
      <c r="K316" s="17" t="s">
        <v>78</v>
      </c>
      <c r="L316" s="17" t="s">
        <v>402</v>
      </c>
      <c r="M316" s="19">
        <v>8060.9950000000035</v>
      </c>
      <c r="N316" s="21">
        <v>1.0049999999964712</v>
      </c>
    </row>
    <row r="317" spans="1:14" s="3" customFormat="1" ht="15" x14ac:dyDescent="0.25">
      <c r="A317" s="1"/>
      <c r="B317" s="15">
        <v>985215</v>
      </c>
      <c r="C317" s="16" t="s">
        <v>16</v>
      </c>
      <c r="D317" s="17" t="s">
        <v>33</v>
      </c>
      <c r="E317" s="18" t="s">
        <v>404</v>
      </c>
      <c r="F317" s="19">
        <v>7727.82</v>
      </c>
      <c r="G317" s="20">
        <v>38733</v>
      </c>
      <c r="H317" s="20">
        <v>38749</v>
      </c>
      <c r="I317" s="17" t="s">
        <v>20</v>
      </c>
      <c r="J317" s="17" t="s">
        <v>21</v>
      </c>
      <c r="K317" s="17" t="s">
        <v>80</v>
      </c>
      <c r="L317" s="17" t="s">
        <v>402</v>
      </c>
      <c r="M317" s="19">
        <v>7726.8177499999993</v>
      </c>
      <c r="N317" s="21">
        <v>1.0022500000004584</v>
      </c>
    </row>
    <row r="318" spans="1:14" s="3" customFormat="1" ht="15" x14ac:dyDescent="0.25">
      <c r="A318" s="1"/>
      <c r="B318" s="15">
        <v>985216</v>
      </c>
      <c r="C318" s="16" t="s">
        <v>16</v>
      </c>
      <c r="D318" s="17" t="s">
        <v>33</v>
      </c>
      <c r="E318" s="30" t="s">
        <v>404</v>
      </c>
      <c r="F318" s="28">
        <v>7727.82</v>
      </c>
      <c r="G318" s="20">
        <v>38733</v>
      </c>
      <c r="H318" s="20">
        <v>38749</v>
      </c>
      <c r="I318" s="17" t="s">
        <v>20</v>
      </c>
      <c r="J318" s="17" t="s">
        <v>21</v>
      </c>
      <c r="K318" s="17" t="s">
        <v>44</v>
      </c>
      <c r="L318" s="17" t="s">
        <v>402</v>
      </c>
      <c r="M318" s="19">
        <v>7726.8177499999993</v>
      </c>
      <c r="N318" s="21">
        <v>1.0022500000004584</v>
      </c>
    </row>
    <row r="319" spans="1:14" s="3" customFormat="1" ht="15" x14ac:dyDescent="0.25">
      <c r="A319" s="1"/>
      <c r="B319" s="15">
        <v>985220</v>
      </c>
      <c r="C319" s="16" t="s">
        <v>16</v>
      </c>
      <c r="D319" s="17" t="s">
        <v>17</v>
      </c>
      <c r="E319" s="18" t="s">
        <v>405</v>
      </c>
      <c r="F319" s="19">
        <v>10648.8</v>
      </c>
      <c r="G319" s="20">
        <v>38748</v>
      </c>
      <c r="H319" s="20">
        <v>38749</v>
      </c>
      <c r="I319" s="17" t="s">
        <v>20</v>
      </c>
      <c r="J319" s="17" t="s">
        <v>21</v>
      </c>
      <c r="K319" s="17" t="s">
        <v>55</v>
      </c>
      <c r="L319" s="17" t="s">
        <v>402</v>
      </c>
      <c r="M319" s="19">
        <v>10647.8</v>
      </c>
      <c r="N319" s="21">
        <v>1</v>
      </c>
    </row>
    <row r="320" spans="1:14" s="3" customFormat="1" ht="15" x14ac:dyDescent="0.25">
      <c r="A320" s="1"/>
      <c r="B320" s="15">
        <v>985221</v>
      </c>
      <c r="C320" s="16" t="s">
        <v>16</v>
      </c>
      <c r="D320" s="17" t="s">
        <v>17</v>
      </c>
      <c r="E320" s="18" t="s">
        <v>405</v>
      </c>
      <c r="F320" s="19">
        <v>10648.8</v>
      </c>
      <c r="G320" s="20">
        <v>38748</v>
      </c>
      <c r="H320" s="20">
        <v>38749</v>
      </c>
      <c r="I320" s="17" t="s">
        <v>20</v>
      </c>
      <c r="J320" s="17" t="s">
        <v>21</v>
      </c>
      <c r="K320" s="17" t="s">
        <v>58</v>
      </c>
      <c r="L320" s="17" t="s">
        <v>402</v>
      </c>
      <c r="M320" s="19">
        <v>10647.8</v>
      </c>
      <c r="N320" s="21">
        <v>1</v>
      </c>
    </row>
    <row r="321" spans="1:14" s="3" customFormat="1" ht="15" x14ac:dyDescent="0.25">
      <c r="A321" s="1"/>
      <c r="B321" s="15">
        <v>985222</v>
      </c>
      <c r="C321" s="16" t="s">
        <v>16</v>
      </c>
      <c r="D321" s="17" t="s">
        <v>17</v>
      </c>
      <c r="E321" s="18" t="s">
        <v>405</v>
      </c>
      <c r="F321" s="19">
        <v>10648.8</v>
      </c>
      <c r="G321" s="20">
        <v>38748</v>
      </c>
      <c r="H321" s="20">
        <v>38749</v>
      </c>
      <c r="I321" s="17" t="s">
        <v>20</v>
      </c>
      <c r="J321" s="17" t="s">
        <v>21</v>
      </c>
      <c r="K321" s="17" t="s">
        <v>60</v>
      </c>
      <c r="L321" s="17" t="s">
        <v>402</v>
      </c>
      <c r="M321" s="19">
        <v>10647.8</v>
      </c>
      <c r="N321" s="21">
        <v>1</v>
      </c>
    </row>
    <row r="322" spans="1:14" s="3" customFormat="1" ht="15" x14ac:dyDescent="0.25">
      <c r="A322" s="1"/>
      <c r="B322" s="15">
        <v>985223</v>
      </c>
      <c r="C322" s="16" t="s">
        <v>16</v>
      </c>
      <c r="D322" s="17" t="s">
        <v>33</v>
      </c>
      <c r="E322" s="18" t="s">
        <v>405</v>
      </c>
      <c r="F322" s="19">
        <v>10648.8</v>
      </c>
      <c r="G322" s="20">
        <v>38748</v>
      </c>
      <c r="H322" s="20">
        <v>38749</v>
      </c>
      <c r="I322" s="17" t="s">
        <v>20</v>
      </c>
      <c r="J322" s="17" t="s">
        <v>21</v>
      </c>
      <c r="K322" s="17" t="s">
        <v>65</v>
      </c>
      <c r="L322" s="17" t="s">
        <v>402</v>
      </c>
      <c r="M322" s="19">
        <v>10647.8</v>
      </c>
      <c r="N322" s="21">
        <v>1</v>
      </c>
    </row>
    <row r="323" spans="1:14" s="3" customFormat="1" ht="15" x14ac:dyDescent="0.25">
      <c r="A323" s="1"/>
      <c r="B323" s="15">
        <v>985224</v>
      </c>
      <c r="C323" s="16" t="s">
        <v>16</v>
      </c>
      <c r="D323" s="17" t="s">
        <v>33</v>
      </c>
      <c r="E323" s="18" t="s">
        <v>406</v>
      </c>
      <c r="F323" s="19">
        <v>9564.2000000000007</v>
      </c>
      <c r="G323" s="20">
        <v>38748</v>
      </c>
      <c r="H323" s="20">
        <v>38749</v>
      </c>
      <c r="I323" s="17" t="s">
        <v>20</v>
      </c>
      <c r="J323" s="17" t="s">
        <v>21</v>
      </c>
      <c r="K323" s="17" t="s">
        <v>67</v>
      </c>
      <c r="L323" s="17" t="s">
        <v>402</v>
      </c>
      <c r="M323" s="19">
        <v>9563.2024999999976</v>
      </c>
      <c r="N323" s="21">
        <v>0.99750000000312866</v>
      </c>
    </row>
    <row r="324" spans="1:14" s="3" customFormat="1" ht="15" x14ac:dyDescent="0.25">
      <c r="A324" s="1"/>
      <c r="B324" s="15">
        <v>985225</v>
      </c>
      <c r="C324" s="16" t="s">
        <v>16</v>
      </c>
      <c r="D324" s="17" t="s">
        <v>33</v>
      </c>
      <c r="E324" s="18" t="s">
        <v>406</v>
      </c>
      <c r="F324" s="19">
        <v>9564.2000000000007</v>
      </c>
      <c r="G324" s="20">
        <v>38748</v>
      </c>
      <c r="H324" s="20">
        <v>38749</v>
      </c>
      <c r="I324" s="17" t="s">
        <v>20</v>
      </c>
      <c r="J324" s="17" t="s">
        <v>21</v>
      </c>
      <c r="K324" s="17" t="s">
        <v>69</v>
      </c>
      <c r="L324" s="17" t="s">
        <v>71</v>
      </c>
      <c r="M324" s="19">
        <v>9563.2024999999976</v>
      </c>
      <c r="N324" s="21">
        <v>0.99750000000312866</v>
      </c>
    </row>
    <row r="325" spans="1:14" s="3" customFormat="1" ht="15" x14ac:dyDescent="0.25">
      <c r="A325" s="1"/>
      <c r="B325" s="15">
        <v>985226</v>
      </c>
      <c r="C325" s="16" t="s">
        <v>16</v>
      </c>
      <c r="D325" s="17" t="s">
        <v>33</v>
      </c>
      <c r="E325" s="18" t="s">
        <v>406</v>
      </c>
      <c r="F325" s="19">
        <v>9564.2000000000007</v>
      </c>
      <c r="G325" s="20">
        <v>38748</v>
      </c>
      <c r="H325" s="20">
        <v>38749</v>
      </c>
      <c r="I325" s="17" t="s">
        <v>20</v>
      </c>
      <c r="J325" s="17" t="s">
        <v>21</v>
      </c>
      <c r="K325" s="17" t="s">
        <v>73</v>
      </c>
      <c r="L325" s="17" t="s">
        <v>71</v>
      </c>
      <c r="M325" s="19">
        <v>9563.2024999999976</v>
      </c>
      <c r="N325" s="21">
        <v>0.99750000000312866</v>
      </c>
    </row>
    <row r="326" spans="1:14" s="3" customFormat="1" ht="15" x14ac:dyDescent="0.25">
      <c r="A326" s="1"/>
      <c r="B326" s="15">
        <v>985227</v>
      </c>
      <c r="C326" s="16" t="s">
        <v>16</v>
      </c>
      <c r="D326" s="17" t="s">
        <v>33</v>
      </c>
      <c r="E326" s="18" t="s">
        <v>406</v>
      </c>
      <c r="F326" s="19">
        <v>9564.2000000000007</v>
      </c>
      <c r="G326" s="20">
        <v>38748</v>
      </c>
      <c r="H326" s="20">
        <v>38749</v>
      </c>
      <c r="I326" s="17" t="s">
        <v>20</v>
      </c>
      <c r="J326" s="17" t="s">
        <v>21</v>
      </c>
      <c r="K326" s="17" t="s">
        <v>75</v>
      </c>
      <c r="L326" s="17" t="s">
        <v>71</v>
      </c>
      <c r="M326" s="19">
        <v>9563.2024999999976</v>
      </c>
      <c r="N326" s="21">
        <v>0.99750000000312866</v>
      </c>
    </row>
    <row r="327" spans="1:14" s="3" customFormat="1" ht="15" x14ac:dyDescent="0.25">
      <c r="A327" s="1"/>
      <c r="B327" s="15">
        <v>985228</v>
      </c>
      <c r="C327" s="16" t="s">
        <v>16</v>
      </c>
      <c r="D327" s="17" t="s">
        <v>33</v>
      </c>
      <c r="E327" s="18" t="s">
        <v>407</v>
      </c>
      <c r="F327" s="19">
        <v>3839.83</v>
      </c>
      <c r="G327" s="20">
        <v>38733</v>
      </c>
      <c r="H327" s="20">
        <v>38749</v>
      </c>
      <c r="I327" s="17" t="s">
        <v>20</v>
      </c>
      <c r="J327" s="17" t="s">
        <v>21</v>
      </c>
      <c r="K327" s="17" t="s">
        <v>41</v>
      </c>
      <c r="L327" s="17" t="s">
        <v>71</v>
      </c>
      <c r="M327" s="19">
        <v>3838.8264583333366</v>
      </c>
      <c r="N327" s="21">
        <v>1.0035416666632955</v>
      </c>
    </row>
    <row r="328" spans="1:14" s="3" customFormat="1" ht="15" x14ac:dyDescent="0.25">
      <c r="A328" s="1"/>
      <c r="B328" s="15">
        <v>985239</v>
      </c>
      <c r="C328" s="16" t="s">
        <v>16</v>
      </c>
      <c r="D328" s="17" t="s">
        <v>33</v>
      </c>
      <c r="E328" s="18" t="s">
        <v>407</v>
      </c>
      <c r="F328" s="19">
        <v>3839.83</v>
      </c>
      <c r="G328" s="20">
        <v>38733</v>
      </c>
      <c r="H328" s="20">
        <v>38749</v>
      </c>
      <c r="I328" s="17" t="s">
        <v>20</v>
      </c>
      <c r="J328" s="17" t="s">
        <v>21</v>
      </c>
      <c r="K328" s="17" t="s">
        <v>48</v>
      </c>
      <c r="L328" s="17" t="s">
        <v>71</v>
      </c>
      <c r="M328" s="19">
        <v>3838.8264583333366</v>
      </c>
      <c r="N328" s="21">
        <v>1.0035416666632955</v>
      </c>
    </row>
    <row r="329" spans="1:14" s="3" customFormat="1" ht="15" x14ac:dyDescent="0.25">
      <c r="A329" s="1"/>
      <c r="B329" s="15">
        <v>985229</v>
      </c>
      <c r="C329" s="16" t="s">
        <v>16</v>
      </c>
      <c r="D329" s="17" t="s">
        <v>17</v>
      </c>
      <c r="E329" s="18" t="s">
        <v>407</v>
      </c>
      <c r="F329" s="19">
        <v>3839.83</v>
      </c>
      <c r="G329" s="20">
        <v>38733</v>
      </c>
      <c r="H329" s="20">
        <v>38749</v>
      </c>
      <c r="I329" s="17" t="s">
        <v>20</v>
      </c>
      <c r="J329" s="17" t="s">
        <v>21</v>
      </c>
      <c r="K329" s="17" t="s">
        <v>55</v>
      </c>
      <c r="L329" s="17" t="s">
        <v>71</v>
      </c>
      <c r="M329" s="19">
        <v>3838.8264583333366</v>
      </c>
      <c r="N329" s="21">
        <v>1.0035416666632955</v>
      </c>
    </row>
    <row r="330" spans="1:14" s="3" customFormat="1" ht="15" x14ac:dyDescent="0.25">
      <c r="A330" s="1"/>
      <c r="B330" s="15">
        <v>985230</v>
      </c>
      <c r="C330" s="16" t="s">
        <v>16</v>
      </c>
      <c r="D330" s="17" t="s">
        <v>17</v>
      </c>
      <c r="E330" s="18" t="s">
        <v>407</v>
      </c>
      <c r="F330" s="19">
        <v>3839.83</v>
      </c>
      <c r="G330" s="20">
        <v>38733</v>
      </c>
      <c r="H330" s="20">
        <v>38749</v>
      </c>
      <c r="I330" s="17" t="s">
        <v>20</v>
      </c>
      <c r="J330" s="17" t="s">
        <v>21</v>
      </c>
      <c r="K330" s="17" t="s">
        <v>58</v>
      </c>
      <c r="L330" s="17" t="s">
        <v>71</v>
      </c>
      <c r="M330" s="19">
        <v>3838.8264583333366</v>
      </c>
      <c r="N330" s="21">
        <v>1.0035416666632955</v>
      </c>
    </row>
    <row r="331" spans="1:14" s="3" customFormat="1" ht="15" x14ac:dyDescent="0.25">
      <c r="A331" s="1"/>
      <c r="B331" s="15">
        <v>985231</v>
      </c>
      <c r="C331" s="16" t="s">
        <v>16</v>
      </c>
      <c r="D331" s="17" t="s">
        <v>17</v>
      </c>
      <c r="E331" s="18" t="s">
        <v>408</v>
      </c>
      <c r="F331" s="19">
        <v>3746.8</v>
      </c>
      <c r="G331" s="20">
        <v>38748</v>
      </c>
      <c r="H331" s="20">
        <v>38749</v>
      </c>
      <c r="I331" s="17" t="s">
        <v>20</v>
      </c>
      <c r="J331" s="17" t="s">
        <v>21</v>
      </c>
      <c r="K331" s="17" t="s">
        <v>60</v>
      </c>
      <c r="L331" s="17" t="s">
        <v>71</v>
      </c>
      <c r="M331" s="19">
        <v>3745.7983333333373</v>
      </c>
      <c r="N331" s="21">
        <v>1.0016666666629135</v>
      </c>
    </row>
    <row r="332" spans="1:14" s="3" customFormat="1" ht="15" x14ac:dyDescent="0.25">
      <c r="A332" s="1"/>
      <c r="B332" s="15">
        <v>985232</v>
      </c>
      <c r="C332" s="16" t="s">
        <v>16</v>
      </c>
      <c r="D332" s="17" t="s">
        <v>17</v>
      </c>
      <c r="E332" s="18" t="s">
        <v>408</v>
      </c>
      <c r="F332" s="19">
        <v>3746.8</v>
      </c>
      <c r="G332" s="20">
        <v>38748</v>
      </c>
      <c r="H332" s="20">
        <v>38749</v>
      </c>
      <c r="I332" s="17" t="s">
        <v>20</v>
      </c>
      <c r="J332" s="17" t="s">
        <v>21</v>
      </c>
      <c r="K332" s="17" t="s">
        <v>65</v>
      </c>
      <c r="L332" s="17" t="s">
        <v>71</v>
      </c>
      <c r="M332" s="19">
        <v>3745.7983333333373</v>
      </c>
      <c r="N332" s="21">
        <v>1.0016666666629135</v>
      </c>
    </row>
    <row r="333" spans="1:14" s="3" customFormat="1" ht="15" x14ac:dyDescent="0.25">
      <c r="A333" s="1"/>
      <c r="B333" s="15">
        <v>985233</v>
      </c>
      <c r="C333" s="16" t="s">
        <v>16</v>
      </c>
      <c r="D333" s="17" t="s">
        <v>33</v>
      </c>
      <c r="E333" s="18" t="s">
        <v>408</v>
      </c>
      <c r="F333" s="19">
        <v>3746.8</v>
      </c>
      <c r="G333" s="20">
        <v>38748</v>
      </c>
      <c r="H333" s="20">
        <v>38749</v>
      </c>
      <c r="I333" s="17" t="s">
        <v>20</v>
      </c>
      <c r="J333" s="17" t="s">
        <v>21</v>
      </c>
      <c r="K333" s="17" t="s">
        <v>67</v>
      </c>
      <c r="L333" s="17" t="s">
        <v>71</v>
      </c>
      <c r="M333" s="19">
        <v>3745.7983333333373</v>
      </c>
      <c r="N333" s="21">
        <v>1.0016666666629135</v>
      </c>
    </row>
    <row r="334" spans="1:14" s="3" customFormat="1" ht="15" x14ac:dyDescent="0.25">
      <c r="A334" s="1"/>
      <c r="B334" s="15">
        <v>985234</v>
      </c>
      <c r="C334" s="16" t="s">
        <v>16</v>
      </c>
      <c r="D334" s="17" t="s">
        <v>33</v>
      </c>
      <c r="E334" s="18" t="s">
        <v>409</v>
      </c>
      <c r="F334" s="19">
        <v>3352.4</v>
      </c>
      <c r="G334" s="20">
        <v>38748</v>
      </c>
      <c r="H334" s="20">
        <v>38749</v>
      </c>
      <c r="I334" s="17" t="s">
        <v>20</v>
      </c>
      <c r="J334" s="17" t="s">
        <v>21</v>
      </c>
      <c r="K334" s="17" t="s">
        <v>69</v>
      </c>
      <c r="L334" s="17" t="s">
        <v>71</v>
      </c>
      <c r="M334" s="19">
        <v>3351.3983333333294</v>
      </c>
      <c r="N334" s="21">
        <v>1.0016666666706442</v>
      </c>
    </row>
    <row r="335" spans="1:14" s="3" customFormat="1" ht="15" x14ac:dyDescent="0.25">
      <c r="A335" s="1"/>
      <c r="B335" s="15">
        <v>985236</v>
      </c>
      <c r="C335" s="16" t="s">
        <v>16</v>
      </c>
      <c r="D335" s="17" t="s">
        <v>33</v>
      </c>
      <c r="E335" s="18" t="s">
        <v>409</v>
      </c>
      <c r="F335" s="19">
        <v>3352.4</v>
      </c>
      <c r="G335" s="20">
        <v>38748</v>
      </c>
      <c r="H335" s="20">
        <v>38749</v>
      </c>
      <c r="I335" s="17" t="s">
        <v>20</v>
      </c>
      <c r="J335" s="17" t="s">
        <v>21</v>
      </c>
      <c r="K335" s="17" t="s">
        <v>41</v>
      </c>
      <c r="L335" s="17" t="s">
        <v>71</v>
      </c>
      <c r="M335" s="19">
        <v>3351.3983333333294</v>
      </c>
      <c r="N335" s="21">
        <v>1.0016666666706442</v>
      </c>
    </row>
    <row r="336" spans="1:14" s="3" customFormat="1" ht="15" x14ac:dyDescent="0.25">
      <c r="A336" s="1"/>
      <c r="B336" s="15">
        <v>985237</v>
      </c>
      <c r="C336" s="16" t="s">
        <v>16</v>
      </c>
      <c r="D336" s="17" t="s">
        <v>33</v>
      </c>
      <c r="E336" s="18" t="s">
        <v>409</v>
      </c>
      <c r="F336" s="19">
        <v>3352.4</v>
      </c>
      <c r="G336" s="20">
        <v>38748</v>
      </c>
      <c r="H336" s="20">
        <v>38749</v>
      </c>
      <c r="I336" s="17" t="s">
        <v>20</v>
      </c>
      <c r="J336" s="17" t="s">
        <v>21</v>
      </c>
      <c r="K336" s="17" t="s">
        <v>44</v>
      </c>
      <c r="L336" s="17" t="s">
        <v>71</v>
      </c>
      <c r="M336" s="19">
        <v>3351.3983333333294</v>
      </c>
      <c r="N336" s="21">
        <v>1.0016666666706442</v>
      </c>
    </row>
    <row r="337" spans="1:14" s="3" customFormat="1" ht="15" x14ac:dyDescent="0.25">
      <c r="A337" s="1"/>
      <c r="B337" s="15">
        <v>985618</v>
      </c>
      <c r="C337" s="16" t="s">
        <v>16</v>
      </c>
      <c r="D337" s="17" t="s">
        <v>33</v>
      </c>
      <c r="E337" s="18" t="s">
        <v>410</v>
      </c>
      <c r="F337" s="19">
        <v>1973.16</v>
      </c>
      <c r="G337" s="20">
        <v>38733</v>
      </c>
      <c r="H337" s="20">
        <v>38749</v>
      </c>
      <c r="I337" s="17" t="s">
        <v>20</v>
      </c>
      <c r="J337" s="17" t="s">
        <v>21</v>
      </c>
      <c r="K337" s="17" t="s">
        <v>75</v>
      </c>
      <c r="L337" s="17" t="s">
        <v>71</v>
      </c>
      <c r="M337" s="19">
        <v>1972.1635000000001</v>
      </c>
      <c r="N337" s="21">
        <v>0.99649999999996908</v>
      </c>
    </row>
    <row r="338" spans="1:14" s="3" customFormat="1" ht="15" x14ac:dyDescent="0.25">
      <c r="A338" s="1"/>
      <c r="B338" s="15">
        <v>985619</v>
      </c>
      <c r="C338" s="16" t="s">
        <v>16</v>
      </c>
      <c r="D338" s="17" t="s">
        <v>33</v>
      </c>
      <c r="E338" s="18" t="s">
        <v>410</v>
      </c>
      <c r="F338" s="19">
        <v>1973.16</v>
      </c>
      <c r="G338" s="20">
        <v>38733</v>
      </c>
      <c r="H338" s="20">
        <v>38749</v>
      </c>
      <c r="I338" s="17" t="s">
        <v>20</v>
      </c>
      <c r="J338" s="17" t="s">
        <v>21</v>
      </c>
      <c r="K338" s="17" t="s">
        <v>41</v>
      </c>
      <c r="L338" s="22" t="s">
        <v>28</v>
      </c>
      <c r="M338" s="19">
        <v>1972.1635000000001</v>
      </c>
      <c r="N338" s="21">
        <v>0.99649999999996908</v>
      </c>
    </row>
    <row r="339" spans="1:14" s="3" customFormat="1" ht="15" x14ac:dyDescent="0.25">
      <c r="A339" s="1"/>
      <c r="B339" s="15">
        <v>985620</v>
      </c>
      <c r="C339" s="16" t="s">
        <v>16</v>
      </c>
      <c r="D339" s="17" t="s">
        <v>33</v>
      </c>
      <c r="E339" s="18" t="s">
        <v>410</v>
      </c>
      <c r="F339" s="19">
        <v>1973.16</v>
      </c>
      <c r="G339" s="20">
        <v>38733</v>
      </c>
      <c r="H339" s="20">
        <v>38749</v>
      </c>
      <c r="I339" s="17" t="s">
        <v>20</v>
      </c>
      <c r="J339" s="17" t="s">
        <v>21</v>
      </c>
      <c r="K339" s="17" t="s">
        <v>78</v>
      </c>
      <c r="L339" s="22" t="s">
        <v>28</v>
      </c>
      <c r="M339" s="19">
        <v>1972.1635000000001</v>
      </c>
      <c r="N339" s="21">
        <v>0.99649999999996908</v>
      </c>
    </row>
    <row r="340" spans="1:14" s="3" customFormat="1" ht="15" x14ac:dyDescent="0.25">
      <c r="A340" s="1"/>
      <c r="B340" s="15">
        <v>985621</v>
      </c>
      <c r="C340" s="16" t="s">
        <v>16</v>
      </c>
      <c r="D340" s="17" t="s">
        <v>33</v>
      </c>
      <c r="E340" s="18" t="s">
        <v>410</v>
      </c>
      <c r="F340" s="19">
        <v>1973.16</v>
      </c>
      <c r="G340" s="20">
        <v>38733</v>
      </c>
      <c r="H340" s="20">
        <v>38749</v>
      </c>
      <c r="I340" s="17" t="s">
        <v>20</v>
      </c>
      <c r="J340" s="17" t="s">
        <v>21</v>
      </c>
      <c r="K340" s="17" t="s">
        <v>80</v>
      </c>
      <c r="L340" s="22" t="s">
        <v>28</v>
      </c>
      <c r="M340" s="19">
        <v>1972.1635000000001</v>
      </c>
      <c r="N340" s="21">
        <v>0.99649999999996908</v>
      </c>
    </row>
    <row r="341" spans="1:14" s="3" customFormat="1" ht="15" x14ac:dyDescent="0.25">
      <c r="A341" s="1"/>
      <c r="B341" s="15">
        <v>985622</v>
      </c>
      <c r="C341" s="16" t="s">
        <v>16</v>
      </c>
      <c r="D341" s="17" t="s">
        <v>33</v>
      </c>
      <c r="E341" s="18" t="s">
        <v>410</v>
      </c>
      <c r="F341" s="19">
        <v>1973.16</v>
      </c>
      <c r="G341" s="20">
        <v>38733</v>
      </c>
      <c r="H341" s="20">
        <v>38749</v>
      </c>
      <c r="I341" s="17" t="s">
        <v>20</v>
      </c>
      <c r="J341" s="17" t="s">
        <v>21</v>
      </c>
      <c r="K341" s="17" t="s">
        <v>44</v>
      </c>
      <c r="L341" s="22" t="s">
        <v>28</v>
      </c>
      <c r="M341" s="19">
        <v>1972.1635000000001</v>
      </c>
      <c r="N341" s="21">
        <v>0.99649999999996908</v>
      </c>
    </row>
    <row r="342" spans="1:14" s="3" customFormat="1" ht="15" x14ac:dyDescent="0.25">
      <c r="A342" s="1"/>
      <c r="B342" s="15">
        <v>985623</v>
      </c>
      <c r="C342" s="16" t="s">
        <v>16</v>
      </c>
      <c r="D342" s="17" t="s">
        <v>33</v>
      </c>
      <c r="E342" s="18" t="s">
        <v>410</v>
      </c>
      <c r="F342" s="19">
        <v>1973.16</v>
      </c>
      <c r="G342" s="20">
        <v>38733</v>
      </c>
      <c r="H342" s="20">
        <v>38749</v>
      </c>
      <c r="I342" s="17" t="s">
        <v>20</v>
      </c>
      <c r="J342" s="17" t="s">
        <v>21</v>
      </c>
      <c r="K342" s="17" t="s">
        <v>46</v>
      </c>
      <c r="L342" s="22" t="s">
        <v>28</v>
      </c>
      <c r="M342" s="19">
        <v>1972.1635000000001</v>
      </c>
      <c r="N342" s="21">
        <v>0.99649999999996908</v>
      </c>
    </row>
    <row r="343" spans="1:14" s="3" customFormat="1" ht="15" x14ac:dyDescent="0.25">
      <c r="A343" s="1"/>
      <c r="B343" s="15">
        <v>985624</v>
      </c>
      <c r="C343" s="16" t="s">
        <v>16</v>
      </c>
      <c r="D343" s="17" t="s">
        <v>33</v>
      </c>
      <c r="E343" s="18" t="s">
        <v>410</v>
      </c>
      <c r="F343" s="19">
        <v>1973.16</v>
      </c>
      <c r="G343" s="20">
        <v>38733</v>
      </c>
      <c r="H343" s="20">
        <v>38749</v>
      </c>
      <c r="I343" s="17" t="s">
        <v>20</v>
      </c>
      <c r="J343" s="17" t="s">
        <v>21</v>
      </c>
      <c r="K343" s="17" t="s">
        <v>48</v>
      </c>
      <c r="L343" s="22" t="s">
        <v>28</v>
      </c>
      <c r="M343" s="19">
        <v>1972.1635000000001</v>
      </c>
      <c r="N343" s="21">
        <v>0.99649999999996908</v>
      </c>
    </row>
    <row r="344" spans="1:14" s="3" customFormat="1" ht="15" x14ac:dyDescent="0.25">
      <c r="A344" s="1"/>
      <c r="B344" s="15">
        <v>985625</v>
      </c>
      <c r="C344" s="16" t="s">
        <v>16</v>
      </c>
      <c r="D344" s="17" t="s">
        <v>33</v>
      </c>
      <c r="E344" s="18" t="s">
        <v>410</v>
      </c>
      <c r="F344" s="19">
        <v>1973.16</v>
      </c>
      <c r="G344" s="20">
        <v>38733</v>
      </c>
      <c r="H344" s="20">
        <v>38749</v>
      </c>
      <c r="I344" s="17" t="s">
        <v>20</v>
      </c>
      <c r="J344" s="17" t="s">
        <v>21</v>
      </c>
      <c r="K344" s="17" t="s">
        <v>55</v>
      </c>
      <c r="L344" s="22" t="s">
        <v>28</v>
      </c>
      <c r="M344" s="19">
        <v>1972.1635000000001</v>
      </c>
      <c r="N344" s="21">
        <v>0.99649999999996908</v>
      </c>
    </row>
    <row r="345" spans="1:14" s="3" customFormat="1" ht="15" x14ac:dyDescent="0.25">
      <c r="A345" s="1"/>
      <c r="B345" s="15">
        <v>985626</v>
      </c>
      <c r="C345" s="16" t="s">
        <v>16</v>
      </c>
      <c r="D345" s="17" t="s">
        <v>33</v>
      </c>
      <c r="E345" s="18" t="s">
        <v>410</v>
      </c>
      <c r="F345" s="19">
        <v>1973.16</v>
      </c>
      <c r="G345" s="20">
        <v>38733</v>
      </c>
      <c r="H345" s="20">
        <v>38749</v>
      </c>
      <c r="I345" s="17" t="s">
        <v>20</v>
      </c>
      <c r="J345" s="17" t="s">
        <v>21</v>
      </c>
      <c r="K345" s="17" t="s">
        <v>58</v>
      </c>
      <c r="L345" s="22" t="s">
        <v>28</v>
      </c>
      <c r="M345" s="19">
        <v>1972.1635000000001</v>
      </c>
      <c r="N345" s="21">
        <v>0.99649999999996908</v>
      </c>
    </row>
    <row r="346" spans="1:14" s="3" customFormat="1" ht="15" x14ac:dyDescent="0.25">
      <c r="A346" s="1"/>
      <c r="B346" s="15">
        <v>985627</v>
      </c>
      <c r="C346" s="16" t="s">
        <v>16</v>
      </c>
      <c r="D346" s="17" t="s">
        <v>33</v>
      </c>
      <c r="E346" s="18" t="s">
        <v>410</v>
      </c>
      <c r="F346" s="19">
        <v>1973.16</v>
      </c>
      <c r="G346" s="20">
        <v>38733</v>
      </c>
      <c r="H346" s="20">
        <v>38749</v>
      </c>
      <c r="I346" s="17" t="s">
        <v>20</v>
      </c>
      <c r="J346" s="17" t="s">
        <v>21</v>
      </c>
      <c r="K346" s="17" t="s">
        <v>60</v>
      </c>
      <c r="L346" s="22" t="s">
        <v>28</v>
      </c>
      <c r="M346" s="19">
        <v>1972.1635000000001</v>
      </c>
      <c r="N346" s="21">
        <v>0.99649999999996908</v>
      </c>
    </row>
    <row r="347" spans="1:14" s="3" customFormat="1" ht="15" x14ac:dyDescent="0.25">
      <c r="A347" s="1"/>
      <c r="B347" s="15">
        <v>985628</v>
      </c>
      <c r="C347" s="16" t="s">
        <v>16</v>
      </c>
      <c r="D347" s="17" t="s">
        <v>33</v>
      </c>
      <c r="E347" s="18" t="s">
        <v>410</v>
      </c>
      <c r="F347" s="19">
        <v>1973.16</v>
      </c>
      <c r="G347" s="20">
        <v>38733</v>
      </c>
      <c r="H347" s="20">
        <v>38749</v>
      </c>
      <c r="I347" s="17" t="s">
        <v>20</v>
      </c>
      <c r="J347" s="17" t="s">
        <v>21</v>
      </c>
      <c r="K347" s="17" t="s">
        <v>65</v>
      </c>
      <c r="L347" s="22" t="s">
        <v>28</v>
      </c>
      <c r="M347" s="19">
        <v>1972.1635000000001</v>
      </c>
      <c r="N347" s="21">
        <v>0.99649999999996908</v>
      </c>
    </row>
    <row r="348" spans="1:14" s="3" customFormat="1" ht="15" x14ac:dyDescent="0.25">
      <c r="A348" s="1"/>
      <c r="B348" s="15">
        <v>985629</v>
      </c>
      <c r="C348" s="16" t="s">
        <v>16</v>
      </c>
      <c r="D348" s="17" t="s">
        <v>33</v>
      </c>
      <c r="E348" s="18" t="s">
        <v>410</v>
      </c>
      <c r="F348" s="19">
        <v>1973.16</v>
      </c>
      <c r="G348" s="20">
        <v>38733</v>
      </c>
      <c r="H348" s="20">
        <v>38749</v>
      </c>
      <c r="I348" s="17" t="s">
        <v>20</v>
      </c>
      <c r="J348" s="17" t="s">
        <v>21</v>
      </c>
      <c r="K348" s="17" t="s">
        <v>67</v>
      </c>
      <c r="L348" s="22" t="s">
        <v>28</v>
      </c>
      <c r="M348" s="19">
        <v>1972.1635000000001</v>
      </c>
      <c r="N348" s="21">
        <v>0.99649999999996908</v>
      </c>
    </row>
    <row r="349" spans="1:14" s="3" customFormat="1" ht="15" x14ac:dyDescent="0.25">
      <c r="A349" s="1"/>
      <c r="B349" s="15">
        <v>985630</v>
      </c>
      <c r="C349" s="16" t="s">
        <v>16</v>
      </c>
      <c r="D349" s="17" t="s">
        <v>33</v>
      </c>
      <c r="E349" s="18" t="s">
        <v>410</v>
      </c>
      <c r="F349" s="19">
        <v>1973.16</v>
      </c>
      <c r="G349" s="20">
        <v>38733</v>
      </c>
      <c r="H349" s="20">
        <v>38749</v>
      </c>
      <c r="I349" s="17" t="s">
        <v>20</v>
      </c>
      <c r="J349" s="17" t="s">
        <v>21</v>
      </c>
      <c r="K349" s="17" t="s">
        <v>69</v>
      </c>
      <c r="L349" s="22" t="s">
        <v>28</v>
      </c>
      <c r="M349" s="19">
        <v>1972.1635000000001</v>
      </c>
      <c r="N349" s="21">
        <v>0.99649999999996908</v>
      </c>
    </row>
    <row r="350" spans="1:14" s="3" customFormat="1" ht="15" x14ac:dyDescent="0.25">
      <c r="A350" s="1"/>
      <c r="B350" s="15">
        <v>985631</v>
      </c>
      <c r="C350" s="16" t="s">
        <v>16</v>
      </c>
      <c r="D350" s="17" t="s">
        <v>17</v>
      </c>
      <c r="E350" s="18" t="s">
        <v>410</v>
      </c>
      <c r="F350" s="19">
        <v>1973.16</v>
      </c>
      <c r="G350" s="20">
        <v>38733</v>
      </c>
      <c r="H350" s="20">
        <v>38749</v>
      </c>
      <c r="I350" s="17" t="s">
        <v>20</v>
      </c>
      <c r="J350" s="17" t="s">
        <v>21</v>
      </c>
      <c r="K350" s="17" t="s">
        <v>73</v>
      </c>
      <c r="L350" s="22" t="s">
        <v>28</v>
      </c>
      <c r="M350" s="19">
        <v>1972.1635000000001</v>
      </c>
      <c r="N350" s="21">
        <v>0.99649999999996908</v>
      </c>
    </row>
    <row r="351" spans="1:14" s="3" customFormat="1" ht="15" x14ac:dyDescent="0.25">
      <c r="A351" s="1"/>
      <c r="B351" s="15">
        <v>985632</v>
      </c>
      <c r="C351" s="16" t="s">
        <v>16</v>
      </c>
      <c r="D351" s="17" t="s">
        <v>33</v>
      </c>
      <c r="E351" s="18" t="s">
        <v>410</v>
      </c>
      <c r="F351" s="19">
        <v>1973.16</v>
      </c>
      <c r="G351" s="20">
        <v>38733</v>
      </c>
      <c r="H351" s="20">
        <v>38749</v>
      </c>
      <c r="I351" s="17" t="s">
        <v>20</v>
      </c>
      <c r="J351" s="17" t="s">
        <v>21</v>
      </c>
      <c r="K351" s="17" t="s">
        <v>75</v>
      </c>
      <c r="L351" s="22" t="s">
        <v>28</v>
      </c>
      <c r="M351" s="19">
        <v>1972.1635000000001</v>
      </c>
      <c r="N351" s="21">
        <v>0.99649999999996908</v>
      </c>
    </row>
    <row r="352" spans="1:14" s="3" customFormat="1" ht="15" x14ac:dyDescent="0.25">
      <c r="A352" s="1"/>
      <c r="B352" s="15">
        <v>985633</v>
      </c>
      <c r="C352" s="16" t="s">
        <v>16</v>
      </c>
      <c r="D352" s="17" t="s">
        <v>33</v>
      </c>
      <c r="E352" s="18" t="s">
        <v>410</v>
      </c>
      <c r="F352" s="19">
        <v>1973.16</v>
      </c>
      <c r="G352" s="20">
        <v>38733</v>
      </c>
      <c r="H352" s="20">
        <v>38749</v>
      </c>
      <c r="I352" s="17" t="s">
        <v>20</v>
      </c>
      <c r="J352" s="17" t="s">
        <v>21</v>
      </c>
      <c r="K352" s="17" t="s">
        <v>41</v>
      </c>
      <c r="L352" s="22" t="s">
        <v>28</v>
      </c>
      <c r="M352" s="19">
        <v>1972.1635000000001</v>
      </c>
      <c r="N352" s="21">
        <v>0.99649999999996908</v>
      </c>
    </row>
    <row r="353" spans="1:14" s="3" customFormat="1" ht="15" x14ac:dyDescent="0.25">
      <c r="A353" s="1"/>
      <c r="B353" s="15">
        <v>985634</v>
      </c>
      <c r="C353" s="16" t="s">
        <v>16</v>
      </c>
      <c r="D353" s="17" t="s">
        <v>17</v>
      </c>
      <c r="E353" s="18" t="s">
        <v>410</v>
      </c>
      <c r="F353" s="19">
        <v>1973.16</v>
      </c>
      <c r="G353" s="20">
        <v>38733</v>
      </c>
      <c r="H353" s="20">
        <v>38749</v>
      </c>
      <c r="I353" s="17" t="s">
        <v>20</v>
      </c>
      <c r="J353" s="17" t="s">
        <v>21</v>
      </c>
      <c r="K353" s="17" t="s">
        <v>78</v>
      </c>
      <c r="L353" s="22" t="s">
        <v>28</v>
      </c>
      <c r="M353" s="19">
        <v>1972.1635000000001</v>
      </c>
      <c r="N353" s="21">
        <v>0.99649999999996908</v>
      </c>
    </row>
    <row r="354" spans="1:14" s="3" customFormat="1" ht="15" x14ac:dyDescent="0.25">
      <c r="A354" s="1"/>
      <c r="B354" s="15">
        <v>985635</v>
      </c>
      <c r="C354" s="16" t="s">
        <v>16</v>
      </c>
      <c r="D354" s="17" t="s">
        <v>17</v>
      </c>
      <c r="E354" s="18" t="s">
        <v>410</v>
      </c>
      <c r="F354" s="19">
        <v>1973.16</v>
      </c>
      <c r="G354" s="20">
        <v>38733</v>
      </c>
      <c r="H354" s="20">
        <v>38749</v>
      </c>
      <c r="I354" s="17" t="s">
        <v>20</v>
      </c>
      <c r="J354" s="17" t="s">
        <v>21</v>
      </c>
      <c r="K354" s="17" t="s">
        <v>80</v>
      </c>
      <c r="L354" s="22" t="s">
        <v>28</v>
      </c>
      <c r="M354" s="19">
        <v>1972.1635000000001</v>
      </c>
      <c r="N354" s="21">
        <v>0.99649999999996908</v>
      </c>
    </row>
    <row r="355" spans="1:14" s="3" customFormat="1" ht="15" x14ac:dyDescent="0.25">
      <c r="A355" s="1"/>
      <c r="B355" s="15">
        <v>985636</v>
      </c>
      <c r="C355" s="16" t="s">
        <v>16</v>
      </c>
      <c r="D355" s="17" t="s">
        <v>17</v>
      </c>
      <c r="E355" s="18" t="s">
        <v>411</v>
      </c>
      <c r="F355" s="19">
        <v>1479</v>
      </c>
      <c r="G355" s="20">
        <v>38748</v>
      </c>
      <c r="H355" s="20">
        <v>38749</v>
      </c>
      <c r="I355" s="17" t="s">
        <v>20</v>
      </c>
      <c r="J355" s="17" t="s">
        <v>21</v>
      </c>
      <c r="K355" s="17" t="s">
        <v>44</v>
      </c>
      <c r="L355" s="17" t="s">
        <v>49</v>
      </c>
      <c r="M355" s="19">
        <v>1473.7874999999999</v>
      </c>
      <c r="N355" s="21">
        <v>5.2125000000000909</v>
      </c>
    </row>
    <row r="356" spans="1:14" s="3" customFormat="1" ht="15" x14ac:dyDescent="0.25">
      <c r="A356" s="1"/>
      <c r="B356" s="15">
        <v>985637</v>
      </c>
      <c r="C356" s="16" t="s">
        <v>16</v>
      </c>
      <c r="D356" s="17" t="s">
        <v>17</v>
      </c>
      <c r="E356" s="18" t="s">
        <v>411</v>
      </c>
      <c r="F356" s="19">
        <v>1479</v>
      </c>
      <c r="G356" s="20">
        <v>38748</v>
      </c>
      <c r="H356" s="20">
        <v>38749</v>
      </c>
      <c r="I356" s="17" t="s">
        <v>20</v>
      </c>
      <c r="J356" s="17" t="s">
        <v>21</v>
      </c>
      <c r="K356" s="17" t="s">
        <v>46</v>
      </c>
      <c r="L356" s="17" t="s">
        <v>49</v>
      </c>
      <c r="M356" s="19">
        <v>1473.7874999999999</v>
      </c>
      <c r="N356" s="21">
        <v>5.2125000000000909</v>
      </c>
    </row>
    <row r="357" spans="1:14" s="3" customFormat="1" ht="15" x14ac:dyDescent="0.25">
      <c r="A357" s="1"/>
      <c r="B357" s="15">
        <v>985638</v>
      </c>
      <c r="C357" s="16" t="s">
        <v>16</v>
      </c>
      <c r="D357" s="17" t="s">
        <v>33</v>
      </c>
      <c r="E357" s="18" t="s">
        <v>412</v>
      </c>
      <c r="F357" s="19">
        <v>1774.8</v>
      </c>
      <c r="G357" s="20">
        <v>38748</v>
      </c>
      <c r="H357" s="20">
        <v>38749</v>
      </c>
      <c r="I357" s="17" t="s">
        <v>20</v>
      </c>
      <c r="J357" s="17" t="s">
        <v>21</v>
      </c>
      <c r="K357" s="17" t="s">
        <v>48</v>
      </c>
      <c r="L357" s="17" t="s">
        <v>49</v>
      </c>
      <c r="M357" s="19">
        <v>1773.7950000000001</v>
      </c>
      <c r="N357" s="21">
        <v>1.0049999999998818</v>
      </c>
    </row>
    <row r="358" spans="1:14" s="3" customFormat="1" ht="15" x14ac:dyDescent="0.25">
      <c r="A358" s="1"/>
      <c r="B358" s="15">
        <v>985639</v>
      </c>
      <c r="C358" s="16" t="s">
        <v>16</v>
      </c>
      <c r="D358" s="17" t="s">
        <v>17</v>
      </c>
      <c r="E358" s="18" t="s">
        <v>413</v>
      </c>
      <c r="F358" s="19">
        <v>1774.8</v>
      </c>
      <c r="G358" s="20">
        <v>38748</v>
      </c>
      <c r="H358" s="20">
        <v>38749</v>
      </c>
      <c r="I358" s="17" t="s">
        <v>20</v>
      </c>
      <c r="J358" s="17" t="s">
        <v>21</v>
      </c>
      <c r="K358" s="17" t="s">
        <v>87</v>
      </c>
      <c r="L358" s="17" t="s">
        <v>49</v>
      </c>
      <c r="M358" s="19">
        <v>1773.7950000000001</v>
      </c>
      <c r="N358" s="21">
        <v>1.0049999999998818</v>
      </c>
    </row>
    <row r="359" spans="1:14" s="3" customFormat="1" ht="15" x14ac:dyDescent="0.25">
      <c r="A359" s="1"/>
      <c r="B359" s="15">
        <v>985640</v>
      </c>
      <c r="C359" s="16" t="s">
        <v>16</v>
      </c>
      <c r="D359" s="17" t="s">
        <v>17</v>
      </c>
      <c r="E359" s="18" t="s">
        <v>413</v>
      </c>
      <c r="F359" s="19">
        <v>1774.8</v>
      </c>
      <c r="G359" s="20">
        <v>38748</v>
      </c>
      <c r="H359" s="20">
        <v>38749</v>
      </c>
      <c r="I359" s="17" t="s">
        <v>20</v>
      </c>
      <c r="J359" s="17" t="s">
        <v>21</v>
      </c>
      <c r="K359" s="17" t="s">
        <v>52</v>
      </c>
      <c r="L359" s="17" t="s">
        <v>49</v>
      </c>
      <c r="M359" s="19">
        <v>1773.7950000000001</v>
      </c>
      <c r="N359" s="21">
        <v>1.0049999999998818</v>
      </c>
    </row>
    <row r="360" spans="1:14" s="3" customFormat="1" ht="15" x14ac:dyDescent="0.25">
      <c r="A360" s="1"/>
      <c r="B360" s="15">
        <v>985641</v>
      </c>
      <c r="C360" s="16" t="s">
        <v>16</v>
      </c>
      <c r="D360" s="17" t="s">
        <v>17</v>
      </c>
      <c r="E360" s="18" t="s">
        <v>413</v>
      </c>
      <c r="F360" s="19">
        <v>1774.8</v>
      </c>
      <c r="G360" s="20">
        <v>38748</v>
      </c>
      <c r="H360" s="20">
        <v>38749</v>
      </c>
      <c r="I360" s="17" t="s">
        <v>20</v>
      </c>
      <c r="J360" s="17" t="s">
        <v>21</v>
      </c>
      <c r="K360" s="17" t="s">
        <v>55</v>
      </c>
      <c r="L360" s="17" t="s">
        <v>49</v>
      </c>
      <c r="M360" s="19">
        <v>1773.7950000000001</v>
      </c>
      <c r="N360" s="21">
        <v>1.0049999999998818</v>
      </c>
    </row>
    <row r="361" spans="1:14" s="3" customFormat="1" ht="15" x14ac:dyDescent="0.25">
      <c r="A361" s="1"/>
      <c r="B361" s="15">
        <v>985642</v>
      </c>
      <c r="C361" s="16" t="s">
        <v>16</v>
      </c>
      <c r="D361" s="17" t="s">
        <v>17</v>
      </c>
      <c r="E361" s="18" t="s">
        <v>413</v>
      </c>
      <c r="F361" s="19">
        <v>1774.8</v>
      </c>
      <c r="G361" s="20">
        <v>38748</v>
      </c>
      <c r="H361" s="20">
        <v>38749</v>
      </c>
      <c r="I361" s="17" t="s">
        <v>20</v>
      </c>
      <c r="J361" s="17" t="s">
        <v>21</v>
      </c>
      <c r="K361" s="17" t="s">
        <v>44</v>
      </c>
      <c r="L361" s="17" t="s">
        <v>49</v>
      </c>
      <c r="M361" s="19">
        <v>1773.7950000000001</v>
      </c>
      <c r="N361" s="21">
        <v>1.0049999999998818</v>
      </c>
    </row>
    <row r="362" spans="1:14" s="3" customFormat="1" ht="15" x14ac:dyDescent="0.25">
      <c r="A362" s="1"/>
      <c r="B362" s="15">
        <v>985643</v>
      </c>
      <c r="C362" s="16" t="s">
        <v>16</v>
      </c>
      <c r="D362" s="17" t="s">
        <v>17</v>
      </c>
      <c r="E362" s="18" t="s">
        <v>413</v>
      </c>
      <c r="F362" s="19">
        <v>1774.8</v>
      </c>
      <c r="G362" s="20">
        <v>38748</v>
      </c>
      <c r="H362" s="20">
        <v>38749</v>
      </c>
      <c r="I362" s="17" t="s">
        <v>20</v>
      </c>
      <c r="J362" s="17" t="s">
        <v>21</v>
      </c>
      <c r="K362" s="17" t="s">
        <v>75</v>
      </c>
      <c r="L362" s="17" t="s">
        <v>49</v>
      </c>
      <c r="M362" s="19">
        <v>1773.7950000000001</v>
      </c>
      <c r="N362" s="21">
        <v>1.0049999999998818</v>
      </c>
    </row>
    <row r="363" spans="1:14" s="3" customFormat="1" ht="15" x14ac:dyDescent="0.25">
      <c r="A363" s="1"/>
      <c r="B363" s="15">
        <v>985644</v>
      </c>
      <c r="C363" s="16" t="s">
        <v>16</v>
      </c>
      <c r="D363" s="17" t="s">
        <v>17</v>
      </c>
      <c r="E363" s="18" t="s">
        <v>413</v>
      </c>
      <c r="F363" s="19">
        <v>1774.8</v>
      </c>
      <c r="G363" s="20">
        <v>38748</v>
      </c>
      <c r="H363" s="20">
        <v>38749</v>
      </c>
      <c r="I363" s="17" t="s">
        <v>20</v>
      </c>
      <c r="J363" s="17" t="s">
        <v>21</v>
      </c>
      <c r="K363" s="17" t="s">
        <v>73</v>
      </c>
      <c r="L363" s="17" t="s">
        <v>49</v>
      </c>
      <c r="M363" s="19">
        <v>1773.7950000000001</v>
      </c>
      <c r="N363" s="21">
        <v>1.0049999999998818</v>
      </c>
    </row>
    <row r="364" spans="1:14" s="3" customFormat="1" ht="15" x14ac:dyDescent="0.25">
      <c r="A364" s="1"/>
      <c r="B364" s="15">
        <v>985645</v>
      </c>
      <c r="C364" s="16" t="s">
        <v>16</v>
      </c>
      <c r="D364" s="17" t="s">
        <v>33</v>
      </c>
      <c r="E364" s="18" t="s">
        <v>413</v>
      </c>
      <c r="F364" s="19">
        <v>1774.8</v>
      </c>
      <c r="G364" s="20">
        <v>38748</v>
      </c>
      <c r="H364" s="20">
        <v>38749</v>
      </c>
      <c r="I364" s="17" t="s">
        <v>20</v>
      </c>
      <c r="J364" s="17" t="s">
        <v>21</v>
      </c>
      <c r="K364" s="17" t="s">
        <v>75</v>
      </c>
      <c r="L364" s="17" t="s">
        <v>49</v>
      </c>
      <c r="M364" s="19">
        <v>1773.7950000000001</v>
      </c>
      <c r="N364" s="21">
        <v>1.0049999999998818</v>
      </c>
    </row>
    <row r="365" spans="1:14" s="3" customFormat="1" ht="15" x14ac:dyDescent="0.25">
      <c r="A365" s="1"/>
      <c r="B365" s="15">
        <v>985646</v>
      </c>
      <c r="C365" s="16" t="s">
        <v>16</v>
      </c>
      <c r="D365" s="17" t="s">
        <v>17</v>
      </c>
      <c r="E365" s="18" t="s">
        <v>413</v>
      </c>
      <c r="F365" s="19">
        <v>1774.8</v>
      </c>
      <c r="G365" s="20">
        <v>38748</v>
      </c>
      <c r="H365" s="20">
        <v>38749</v>
      </c>
      <c r="I365" s="17" t="s">
        <v>20</v>
      </c>
      <c r="J365" s="17" t="s">
        <v>21</v>
      </c>
      <c r="K365" s="17" t="s">
        <v>41</v>
      </c>
      <c r="L365" s="17" t="s">
        <v>49</v>
      </c>
      <c r="M365" s="19">
        <v>1773.7950000000001</v>
      </c>
      <c r="N365" s="21">
        <v>1.0049999999998818</v>
      </c>
    </row>
    <row r="366" spans="1:14" s="3" customFormat="1" ht="15" x14ac:dyDescent="0.25">
      <c r="A366" s="1"/>
      <c r="B366" s="15">
        <v>985525</v>
      </c>
      <c r="C366" s="16" t="s">
        <v>16</v>
      </c>
      <c r="D366" s="17" t="s">
        <v>17</v>
      </c>
      <c r="E366" s="18" t="s">
        <v>413</v>
      </c>
      <c r="F366" s="19">
        <v>1774.8</v>
      </c>
      <c r="G366" s="20">
        <v>38748</v>
      </c>
      <c r="H366" s="20">
        <v>38749</v>
      </c>
      <c r="I366" s="17" t="s">
        <v>20</v>
      </c>
      <c r="J366" s="17" t="s">
        <v>21</v>
      </c>
      <c r="K366" s="17" t="s">
        <v>78</v>
      </c>
      <c r="L366" s="17" t="s">
        <v>49</v>
      </c>
      <c r="M366" s="19">
        <v>1773.7950000000001</v>
      </c>
      <c r="N366" s="21">
        <v>1.0049999999998818</v>
      </c>
    </row>
    <row r="367" spans="1:14" s="3" customFormat="1" ht="15" x14ac:dyDescent="0.25">
      <c r="A367" s="1"/>
      <c r="B367" s="15">
        <v>985526</v>
      </c>
      <c r="C367" s="16" t="s">
        <v>16</v>
      </c>
      <c r="D367" s="17" t="s">
        <v>33</v>
      </c>
      <c r="E367" s="18" t="s">
        <v>413</v>
      </c>
      <c r="F367" s="19">
        <v>1774.8</v>
      </c>
      <c r="G367" s="20">
        <v>38748</v>
      </c>
      <c r="H367" s="20">
        <v>38749</v>
      </c>
      <c r="I367" s="17" t="s">
        <v>20</v>
      </c>
      <c r="J367" s="17" t="s">
        <v>21</v>
      </c>
      <c r="K367" s="17" t="s">
        <v>80</v>
      </c>
      <c r="L367" s="17" t="s">
        <v>49</v>
      </c>
      <c r="M367" s="19">
        <v>1773.7950000000001</v>
      </c>
      <c r="N367" s="21">
        <v>1.0049999999998818</v>
      </c>
    </row>
    <row r="368" spans="1:14" s="3" customFormat="1" ht="15" x14ac:dyDescent="0.25">
      <c r="A368" s="1"/>
      <c r="B368" s="15">
        <v>985527</v>
      </c>
      <c r="C368" s="16" t="s">
        <v>16</v>
      </c>
      <c r="D368" s="17" t="s">
        <v>17</v>
      </c>
      <c r="E368" s="18" t="s">
        <v>413</v>
      </c>
      <c r="F368" s="19">
        <v>1774.8</v>
      </c>
      <c r="G368" s="20">
        <v>38748</v>
      </c>
      <c r="H368" s="20">
        <v>38749</v>
      </c>
      <c r="I368" s="17" t="s">
        <v>20</v>
      </c>
      <c r="J368" s="17" t="s">
        <v>21</v>
      </c>
      <c r="K368" s="17" t="s">
        <v>44</v>
      </c>
      <c r="L368" s="17" t="s">
        <v>49</v>
      </c>
      <c r="M368" s="19">
        <v>1773.7950000000001</v>
      </c>
      <c r="N368" s="21">
        <v>1.0049999999998818</v>
      </c>
    </row>
    <row r="369" spans="1:14" s="3" customFormat="1" ht="15" x14ac:dyDescent="0.25">
      <c r="A369" s="1"/>
      <c r="B369" s="15">
        <v>985528</v>
      </c>
      <c r="C369" s="16" t="s">
        <v>16</v>
      </c>
      <c r="D369" s="17" t="s">
        <v>17</v>
      </c>
      <c r="E369" s="18" t="s">
        <v>413</v>
      </c>
      <c r="F369" s="19">
        <v>1774.8</v>
      </c>
      <c r="G369" s="20">
        <v>38748</v>
      </c>
      <c r="H369" s="20">
        <v>38749</v>
      </c>
      <c r="I369" s="17" t="s">
        <v>20</v>
      </c>
      <c r="J369" s="17" t="s">
        <v>21</v>
      </c>
      <c r="K369" s="17" t="s">
        <v>46</v>
      </c>
      <c r="L369" s="17" t="s">
        <v>49</v>
      </c>
      <c r="M369" s="19">
        <v>1773.7950000000001</v>
      </c>
      <c r="N369" s="21">
        <v>1.0049999999998818</v>
      </c>
    </row>
    <row r="370" spans="1:14" s="3" customFormat="1" ht="15" x14ac:dyDescent="0.25">
      <c r="A370" s="1"/>
      <c r="B370" s="15">
        <v>985529</v>
      </c>
      <c r="C370" s="16" t="s">
        <v>16</v>
      </c>
      <c r="D370" s="17" t="s">
        <v>17</v>
      </c>
      <c r="E370" s="18" t="s">
        <v>413</v>
      </c>
      <c r="F370" s="19">
        <v>1774.8</v>
      </c>
      <c r="G370" s="20">
        <v>38748</v>
      </c>
      <c r="H370" s="20">
        <v>38749</v>
      </c>
      <c r="I370" s="17" t="s">
        <v>20</v>
      </c>
      <c r="J370" s="17" t="s">
        <v>21</v>
      </c>
      <c r="K370" s="17" t="s">
        <v>48</v>
      </c>
      <c r="L370" s="17" t="s">
        <v>49</v>
      </c>
      <c r="M370" s="19">
        <v>1773.7950000000001</v>
      </c>
      <c r="N370" s="21">
        <v>1.0049999999998818</v>
      </c>
    </row>
    <row r="371" spans="1:14" s="3" customFormat="1" ht="15" x14ac:dyDescent="0.25">
      <c r="A371" s="1"/>
      <c r="B371" s="15">
        <v>985530</v>
      </c>
      <c r="C371" s="16" t="s">
        <v>16</v>
      </c>
      <c r="D371" s="17" t="s">
        <v>17</v>
      </c>
      <c r="E371" s="18" t="s">
        <v>413</v>
      </c>
      <c r="F371" s="19">
        <v>1774.8</v>
      </c>
      <c r="G371" s="20">
        <v>38748</v>
      </c>
      <c r="H371" s="20">
        <v>38749</v>
      </c>
      <c r="I371" s="17" t="s">
        <v>20</v>
      </c>
      <c r="J371" s="17" t="s">
        <v>21</v>
      </c>
      <c r="K371" s="17" t="s">
        <v>55</v>
      </c>
      <c r="L371" s="17" t="s">
        <v>49</v>
      </c>
      <c r="M371" s="19">
        <v>1773.7950000000001</v>
      </c>
      <c r="N371" s="21">
        <v>1.0049999999998818</v>
      </c>
    </row>
    <row r="372" spans="1:14" s="3" customFormat="1" ht="15" x14ac:dyDescent="0.25">
      <c r="A372" s="1"/>
      <c r="B372" s="15">
        <v>985531</v>
      </c>
      <c r="C372" s="16" t="s">
        <v>16</v>
      </c>
      <c r="D372" s="17" t="s">
        <v>17</v>
      </c>
      <c r="E372" s="18" t="s">
        <v>413</v>
      </c>
      <c r="F372" s="19">
        <v>1774.8</v>
      </c>
      <c r="G372" s="20">
        <v>38748</v>
      </c>
      <c r="H372" s="20">
        <v>38749</v>
      </c>
      <c r="I372" s="17" t="s">
        <v>20</v>
      </c>
      <c r="J372" s="17" t="s">
        <v>21</v>
      </c>
      <c r="K372" s="17" t="s">
        <v>58</v>
      </c>
      <c r="L372" s="17" t="s">
        <v>49</v>
      </c>
      <c r="M372" s="19">
        <v>1773.7950000000001</v>
      </c>
      <c r="N372" s="21">
        <v>1.0049999999998818</v>
      </c>
    </row>
    <row r="373" spans="1:14" s="3" customFormat="1" ht="15" x14ac:dyDescent="0.25">
      <c r="A373" s="1"/>
      <c r="B373" s="15">
        <v>985532</v>
      </c>
      <c r="C373" s="16" t="s">
        <v>16</v>
      </c>
      <c r="D373" s="17" t="s">
        <v>17</v>
      </c>
      <c r="E373" s="18" t="s">
        <v>413</v>
      </c>
      <c r="F373" s="19">
        <v>1774.8</v>
      </c>
      <c r="G373" s="20">
        <v>38748</v>
      </c>
      <c r="H373" s="20">
        <v>38749</v>
      </c>
      <c r="I373" s="17" t="s">
        <v>20</v>
      </c>
      <c r="J373" s="17" t="s">
        <v>21</v>
      </c>
      <c r="K373" s="17" t="s">
        <v>60</v>
      </c>
      <c r="L373" s="17" t="s">
        <v>49</v>
      </c>
      <c r="M373" s="19">
        <v>1773.7950000000001</v>
      </c>
      <c r="N373" s="21">
        <v>1.0049999999998818</v>
      </c>
    </row>
    <row r="374" spans="1:14" s="3" customFormat="1" ht="15" x14ac:dyDescent="0.25">
      <c r="A374" s="1"/>
      <c r="B374" s="15">
        <v>985533</v>
      </c>
      <c r="C374" s="16" t="s">
        <v>16</v>
      </c>
      <c r="D374" s="17" t="s">
        <v>17</v>
      </c>
      <c r="E374" s="18" t="s">
        <v>413</v>
      </c>
      <c r="F374" s="19">
        <v>1774.8</v>
      </c>
      <c r="G374" s="20">
        <v>38748</v>
      </c>
      <c r="H374" s="20">
        <v>38749</v>
      </c>
      <c r="I374" s="17" t="s">
        <v>20</v>
      </c>
      <c r="J374" s="17" t="s">
        <v>21</v>
      </c>
      <c r="K374" s="17" t="s">
        <v>65</v>
      </c>
      <c r="L374" s="17" t="s">
        <v>49</v>
      </c>
      <c r="M374" s="19">
        <v>1773.7950000000001</v>
      </c>
      <c r="N374" s="21">
        <v>1.0049999999998818</v>
      </c>
    </row>
    <row r="375" spans="1:14" s="3" customFormat="1" ht="15" x14ac:dyDescent="0.25">
      <c r="A375" s="1"/>
      <c r="B375" s="15">
        <v>985534</v>
      </c>
      <c r="C375" s="16" t="s">
        <v>16</v>
      </c>
      <c r="D375" s="17" t="s">
        <v>17</v>
      </c>
      <c r="E375" s="18" t="s">
        <v>413</v>
      </c>
      <c r="F375" s="19">
        <v>1774.8</v>
      </c>
      <c r="G375" s="20">
        <v>38748</v>
      </c>
      <c r="H375" s="20">
        <v>38749</v>
      </c>
      <c r="I375" s="17" t="s">
        <v>20</v>
      </c>
      <c r="J375" s="17" t="s">
        <v>21</v>
      </c>
      <c r="K375" s="17" t="s">
        <v>67</v>
      </c>
      <c r="L375" s="17" t="s">
        <v>49</v>
      </c>
      <c r="M375" s="19">
        <v>1773.7950000000001</v>
      </c>
      <c r="N375" s="21">
        <v>1.0049999999998818</v>
      </c>
    </row>
    <row r="376" spans="1:14" s="3" customFormat="1" ht="15" x14ac:dyDescent="0.25">
      <c r="A376" s="1"/>
      <c r="B376" s="15">
        <v>985535</v>
      </c>
      <c r="C376" s="16" t="s">
        <v>16</v>
      </c>
      <c r="D376" s="17" t="s">
        <v>17</v>
      </c>
      <c r="E376" s="18" t="s">
        <v>413</v>
      </c>
      <c r="F376" s="19">
        <v>1774.8</v>
      </c>
      <c r="G376" s="20">
        <v>38748</v>
      </c>
      <c r="H376" s="20">
        <v>38749</v>
      </c>
      <c r="I376" s="17" t="s">
        <v>20</v>
      </c>
      <c r="J376" s="17" t="s">
        <v>21</v>
      </c>
      <c r="K376" s="17" t="s">
        <v>69</v>
      </c>
      <c r="L376" s="17" t="s">
        <v>49</v>
      </c>
      <c r="M376" s="19">
        <v>1773.7950000000001</v>
      </c>
      <c r="N376" s="21">
        <v>1.0049999999998818</v>
      </c>
    </row>
    <row r="377" spans="1:14" s="3" customFormat="1" ht="15" x14ac:dyDescent="0.25">
      <c r="A377" s="1"/>
      <c r="B377" s="15">
        <v>985536</v>
      </c>
      <c r="C377" s="16" t="s">
        <v>16</v>
      </c>
      <c r="D377" s="17" t="s">
        <v>17</v>
      </c>
      <c r="E377" s="18" t="s">
        <v>413</v>
      </c>
      <c r="F377" s="19">
        <v>1774.8</v>
      </c>
      <c r="G377" s="20">
        <v>38748</v>
      </c>
      <c r="H377" s="20">
        <v>38749</v>
      </c>
      <c r="I377" s="17" t="s">
        <v>20</v>
      </c>
      <c r="J377" s="17" t="s">
        <v>21</v>
      </c>
      <c r="K377" s="17" t="s">
        <v>73</v>
      </c>
      <c r="L377" s="17" t="s">
        <v>49</v>
      </c>
      <c r="M377" s="19">
        <v>1773.7950000000001</v>
      </c>
      <c r="N377" s="21">
        <v>1.0049999999998818</v>
      </c>
    </row>
    <row r="378" spans="1:14" s="3" customFormat="1" ht="15" x14ac:dyDescent="0.25">
      <c r="A378" s="1"/>
      <c r="B378" s="15">
        <v>985537</v>
      </c>
      <c r="C378" s="16" t="s">
        <v>16</v>
      </c>
      <c r="D378" s="17" t="s">
        <v>17</v>
      </c>
      <c r="E378" s="18" t="s">
        <v>413</v>
      </c>
      <c r="F378" s="19">
        <v>1774.8</v>
      </c>
      <c r="G378" s="20">
        <v>38748</v>
      </c>
      <c r="H378" s="20">
        <v>38749</v>
      </c>
      <c r="I378" s="17" t="s">
        <v>20</v>
      </c>
      <c r="J378" s="17" t="s">
        <v>21</v>
      </c>
      <c r="K378" s="17" t="s">
        <v>75</v>
      </c>
      <c r="L378" s="17" t="s">
        <v>49</v>
      </c>
      <c r="M378" s="19">
        <v>1773.7950000000001</v>
      </c>
      <c r="N378" s="21">
        <v>1.0049999999998818</v>
      </c>
    </row>
    <row r="379" spans="1:14" s="3" customFormat="1" ht="15" x14ac:dyDescent="0.25">
      <c r="A379" s="1"/>
      <c r="B379" s="15">
        <v>985538</v>
      </c>
      <c r="C379" s="16" t="s">
        <v>16</v>
      </c>
      <c r="D379" s="17" t="s">
        <v>17</v>
      </c>
      <c r="E379" s="18" t="s">
        <v>413</v>
      </c>
      <c r="F379" s="19">
        <v>1774.8</v>
      </c>
      <c r="G379" s="20">
        <v>38748</v>
      </c>
      <c r="H379" s="20">
        <v>38749</v>
      </c>
      <c r="I379" s="17" t="s">
        <v>20</v>
      </c>
      <c r="J379" s="17" t="s">
        <v>21</v>
      </c>
      <c r="K379" s="17" t="s">
        <v>41</v>
      </c>
      <c r="L379" s="17" t="s">
        <v>49</v>
      </c>
      <c r="M379" s="19">
        <v>1773.7950000000001</v>
      </c>
      <c r="N379" s="21">
        <v>1.0049999999998818</v>
      </c>
    </row>
    <row r="380" spans="1:14" s="3" customFormat="1" ht="15" x14ac:dyDescent="0.25">
      <c r="A380" s="1"/>
      <c r="B380" s="15">
        <v>985539</v>
      </c>
      <c r="C380" s="16" t="s">
        <v>16</v>
      </c>
      <c r="D380" s="17" t="s">
        <v>17</v>
      </c>
      <c r="E380" s="18" t="s">
        <v>413</v>
      </c>
      <c r="F380" s="19">
        <v>1774.8</v>
      </c>
      <c r="G380" s="20">
        <v>38748</v>
      </c>
      <c r="H380" s="20">
        <v>38749</v>
      </c>
      <c r="I380" s="17" t="s">
        <v>20</v>
      </c>
      <c r="J380" s="17" t="s">
        <v>21</v>
      </c>
      <c r="K380" s="17" t="s">
        <v>78</v>
      </c>
      <c r="L380" s="17" t="s">
        <v>49</v>
      </c>
      <c r="M380" s="19">
        <v>1773.7950000000001</v>
      </c>
      <c r="N380" s="21">
        <v>1.0049999999998818</v>
      </c>
    </row>
    <row r="381" spans="1:14" s="3" customFormat="1" ht="15" x14ac:dyDescent="0.25">
      <c r="A381" s="1"/>
      <c r="B381" s="15">
        <v>985540</v>
      </c>
      <c r="C381" s="16" t="s">
        <v>16</v>
      </c>
      <c r="D381" s="17" t="s">
        <v>17</v>
      </c>
      <c r="E381" s="18" t="s">
        <v>413</v>
      </c>
      <c r="F381" s="19">
        <v>1774.8</v>
      </c>
      <c r="G381" s="20">
        <v>38748</v>
      </c>
      <c r="H381" s="20">
        <v>38749</v>
      </c>
      <c r="I381" s="17" t="s">
        <v>20</v>
      </c>
      <c r="J381" s="17" t="s">
        <v>21</v>
      </c>
      <c r="K381" s="17" t="s">
        <v>80</v>
      </c>
      <c r="L381" s="17" t="s">
        <v>71</v>
      </c>
      <c r="M381" s="19">
        <v>1773.7950000000001</v>
      </c>
      <c r="N381" s="21">
        <v>1.0049999999998818</v>
      </c>
    </row>
    <row r="382" spans="1:14" s="3" customFormat="1" ht="15" x14ac:dyDescent="0.25">
      <c r="A382" s="1"/>
      <c r="B382" s="15">
        <v>985541</v>
      </c>
      <c r="C382" s="16" t="s">
        <v>16</v>
      </c>
      <c r="D382" s="17" t="s">
        <v>17</v>
      </c>
      <c r="E382" s="18" t="s">
        <v>413</v>
      </c>
      <c r="F382" s="19">
        <v>1774.8</v>
      </c>
      <c r="G382" s="20">
        <v>38748</v>
      </c>
      <c r="H382" s="20">
        <v>38749</v>
      </c>
      <c r="I382" s="17" t="s">
        <v>20</v>
      </c>
      <c r="J382" s="17" t="s">
        <v>21</v>
      </c>
      <c r="K382" s="17" t="s">
        <v>44</v>
      </c>
      <c r="L382" s="17" t="s">
        <v>71</v>
      </c>
      <c r="M382" s="19">
        <v>1773.7950000000001</v>
      </c>
      <c r="N382" s="21">
        <v>1.0049999999998818</v>
      </c>
    </row>
    <row r="383" spans="1:14" s="3" customFormat="1" ht="15" x14ac:dyDescent="0.25">
      <c r="A383" s="1"/>
      <c r="B383" s="15">
        <v>985542</v>
      </c>
      <c r="C383" s="16" t="s">
        <v>16</v>
      </c>
      <c r="D383" s="17" t="s">
        <v>17</v>
      </c>
      <c r="E383" s="18" t="s">
        <v>413</v>
      </c>
      <c r="F383" s="19">
        <v>1774.8</v>
      </c>
      <c r="G383" s="20">
        <v>38748</v>
      </c>
      <c r="H383" s="20">
        <v>38749</v>
      </c>
      <c r="I383" s="17" t="s">
        <v>20</v>
      </c>
      <c r="J383" s="17" t="s">
        <v>21</v>
      </c>
      <c r="K383" s="17" t="s">
        <v>46</v>
      </c>
      <c r="L383" s="17" t="s">
        <v>71</v>
      </c>
      <c r="M383" s="19">
        <v>1773.7950000000001</v>
      </c>
      <c r="N383" s="21">
        <v>1.0049999999998818</v>
      </c>
    </row>
    <row r="384" spans="1:14" s="3" customFormat="1" ht="15" x14ac:dyDescent="0.25">
      <c r="A384" s="1"/>
      <c r="B384" s="15">
        <v>985543</v>
      </c>
      <c r="C384" s="16" t="s">
        <v>16</v>
      </c>
      <c r="D384" s="17" t="s">
        <v>17</v>
      </c>
      <c r="E384" s="18" t="s">
        <v>413</v>
      </c>
      <c r="F384" s="19">
        <v>1774.8</v>
      </c>
      <c r="G384" s="20">
        <v>38748</v>
      </c>
      <c r="H384" s="20">
        <v>38749</v>
      </c>
      <c r="I384" s="17" t="s">
        <v>20</v>
      </c>
      <c r="J384" s="17" t="s">
        <v>21</v>
      </c>
      <c r="K384" s="17" t="s">
        <v>48</v>
      </c>
      <c r="L384" s="17" t="s">
        <v>71</v>
      </c>
      <c r="M384" s="19">
        <v>1773.7950000000001</v>
      </c>
      <c r="N384" s="21">
        <v>1.0049999999998818</v>
      </c>
    </row>
    <row r="385" spans="1:14" s="3" customFormat="1" ht="15" x14ac:dyDescent="0.25">
      <c r="A385" s="1"/>
      <c r="B385" s="15">
        <v>985544</v>
      </c>
      <c r="C385" s="16" t="s">
        <v>16</v>
      </c>
      <c r="D385" s="17" t="s">
        <v>17</v>
      </c>
      <c r="E385" s="18" t="s">
        <v>413</v>
      </c>
      <c r="F385" s="19">
        <v>1774.8</v>
      </c>
      <c r="G385" s="20">
        <v>38748</v>
      </c>
      <c r="H385" s="20">
        <v>38749</v>
      </c>
      <c r="I385" s="17" t="s">
        <v>20</v>
      </c>
      <c r="J385" s="17" t="s">
        <v>21</v>
      </c>
      <c r="K385" s="17" t="s">
        <v>75</v>
      </c>
      <c r="L385" s="17" t="s">
        <v>71</v>
      </c>
      <c r="M385" s="19">
        <v>1773.7950000000001</v>
      </c>
      <c r="N385" s="21">
        <v>1.0049999999998818</v>
      </c>
    </row>
    <row r="386" spans="1:14" s="3" customFormat="1" ht="15" x14ac:dyDescent="0.25">
      <c r="A386" s="1"/>
      <c r="B386" s="15">
        <v>985545</v>
      </c>
      <c r="C386" s="16" t="s">
        <v>16</v>
      </c>
      <c r="D386" s="17" t="s">
        <v>17</v>
      </c>
      <c r="E386" s="18" t="s">
        <v>413</v>
      </c>
      <c r="F386" s="19">
        <v>1774.8</v>
      </c>
      <c r="G386" s="20">
        <v>38748</v>
      </c>
      <c r="H386" s="20">
        <v>38749</v>
      </c>
      <c r="I386" s="17" t="s">
        <v>20</v>
      </c>
      <c r="J386" s="17" t="s">
        <v>21</v>
      </c>
      <c r="K386" s="17" t="s">
        <v>75</v>
      </c>
      <c r="L386" s="17" t="s">
        <v>71</v>
      </c>
      <c r="M386" s="19">
        <v>1773.7950000000001</v>
      </c>
      <c r="N386" s="21">
        <v>1.0049999999998818</v>
      </c>
    </row>
    <row r="387" spans="1:14" s="3" customFormat="1" ht="15" x14ac:dyDescent="0.25">
      <c r="A387" s="1"/>
      <c r="B387" s="15">
        <v>985546</v>
      </c>
      <c r="C387" s="16" t="s">
        <v>16</v>
      </c>
      <c r="D387" s="17" t="s">
        <v>17</v>
      </c>
      <c r="E387" s="18" t="s">
        <v>413</v>
      </c>
      <c r="F387" s="19">
        <v>1774.8</v>
      </c>
      <c r="G387" s="20">
        <v>38748</v>
      </c>
      <c r="H387" s="20">
        <v>38749</v>
      </c>
      <c r="I387" s="17" t="s">
        <v>20</v>
      </c>
      <c r="J387" s="17" t="s">
        <v>21</v>
      </c>
      <c r="K387" s="17" t="s">
        <v>87</v>
      </c>
      <c r="L387" s="17" t="s">
        <v>71</v>
      </c>
      <c r="M387" s="19">
        <v>1773.7950000000001</v>
      </c>
      <c r="N387" s="21">
        <v>1.0049999999998818</v>
      </c>
    </row>
    <row r="388" spans="1:14" s="3" customFormat="1" ht="15" x14ac:dyDescent="0.25">
      <c r="A388" s="1"/>
      <c r="B388" s="15">
        <v>985547</v>
      </c>
      <c r="C388" s="16" t="s">
        <v>16</v>
      </c>
      <c r="D388" s="17" t="s">
        <v>17</v>
      </c>
      <c r="E388" s="18" t="s">
        <v>413</v>
      </c>
      <c r="F388" s="19">
        <v>1774.8</v>
      </c>
      <c r="G388" s="20">
        <v>38748</v>
      </c>
      <c r="H388" s="20">
        <v>38749</v>
      </c>
      <c r="I388" s="17" t="s">
        <v>20</v>
      </c>
      <c r="J388" s="17" t="s">
        <v>21</v>
      </c>
      <c r="K388" s="17" t="s">
        <v>52</v>
      </c>
      <c r="L388" s="17" t="s">
        <v>71</v>
      </c>
      <c r="M388" s="19">
        <v>1773.7950000000001</v>
      </c>
      <c r="N388" s="21">
        <v>1.0049999999998818</v>
      </c>
    </row>
    <row r="389" spans="1:14" s="3" customFormat="1" ht="15" x14ac:dyDescent="0.25">
      <c r="A389" s="1"/>
      <c r="B389" s="15">
        <v>985548</v>
      </c>
      <c r="C389" s="16" t="s">
        <v>16</v>
      </c>
      <c r="D389" s="17" t="s">
        <v>17</v>
      </c>
      <c r="E389" s="18" t="s">
        <v>413</v>
      </c>
      <c r="F389" s="19">
        <v>1774.8</v>
      </c>
      <c r="G389" s="20">
        <v>38748</v>
      </c>
      <c r="H389" s="20">
        <v>38749</v>
      </c>
      <c r="I389" s="17" t="s">
        <v>20</v>
      </c>
      <c r="J389" s="17" t="s">
        <v>21</v>
      </c>
      <c r="K389" s="17" t="s">
        <v>55</v>
      </c>
      <c r="L389" s="17" t="s">
        <v>71</v>
      </c>
      <c r="M389" s="19">
        <v>1773.7950000000001</v>
      </c>
      <c r="N389" s="21">
        <v>1.0049999999998818</v>
      </c>
    </row>
    <row r="390" spans="1:14" s="3" customFormat="1" ht="15" x14ac:dyDescent="0.25">
      <c r="A390" s="1"/>
      <c r="B390" s="15">
        <v>985549</v>
      </c>
      <c r="C390" s="16" t="s">
        <v>16</v>
      </c>
      <c r="D390" s="17" t="s">
        <v>17</v>
      </c>
      <c r="E390" s="18" t="s">
        <v>413</v>
      </c>
      <c r="F390" s="19">
        <v>1774.8</v>
      </c>
      <c r="G390" s="20">
        <v>38748</v>
      </c>
      <c r="H390" s="20">
        <v>38749</v>
      </c>
      <c r="I390" s="17" t="s">
        <v>20</v>
      </c>
      <c r="J390" s="17" t="s">
        <v>21</v>
      </c>
      <c r="K390" s="17" t="s">
        <v>58</v>
      </c>
      <c r="L390" s="17" t="s">
        <v>71</v>
      </c>
      <c r="M390" s="19">
        <v>1773.7950000000001</v>
      </c>
      <c r="N390" s="21">
        <v>1.0049999999998818</v>
      </c>
    </row>
    <row r="391" spans="1:14" s="3" customFormat="1" ht="15" x14ac:dyDescent="0.25">
      <c r="A391" s="1"/>
      <c r="B391" s="15">
        <v>985550</v>
      </c>
      <c r="C391" s="16" t="s">
        <v>16</v>
      </c>
      <c r="D391" s="17" t="s">
        <v>17</v>
      </c>
      <c r="E391" s="18" t="s">
        <v>413</v>
      </c>
      <c r="F391" s="19">
        <v>1774.8</v>
      </c>
      <c r="G391" s="20">
        <v>38748</v>
      </c>
      <c r="H391" s="20">
        <v>38749</v>
      </c>
      <c r="I391" s="17" t="s">
        <v>20</v>
      </c>
      <c r="J391" s="17" t="s">
        <v>21</v>
      </c>
      <c r="K391" s="17" t="s">
        <v>60</v>
      </c>
      <c r="L391" s="17" t="s">
        <v>71</v>
      </c>
      <c r="M391" s="19">
        <v>1773.7950000000001</v>
      </c>
      <c r="N391" s="21">
        <v>1.0049999999998818</v>
      </c>
    </row>
    <row r="392" spans="1:14" s="3" customFormat="1" ht="15" x14ac:dyDescent="0.25">
      <c r="A392" s="1"/>
      <c r="B392" s="15">
        <v>985551</v>
      </c>
      <c r="C392" s="16" t="s">
        <v>16</v>
      </c>
      <c r="D392" s="17" t="s">
        <v>33</v>
      </c>
      <c r="E392" s="18" t="s">
        <v>413</v>
      </c>
      <c r="F392" s="19">
        <v>1774.8</v>
      </c>
      <c r="G392" s="20">
        <v>38748</v>
      </c>
      <c r="H392" s="20">
        <v>38749</v>
      </c>
      <c r="I392" s="17" t="s">
        <v>20</v>
      </c>
      <c r="J392" s="17" t="s">
        <v>21</v>
      </c>
      <c r="K392" s="17" t="s">
        <v>65</v>
      </c>
      <c r="L392" s="17" t="s">
        <v>71</v>
      </c>
      <c r="M392" s="19">
        <v>1773.7950000000001</v>
      </c>
      <c r="N392" s="21">
        <v>1.0049999999998818</v>
      </c>
    </row>
    <row r="393" spans="1:14" s="3" customFormat="1" ht="15" x14ac:dyDescent="0.25">
      <c r="A393" s="1"/>
      <c r="B393" s="15">
        <v>985552</v>
      </c>
      <c r="C393" s="16" t="s">
        <v>16</v>
      </c>
      <c r="D393" s="17" t="s">
        <v>33</v>
      </c>
      <c r="E393" s="18" t="s">
        <v>413</v>
      </c>
      <c r="F393" s="19">
        <v>1774.8</v>
      </c>
      <c r="G393" s="20">
        <v>38748</v>
      </c>
      <c r="H393" s="20">
        <v>38749</v>
      </c>
      <c r="I393" s="17" t="s">
        <v>20</v>
      </c>
      <c r="J393" s="17" t="s">
        <v>21</v>
      </c>
      <c r="K393" s="17" t="s">
        <v>67</v>
      </c>
      <c r="L393" s="17" t="s">
        <v>71</v>
      </c>
      <c r="M393" s="19">
        <v>1773.7950000000001</v>
      </c>
      <c r="N393" s="21">
        <v>1.0049999999998818</v>
      </c>
    </row>
    <row r="394" spans="1:14" s="3" customFormat="1" ht="15" x14ac:dyDescent="0.25">
      <c r="A394" s="1"/>
      <c r="B394" s="15">
        <v>985553</v>
      </c>
      <c r="C394" s="16" t="s">
        <v>16</v>
      </c>
      <c r="D394" s="17" t="s">
        <v>33</v>
      </c>
      <c r="E394" s="18" t="s">
        <v>413</v>
      </c>
      <c r="F394" s="19">
        <v>1774.8</v>
      </c>
      <c r="G394" s="20">
        <v>38748</v>
      </c>
      <c r="H394" s="20">
        <v>38749</v>
      </c>
      <c r="I394" s="17" t="s">
        <v>20</v>
      </c>
      <c r="J394" s="17" t="s">
        <v>21</v>
      </c>
      <c r="K394" s="17" t="s">
        <v>69</v>
      </c>
      <c r="L394" s="17" t="s">
        <v>71</v>
      </c>
      <c r="M394" s="19">
        <v>1773.7950000000001</v>
      </c>
      <c r="N394" s="21">
        <v>1.0049999999998818</v>
      </c>
    </row>
    <row r="395" spans="1:14" s="3" customFormat="1" ht="15" x14ac:dyDescent="0.25">
      <c r="A395" s="1"/>
      <c r="B395" s="15">
        <v>985554</v>
      </c>
      <c r="C395" s="16" t="s">
        <v>16</v>
      </c>
      <c r="D395" s="17" t="s">
        <v>33</v>
      </c>
      <c r="E395" s="18" t="s">
        <v>413</v>
      </c>
      <c r="F395" s="19">
        <v>1774.8</v>
      </c>
      <c r="G395" s="20">
        <v>38748</v>
      </c>
      <c r="H395" s="20">
        <v>38749</v>
      </c>
      <c r="I395" s="17" t="s">
        <v>20</v>
      </c>
      <c r="J395" s="17" t="s">
        <v>21</v>
      </c>
      <c r="K395" s="17" t="s">
        <v>73</v>
      </c>
      <c r="L395" s="17" t="s">
        <v>71</v>
      </c>
      <c r="M395" s="19">
        <v>1773.7950000000001</v>
      </c>
      <c r="N395" s="21">
        <v>1.0049999999998818</v>
      </c>
    </row>
    <row r="396" spans="1:14" s="3" customFormat="1" ht="15" x14ac:dyDescent="0.25">
      <c r="A396" s="1"/>
      <c r="B396" s="15">
        <v>985555</v>
      </c>
      <c r="C396" s="16" t="s">
        <v>16</v>
      </c>
      <c r="D396" s="17" t="s">
        <v>33</v>
      </c>
      <c r="E396" s="18" t="s">
        <v>413</v>
      </c>
      <c r="F396" s="19">
        <v>1774.8</v>
      </c>
      <c r="G396" s="20">
        <v>38748</v>
      </c>
      <c r="H396" s="20">
        <v>38749</v>
      </c>
      <c r="I396" s="17" t="s">
        <v>20</v>
      </c>
      <c r="J396" s="17" t="s">
        <v>21</v>
      </c>
      <c r="K396" s="17" t="s">
        <v>41</v>
      </c>
      <c r="L396" s="17" t="s">
        <v>71</v>
      </c>
      <c r="M396" s="19">
        <v>1773.7950000000001</v>
      </c>
      <c r="N396" s="21">
        <v>1.0049999999998818</v>
      </c>
    </row>
    <row r="397" spans="1:14" s="3" customFormat="1" ht="15" x14ac:dyDescent="0.25">
      <c r="A397" s="1"/>
      <c r="B397" s="15">
        <v>985556</v>
      </c>
      <c r="C397" s="16" t="s">
        <v>16</v>
      </c>
      <c r="D397" s="17" t="s">
        <v>33</v>
      </c>
      <c r="E397" s="18" t="s">
        <v>414</v>
      </c>
      <c r="F397" s="19">
        <v>46512</v>
      </c>
      <c r="G397" s="20">
        <v>39122</v>
      </c>
      <c r="H397" s="20">
        <v>39141</v>
      </c>
      <c r="I397" s="17" t="s">
        <v>20</v>
      </c>
      <c r="J397" s="17" t="s">
        <v>21</v>
      </c>
      <c r="K397" s="17" t="s">
        <v>73</v>
      </c>
      <c r="L397" s="17" t="s">
        <v>71</v>
      </c>
      <c r="M397" s="19">
        <v>46511</v>
      </c>
      <c r="N397" s="21">
        <v>1</v>
      </c>
    </row>
    <row r="398" spans="1:14" s="3" customFormat="1" ht="15" x14ac:dyDescent="0.25">
      <c r="A398" s="1"/>
      <c r="B398" s="15">
        <v>985557</v>
      </c>
      <c r="C398" s="16" t="s">
        <v>16</v>
      </c>
      <c r="D398" s="17" t="s">
        <v>33</v>
      </c>
      <c r="E398" s="18" t="s">
        <v>415</v>
      </c>
      <c r="F398" s="19">
        <v>4634.2</v>
      </c>
      <c r="G398" s="20">
        <v>39338</v>
      </c>
      <c r="H398" s="20">
        <v>39338</v>
      </c>
      <c r="I398" s="17" t="s">
        <v>20</v>
      </c>
      <c r="J398" s="17" t="s">
        <v>21</v>
      </c>
      <c r="K398" s="17" t="s">
        <v>46</v>
      </c>
      <c r="L398" s="17" t="s">
        <v>71</v>
      </c>
      <c r="M398" s="19">
        <v>4633.1999999999971</v>
      </c>
      <c r="N398" s="21">
        <v>1.0000000000027285</v>
      </c>
    </row>
    <row r="399" spans="1:14" s="3" customFormat="1" ht="15" x14ac:dyDescent="0.25">
      <c r="A399" s="1"/>
      <c r="B399" s="15">
        <v>985558</v>
      </c>
      <c r="C399" s="16" t="s">
        <v>16</v>
      </c>
      <c r="D399" s="17" t="s">
        <v>33</v>
      </c>
      <c r="E399" s="18" t="s">
        <v>416</v>
      </c>
      <c r="F399" s="19">
        <v>24360</v>
      </c>
      <c r="G399" s="20">
        <v>39338</v>
      </c>
      <c r="H399" s="20">
        <v>39338</v>
      </c>
      <c r="I399" s="17" t="s">
        <v>20</v>
      </c>
      <c r="J399" s="17" t="s">
        <v>21</v>
      </c>
      <c r="K399" s="17" t="s">
        <v>48</v>
      </c>
      <c r="L399" s="17" t="s">
        <v>71</v>
      </c>
      <c r="M399" s="19">
        <v>24359</v>
      </c>
      <c r="N399" s="21">
        <v>1</v>
      </c>
    </row>
    <row r="400" spans="1:14" s="3" customFormat="1" ht="15" x14ac:dyDescent="0.25">
      <c r="A400" s="1"/>
      <c r="B400" s="15">
        <v>985559</v>
      </c>
      <c r="C400" s="16" t="s">
        <v>16</v>
      </c>
      <c r="D400" s="17" t="s">
        <v>33</v>
      </c>
      <c r="E400" s="18" t="s">
        <v>417</v>
      </c>
      <c r="F400" s="19">
        <v>20868.399999999998</v>
      </c>
      <c r="G400" s="20">
        <v>39338</v>
      </c>
      <c r="H400" s="20">
        <v>39338</v>
      </c>
      <c r="I400" s="17" t="s">
        <v>20</v>
      </c>
      <c r="J400" s="17" t="s">
        <v>21</v>
      </c>
      <c r="K400" s="17" t="s">
        <v>65</v>
      </c>
      <c r="L400" s="17" t="s">
        <v>71</v>
      </c>
      <c r="M400" s="19">
        <v>20867.399999999994</v>
      </c>
      <c r="N400" s="21">
        <v>1.000000000003638</v>
      </c>
    </row>
    <row r="401" spans="1:14" s="3" customFormat="1" ht="15" x14ac:dyDescent="0.25">
      <c r="A401" s="1"/>
      <c r="B401" s="15">
        <v>985560</v>
      </c>
      <c r="C401" s="16" t="s">
        <v>16</v>
      </c>
      <c r="D401" s="17" t="s">
        <v>33</v>
      </c>
      <c r="E401" s="18" t="s">
        <v>418</v>
      </c>
      <c r="F401" s="19">
        <v>5667.7599999999993</v>
      </c>
      <c r="G401" s="20">
        <v>39338</v>
      </c>
      <c r="H401" s="20">
        <v>39338</v>
      </c>
      <c r="I401" s="17" t="s">
        <v>20</v>
      </c>
      <c r="J401" s="17" t="s">
        <v>21</v>
      </c>
      <c r="K401" s="17" t="s">
        <v>65</v>
      </c>
      <c r="L401" s="17" t="s">
        <v>71</v>
      </c>
      <c r="M401" s="19">
        <v>5666.7599999999966</v>
      </c>
      <c r="N401" s="21">
        <v>1.0000000000027285</v>
      </c>
    </row>
    <row r="402" spans="1:14" s="3" customFormat="1" ht="15" x14ac:dyDescent="0.25">
      <c r="A402" s="1"/>
      <c r="B402" s="15">
        <v>985561</v>
      </c>
      <c r="C402" s="16" t="s">
        <v>16</v>
      </c>
      <c r="D402" s="17" t="s">
        <v>33</v>
      </c>
      <c r="E402" s="18" t="s">
        <v>419</v>
      </c>
      <c r="F402" s="19">
        <v>72372.399999999994</v>
      </c>
      <c r="G402" s="20">
        <v>39353</v>
      </c>
      <c r="H402" s="20">
        <v>39356</v>
      </c>
      <c r="I402" s="17" t="s">
        <v>20</v>
      </c>
      <c r="J402" s="17" t="s">
        <v>21</v>
      </c>
      <c r="K402" s="17" t="s">
        <v>65</v>
      </c>
      <c r="L402" s="17" t="s">
        <v>71</v>
      </c>
      <c r="M402" s="19">
        <v>72371.398333333345</v>
      </c>
      <c r="N402" s="21">
        <v>1.0016666666488163</v>
      </c>
    </row>
    <row r="403" spans="1:14" s="3" customFormat="1" ht="15" x14ac:dyDescent="0.25">
      <c r="A403" s="1"/>
      <c r="B403" s="15">
        <v>985562</v>
      </c>
      <c r="C403" s="16" t="s">
        <v>16</v>
      </c>
      <c r="D403" s="17" t="s">
        <v>33</v>
      </c>
      <c r="E403" s="18" t="s">
        <v>420</v>
      </c>
      <c r="F403" s="19">
        <v>90064.719999999987</v>
      </c>
      <c r="G403" s="20">
        <v>39353</v>
      </c>
      <c r="H403" s="20">
        <v>39356</v>
      </c>
      <c r="I403" s="17" t="s">
        <v>20</v>
      </c>
      <c r="J403" s="17" t="s">
        <v>21</v>
      </c>
      <c r="K403" s="17" t="s">
        <v>87</v>
      </c>
      <c r="L403" s="17" t="s">
        <v>71</v>
      </c>
      <c r="M403" s="19">
        <v>90063.720333333331</v>
      </c>
      <c r="N403" s="21">
        <v>0.99966666665568482</v>
      </c>
    </row>
    <row r="404" spans="1:14" s="3" customFormat="1" ht="15" x14ac:dyDescent="0.25">
      <c r="A404" s="1"/>
      <c r="B404" s="15">
        <v>985563</v>
      </c>
      <c r="C404" s="16" t="s">
        <v>16</v>
      </c>
      <c r="D404" s="17" t="s">
        <v>33</v>
      </c>
      <c r="E404" s="18" t="s">
        <v>421</v>
      </c>
      <c r="F404" s="19">
        <v>3517.12</v>
      </c>
      <c r="G404" s="20">
        <v>39353</v>
      </c>
      <c r="H404" s="20">
        <v>39356</v>
      </c>
      <c r="I404" s="17" t="s">
        <v>20</v>
      </c>
      <c r="J404" s="17" t="s">
        <v>21</v>
      </c>
      <c r="K404" s="17" t="s">
        <v>52</v>
      </c>
      <c r="L404" s="17" t="s">
        <v>71</v>
      </c>
      <c r="M404" s="19">
        <v>3516.1153333333332</v>
      </c>
      <c r="N404" s="21">
        <v>1.0046666666667079</v>
      </c>
    </row>
    <row r="405" spans="1:14" s="3" customFormat="1" ht="15" x14ac:dyDescent="0.25">
      <c r="A405" s="1"/>
      <c r="B405" s="15">
        <v>985564</v>
      </c>
      <c r="C405" s="16" t="s">
        <v>16</v>
      </c>
      <c r="D405" s="17" t="s">
        <v>33</v>
      </c>
      <c r="E405" s="18" t="s">
        <v>422</v>
      </c>
      <c r="F405" s="19">
        <v>14145.04</v>
      </c>
      <c r="G405" s="20">
        <v>39353</v>
      </c>
      <c r="H405" s="20">
        <v>39356</v>
      </c>
      <c r="I405" s="17" t="s">
        <v>20</v>
      </c>
      <c r="J405" s="17" t="s">
        <v>21</v>
      </c>
      <c r="K405" s="17" t="s">
        <v>55</v>
      </c>
      <c r="L405" s="17" t="s">
        <v>71</v>
      </c>
      <c r="M405" s="19">
        <v>14144.042333333333</v>
      </c>
      <c r="N405" s="21">
        <v>0.99766666666801029</v>
      </c>
    </row>
    <row r="406" spans="1:14" s="3" customFormat="1" ht="15" x14ac:dyDescent="0.25">
      <c r="A406" s="1"/>
      <c r="B406" s="15">
        <v>985565</v>
      </c>
      <c r="C406" s="16" t="s">
        <v>16</v>
      </c>
      <c r="D406" s="17" t="s">
        <v>33</v>
      </c>
      <c r="E406" s="18" t="s">
        <v>423</v>
      </c>
      <c r="F406" s="19">
        <v>12992</v>
      </c>
      <c r="G406" s="20">
        <v>39398</v>
      </c>
      <c r="H406" s="20">
        <v>39398</v>
      </c>
      <c r="I406" s="17" t="s">
        <v>20</v>
      </c>
      <c r="J406" s="17" t="s">
        <v>21</v>
      </c>
      <c r="K406" s="17" t="s">
        <v>58</v>
      </c>
      <c r="L406" s="17" t="s">
        <v>71</v>
      </c>
      <c r="M406" s="19">
        <v>12990.999999999996</v>
      </c>
      <c r="N406" s="21">
        <v>1.000000000003638</v>
      </c>
    </row>
    <row r="407" spans="1:14" s="3" customFormat="1" ht="15" x14ac:dyDescent="0.25">
      <c r="A407" s="1"/>
      <c r="B407" s="15">
        <v>985566</v>
      </c>
      <c r="C407" s="16" t="s">
        <v>16</v>
      </c>
      <c r="D407" s="17" t="s">
        <v>33</v>
      </c>
      <c r="E407" s="18" t="s">
        <v>424</v>
      </c>
      <c r="F407" s="19">
        <v>41432.47</v>
      </c>
      <c r="G407" s="20">
        <v>39401</v>
      </c>
      <c r="H407" s="20">
        <v>39401</v>
      </c>
      <c r="I407" s="17" t="s">
        <v>20</v>
      </c>
      <c r="J407" s="17" t="s">
        <v>21</v>
      </c>
      <c r="K407" s="17" t="s">
        <v>60</v>
      </c>
      <c r="L407" s="17" t="s">
        <v>71</v>
      </c>
      <c r="M407" s="19">
        <v>41431.470000000038</v>
      </c>
      <c r="N407" s="21">
        <v>0.99999999996362021</v>
      </c>
    </row>
    <row r="408" spans="1:14" s="3" customFormat="1" ht="15" x14ac:dyDescent="0.25">
      <c r="A408" s="1"/>
      <c r="B408" s="15">
        <v>985571</v>
      </c>
      <c r="C408" s="16" t="s">
        <v>16</v>
      </c>
      <c r="D408" s="17" t="s">
        <v>33</v>
      </c>
      <c r="E408" s="18" t="s">
        <v>425</v>
      </c>
      <c r="F408" s="19">
        <v>195384</v>
      </c>
      <c r="G408" s="20">
        <v>39629</v>
      </c>
      <c r="H408" s="20">
        <v>39630</v>
      </c>
      <c r="I408" s="17" t="s">
        <v>20</v>
      </c>
      <c r="J408" s="17" t="s">
        <v>21</v>
      </c>
      <c r="K408" s="17" t="s">
        <v>41</v>
      </c>
      <c r="L408" s="17" t="s">
        <v>71</v>
      </c>
      <c r="M408" s="19">
        <v>195383</v>
      </c>
      <c r="N408" s="21">
        <v>1</v>
      </c>
    </row>
    <row r="409" spans="1:14" s="3" customFormat="1" ht="15" x14ac:dyDescent="0.25">
      <c r="A409" s="1"/>
      <c r="B409" s="15">
        <v>985572</v>
      </c>
      <c r="C409" s="16" t="s">
        <v>16</v>
      </c>
      <c r="D409" s="17" t="s">
        <v>33</v>
      </c>
      <c r="E409" s="18" t="s">
        <v>425</v>
      </c>
      <c r="F409" s="19">
        <v>565239.73</v>
      </c>
      <c r="G409" s="20">
        <v>39672</v>
      </c>
      <c r="H409" s="20">
        <v>39692</v>
      </c>
      <c r="I409" s="17" t="s">
        <v>20</v>
      </c>
      <c r="J409" s="17" t="s">
        <v>21</v>
      </c>
      <c r="K409" s="17" t="s">
        <v>78</v>
      </c>
      <c r="L409" s="17" t="s">
        <v>71</v>
      </c>
      <c r="M409" s="19">
        <v>565238.73</v>
      </c>
      <c r="N409" s="21">
        <v>1</v>
      </c>
    </row>
    <row r="410" spans="1:14" s="3" customFormat="1" ht="15" x14ac:dyDescent="0.25">
      <c r="A410" s="1"/>
      <c r="B410" s="15">
        <v>985573</v>
      </c>
      <c r="C410" s="16" t="s">
        <v>16</v>
      </c>
      <c r="D410" s="17" t="s">
        <v>33</v>
      </c>
      <c r="E410" s="18" t="s">
        <v>425</v>
      </c>
      <c r="F410" s="19">
        <v>344124.13</v>
      </c>
      <c r="G410" s="20">
        <v>39682</v>
      </c>
      <c r="H410" s="20">
        <v>39692</v>
      </c>
      <c r="I410" s="17" t="s">
        <v>20</v>
      </c>
      <c r="J410" s="17" t="s">
        <v>21</v>
      </c>
      <c r="K410" s="17" t="s">
        <v>80</v>
      </c>
      <c r="L410" s="17" t="s">
        <v>71</v>
      </c>
      <c r="M410" s="19">
        <v>344123.12999999995</v>
      </c>
      <c r="N410" s="21">
        <v>1.0000000000582077</v>
      </c>
    </row>
    <row r="411" spans="1:14" s="3" customFormat="1" ht="15" x14ac:dyDescent="0.25">
      <c r="A411" s="1"/>
      <c r="B411" s="15">
        <v>985574</v>
      </c>
      <c r="C411" s="16" t="s">
        <v>16</v>
      </c>
      <c r="D411" s="17" t="s">
        <v>33</v>
      </c>
      <c r="E411" s="18" t="s">
        <v>425</v>
      </c>
      <c r="F411" s="19">
        <f>1277965.34-166099</f>
        <v>1111866.3400000001</v>
      </c>
      <c r="G411" s="20">
        <v>39691</v>
      </c>
      <c r="H411" s="20">
        <v>39692</v>
      </c>
      <c r="I411" s="17" t="s">
        <v>20</v>
      </c>
      <c r="J411" s="17" t="s">
        <v>21</v>
      </c>
      <c r="K411" s="17" t="s">
        <v>44</v>
      </c>
      <c r="L411" s="17" t="s">
        <v>71</v>
      </c>
      <c r="M411" s="19">
        <v>1233591.97</v>
      </c>
      <c r="N411" s="21">
        <v>0.99999999953433871</v>
      </c>
    </row>
    <row r="412" spans="1:14" s="3" customFormat="1" ht="15" x14ac:dyDescent="0.25">
      <c r="A412" s="1"/>
      <c r="B412" s="15">
        <v>985575</v>
      </c>
      <c r="C412" s="16" t="s">
        <v>16</v>
      </c>
      <c r="D412" s="17" t="s">
        <v>33</v>
      </c>
      <c r="E412" s="18" t="s">
        <v>426</v>
      </c>
      <c r="F412" s="19">
        <v>28744.799999999999</v>
      </c>
      <c r="G412" s="20">
        <v>39716</v>
      </c>
      <c r="H412" s="20">
        <v>39722</v>
      </c>
      <c r="I412" s="17" t="s">
        <v>20</v>
      </c>
      <c r="J412" s="17" t="s">
        <v>21</v>
      </c>
      <c r="K412" s="17" t="s">
        <v>46</v>
      </c>
      <c r="L412" s="17" t="s">
        <v>71</v>
      </c>
      <c r="M412" s="19">
        <v>28743.8</v>
      </c>
      <c r="N412" s="21">
        <v>1</v>
      </c>
    </row>
    <row r="413" spans="1:14" s="3" customFormat="1" ht="15" x14ac:dyDescent="0.25">
      <c r="A413" s="1"/>
      <c r="B413" s="15">
        <v>985576</v>
      </c>
      <c r="C413" s="16" t="s">
        <v>16</v>
      </c>
      <c r="D413" s="17" t="s">
        <v>33</v>
      </c>
      <c r="E413" s="18" t="s">
        <v>427</v>
      </c>
      <c r="F413" s="19">
        <v>310855.89149999997</v>
      </c>
      <c r="G413" s="20">
        <v>39813</v>
      </c>
      <c r="H413" s="20">
        <v>39814</v>
      </c>
      <c r="I413" s="17" t="s">
        <v>20</v>
      </c>
      <c r="J413" s="17" t="s">
        <v>21</v>
      </c>
      <c r="K413" s="17" t="s">
        <v>48</v>
      </c>
      <c r="L413" s="17" t="s">
        <v>71</v>
      </c>
      <c r="M413" s="19">
        <v>310854.89150000003</v>
      </c>
      <c r="N413" s="21">
        <v>0.99999999994179234</v>
      </c>
    </row>
    <row r="414" spans="1:14" s="3" customFormat="1" ht="15" x14ac:dyDescent="0.25">
      <c r="A414" s="1"/>
      <c r="B414" s="15">
        <v>985577</v>
      </c>
      <c r="C414" s="16" t="s">
        <v>16</v>
      </c>
      <c r="D414" s="17" t="s">
        <v>33</v>
      </c>
      <c r="E414" s="18" t="s">
        <v>428</v>
      </c>
      <c r="F414" s="19">
        <v>60779.564999999995</v>
      </c>
      <c r="G414" s="20">
        <v>39813</v>
      </c>
      <c r="H414" s="20">
        <v>39814</v>
      </c>
      <c r="I414" s="17" t="s">
        <v>20</v>
      </c>
      <c r="J414" s="17" t="s">
        <v>21</v>
      </c>
      <c r="K414" s="17" t="s">
        <v>78</v>
      </c>
      <c r="L414" s="17" t="s">
        <v>71</v>
      </c>
      <c r="M414" s="19">
        <v>60778.565000000002</v>
      </c>
      <c r="N414" s="21">
        <v>0.99999999999272404</v>
      </c>
    </row>
    <row r="415" spans="1:14" s="3" customFormat="1" ht="15" x14ac:dyDescent="0.25">
      <c r="A415" s="1"/>
      <c r="B415" s="15">
        <v>985578</v>
      </c>
      <c r="C415" s="16" t="s">
        <v>16</v>
      </c>
      <c r="D415" s="17" t="s">
        <v>33</v>
      </c>
      <c r="E415" s="18" t="s">
        <v>429</v>
      </c>
      <c r="F415" s="19">
        <v>144101.3805</v>
      </c>
      <c r="G415" s="20">
        <v>39813</v>
      </c>
      <c r="H415" s="20">
        <v>39814</v>
      </c>
      <c r="I415" s="17" t="s">
        <v>20</v>
      </c>
      <c r="J415" s="17" t="s">
        <v>21</v>
      </c>
      <c r="K415" s="17" t="s">
        <v>80</v>
      </c>
      <c r="L415" s="17" t="s">
        <v>71</v>
      </c>
      <c r="M415" s="19">
        <v>144100.3805</v>
      </c>
      <c r="N415" s="21">
        <v>1</v>
      </c>
    </row>
    <row r="416" spans="1:14" s="3" customFormat="1" ht="15" x14ac:dyDescent="0.25">
      <c r="A416" s="1"/>
      <c r="B416" s="15">
        <v>985579</v>
      </c>
      <c r="C416" s="16" t="s">
        <v>16</v>
      </c>
      <c r="D416" s="17" t="s">
        <v>17</v>
      </c>
      <c r="E416" s="18" t="s">
        <v>430</v>
      </c>
      <c r="F416" s="19">
        <v>781035.60149999999</v>
      </c>
      <c r="G416" s="20">
        <v>39813</v>
      </c>
      <c r="H416" s="20">
        <v>39814</v>
      </c>
      <c r="I416" s="17" t="s">
        <v>20</v>
      </c>
      <c r="J416" s="17" t="s">
        <v>21</v>
      </c>
      <c r="K416" s="17" t="s">
        <v>44</v>
      </c>
      <c r="L416" s="17" t="s">
        <v>71</v>
      </c>
      <c r="M416" s="19">
        <v>781034.60150000011</v>
      </c>
      <c r="N416" s="21">
        <v>0.99999999988358468</v>
      </c>
    </row>
    <row r="417" spans="1:14" s="3" customFormat="1" ht="15" x14ac:dyDescent="0.25">
      <c r="A417" s="1"/>
      <c r="B417" s="15">
        <v>985580</v>
      </c>
      <c r="C417" s="16" t="s">
        <v>16</v>
      </c>
      <c r="D417" s="17" t="s">
        <v>33</v>
      </c>
      <c r="E417" s="18" t="s">
        <v>431</v>
      </c>
      <c r="F417" s="19">
        <v>258271.74449999997</v>
      </c>
      <c r="G417" s="20">
        <v>39813</v>
      </c>
      <c r="H417" s="20">
        <v>39814</v>
      </c>
      <c r="I417" s="17" t="s">
        <v>20</v>
      </c>
      <c r="J417" s="17" t="s">
        <v>21</v>
      </c>
      <c r="K417" s="17" t="s">
        <v>46</v>
      </c>
      <c r="L417" s="17" t="s">
        <v>71</v>
      </c>
      <c r="M417" s="19">
        <v>258270.74449999997</v>
      </c>
      <c r="N417" s="21">
        <v>1</v>
      </c>
    </row>
    <row r="418" spans="1:14" s="3" customFormat="1" ht="15" x14ac:dyDescent="0.25">
      <c r="A418" s="1"/>
      <c r="B418" s="15">
        <v>985581</v>
      </c>
      <c r="C418" s="16" t="s">
        <v>16</v>
      </c>
      <c r="D418" s="17" t="s">
        <v>33</v>
      </c>
      <c r="E418" s="18" t="s">
        <v>432</v>
      </c>
      <c r="F418" s="19">
        <v>430671.53</v>
      </c>
      <c r="G418" s="20">
        <v>39813</v>
      </c>
      <c r="H418" s="20">
        <v>39814</v>
      </c>
      <c r="I418" s="17" t="s">
        <v>20</v>
      </c>
      <c r="J418" s="17" t="s">
        <v>21</v>
      </c>
      <c r="K418" s="17" t="s">
        <v>48</v>
      </c>
      <c r="L418" s="17" t="s">
        <v>71</v>
      </c>
      <c r="M418" s="19">
        <v>430670.53000000009</v>
      </c>
      <c r="N418" s="21">
        <v>0.99999999994179234</v>
      </c>
    </row>
    <row r="419" spans="1:14" s="3" customFormat="1" ht="15" x14ac:dyDescent="0.25">
      <c r="A419" s="1"/>
      <c r="B419" s="15">
        <v>985582</v>
      </c>
      <c r="C419" s="16" t="s">
        <v>16</v>
      </c>
      <c r="D419" s="17" t="s">
        <v>17</v>
      </c>
      <c r="E419" s="18" t="s">
        <v>433</v>
      </c>
      <c r="F419" s="19">
        <v>103175.91899999999</v>
      </c>
      <c r="G419" s="20">
        <v>39813</v>
      </c>
      <c r="H419" s="20">
        <v>39814</v>
      </c>
      <c r="I419" s="17" t="s">
        <v>20</v>
      </c>
      <c r="J419" s="17" t="s">
        <v>21</v>
      </c>
      <c r="K419" s="17" t="s">
        <v>55</v>
      </c>
      <c r="L419" s="17" t="s">
        <v>71</v>
      </c>
      <c r="M419" s="19">
        <v>103174.91899999999</v>
      </c>
      <c r="N419" s="21">
        <v>1</v>
      </c>
    </row>
    <row r="420" spans="1:14" s="3" customFormat="1" ht="15" x14ac:dyDescent="0.25">
      <c r="A420" s="1"/>
      <c r="B420" s="15">
        <v>985583</v>
      </c>
      <c r="C420" s="16" t="s">
        <v>16</v>
      </c>
      <c r="D420" s="17" t="s">
        <v>17</v>
      </c>
      <c r="E420" s="18" t="s">
        <v>434</v>
      </c>
      <c r="F420" s="19">
        <v>129376.863</v>
      </c>
      <c r="G420" s="20">
        <v>39813</v>
      </c>
      <c r="H420" s="20">
        <v>39814</v>
      </c>
      <c r="I420" s="17" t="s">
        <v>20</v>
      </c>
      <c r="J420" s="17" t="s">
        <v>21</v>
      </c>
      <c r="K420" s="17" t="s">
        <v>58</v>
      </c>
      <c r="L420" s="17" t="s">
        <v>71</v>
      </c>
      <c r="M420" s="19">
        <v>129375.863</v>
      </c>
      <c r="N420" s="21">
        <v>1</v>
      </c>
    </row>
    <row r="421" spans="1:14" s="3" customFormat="1" ht="15" x14ac:dyDescent="0.25">
      <c r="A421" s="1"/>
      <c r="B421" s="15">
        <v>985584</v>
      </c>
      <c r="C421" s="16" t="s">
        <v>16</v>
      </c>
      <c r="D421" s="17" t="s">
        <v>17</v>
      </c>
      <c r="E421" s="18" t="s">
        <v>435</v>
      </c>
      <c r="F421" s="19">
        <v>56004.101999999999</v>
      </c>
      <c r="G421" s="20">
        <v>39813</v>
      </c>
      <c r="H421" s="20">
        <v>39814</v>
      </c>
      <c r="I421" s="17" t="s">
        <v>20</v>
      </c>
      <c r="J421" s="17" t="s">
        <v>21</v>
      </c>
      <c r="K421" s="17" t="s">
        <v>60</v>
      </c>
      <c r="L421" s="17" t="s">
        <v>71</v>
      </c>
      <c r="M421" s="19">
        <v>56003.101999999999</v>
      </c>
      <c r="N421" s="21">
        <v>1</v>
      </c>
    </row>
    <row r="422" spans="1:14" s="3" customFormat="1" ht="15" x14ac:dyDescent="0.25">
      <c r="A422" s="1"/>
      <c r="B422" s="15">
        <v>985240</v>
      </c>
      <c r="C422" s="16" t="s">
        <v>16</v>
      </c>
      <c r="D422" s="17" t="s">
        <v>17</v>
      </c>
      <c r="E422" s="18" t="s">
        <v>436</v>
      </c>
      <c r="F422" s="19">
        <v>65010.33</v>
      </c>
      <c r="G422" s="20">
        <v>39813</v>
      </c>
      <c r="H422" s="20">
        <v>39814</v>
      </c>
      <c r="I422" s="17" t="s">
        <v>20</v>
      </c>
      <c r="J422" s="17" t="s">
        <v>21</v>
      </c>
      <c r="K422" s="17" t="s">
        <v>65</v>
      </c>
      <c r="L422" s="17" t="s">
        <v>71</v>
      </c>
      <c r="M422" s="19">
        <v>65009.33</v>
      </c>
      <c r="N422" s="21">
        <v>1</v>
      </c>
    </row>
    <row r="423" spans="1:14" s="3" customFormat="1" ht="15" x14ac:dyDescent="0.25">
      <c r="A423" s="1"/>
      <c r="B423" s="15">
        <v>985241</v>
      </c>
      <c r="C423" s="16" t="s">
        <v>16</v>
      </c>
      <c r="D423" s="17" t="s">
        <v>33</v>
      </c>
      <c r="E423" s="18" t="s">
        <v>437</v>
      </c>
      <c r="F423" s="19">
        <v>52637.854500000001</v>
      </c>
      <c r="G423" s="20">
        <v>39813</v>
      </c>
      <c r="H423" s="20">
        <v>39814</v>
      </c>
      <c r="I423" s="17" t="s">
        <v>20</v>
      </c>
      <c r="J423" s="17" t="s">
        <v>21</v>
      </c>
      <c r="K423" s="17" t="s">
        <v>75</v>
      </c>
      <c r="L423" s="17" t="s">
        <v>71</v>
      </c>
      <c r="M423" s="19">
        <v>52636.854500000001</v>
      </c>
      <c r="N423" s="21">
        <v>1</v>
      </c>
    </row>
    <row r="424" spans="1:14" s="3" customFormat="1" ht="15" x14ac:dyDescent="0.25">
      <c r="A424" s="1"/>
      <c r="B424" s="15">
        <v>985588</v>
      </c>
      <c r="C424" s="16" t="s">
        <v>16</v>
      </c>
      <c r="D424" s="17" t="s">
        <v>17</v>
      </c>
      <c r="E424" s="18" t="s">
        <v>438</v>
      </c>
      <c r="F424" s="19">
        <v>103702.33</v>
      </c>
      <c r="G424" s="20">
        <v>39813</v>
      </c>
      <c r="H424" s="20">
        <v>39814</v>
      </c>
      <c r="I424" s="17" t="s">
        <v>20</v>
      </c>
      <c r="J424" s="17" t="s">
        <v>21</v>
      </c>
      <c r="K424" s="17" t="s">
        <v>41</v>
      </c>
      <c r="L424" s="17" t="s">
        <v>71</v>
      </c>
      <c r="M424" s="19">
        <v>103701.33</v>
      </c>
      <c r="N424" s="21">
        <v>1</v>
      </c>
    </row>
    <row r="425" spans="1:14" s="3" customFormat="1" ht="15" x14ac:dyDescent="0.25">
      <c r="A425" s="1"/>
      <c r="B425" s="15">
        <v>985589</v>
      </c>
      <c r="C425" s="16" t="s">
        <v>16</v>
      </c>
      <c r="D425" s="17" t="s">
        <v>17</v>
      </c>
      <c r="E425" s="18" t="s">
        <v>439</v>
      </c>
      <c r="F425" s="19">
        <v>76236.583499999993</v>
      </c>
      <c r="G425" s="20">
        <v>39813</v>
      </c>
      <c r="H425" s="20">
        <v>39814</v>
      </c>
      <c r="I425" s="17" t="s">
        <v>20</v>
      </c>
      <c r="J425" s="17" t="s">
        <v>21</v>
      </c>
      <c r="K425" s="17" t="s">
        <v>78</v>
      </c>
      <c r="L425" s="17" t="s">
        <v>71</v>
      </c>
      <c r="M425" s="19">
        <v>76235.583500000008</v>
      </c>
      <c r="N425" s="21">
        <v>0.99999999998544808</v>
      </c>
    </row>
    <row r="426" spans="1:14" s="3" customFormat="1" ht="15" x14ac:dyDescent="0.25">
      <c r="A426" s="1"/>
      <c r="B426" s="15">
        <v>985590</v>
      </c>
      <c r="C426" s="16" t="s">
        <v>16</v>
      </c>
      <c r="D426" s="17" t="s">
        <v>17</v>
      </c>
      <c r="E426" s="18" t="s">
        <v>440</v>
      </c>
      <c r="F426" s="19">
        <v>60449.696999999993</v>
      </c>
      <c r="G426" s="20">
        <v>39813</v>
      </c>
      <c r="H426" s="20">
        <v>39814</v>
      </c>
      <c r="I426" s="17" t="s">
        <v>20</v>
      </c>
      <c r="J426" s="17" t="s">
        <v>21</v>
      </c>
      <c r="K426" s="17" t="s">
        <v>60</v>
      </c>
      <c r="L426" s="17" t="s">
        <v>71</v>
      </c>
      <c r="M426" s="19">
        <v>60448.696999999993</v>
      </c>
      <c r="N426" s="21">
        <v>1</v>
      </c>
    </row>
    <row r="427" spans="1:14" s="3" customFormat="1" ht="15" x14ac:dyDescent="0.25">
      <c r="A427" s="1"/>
      <c r="B427" s="15">
        <v>985591</v>
      </c>
      <c r="C427" s="16" t="s">
        <v>16</v>
      </c>
      <c r="D427" s="17" t="s">
        <v>17</v>
      </c>
      <c r="E427" s="18" t="s">
        <v>441</v>
      </c>
      <c r="F427" s="19">
        <v>110779.37</v>
      </c>
      <c r="G427" s="20">
        <v>39813</v>
      </c>
      <c r="H427" s="20">
        <v>39814</v>
      </c>
      <c r="I427" s="17" t="s">
        <v>20</v>
      </c>
      <c r="J427" s="17" t="s">
        <v>21</v>
      </c>
      <c r="K427" s="17" t="s">
        <v>73</v>
      </c>
      <c r="L427" s="17" t="s">
        <v>71</v>
      </c>
      <c r="M427" s="19">
        <v>110778.37000000001</v>
      </c>
      <c r="N427" s="21">
        <v>0.99999999998544808</v>
      </c>
    </row>
    <row r="428" spans="1:14" s="3" customFormat="1" ht="15" x14ac:dyDescent="0.25">
      <c r="A428" s="1"/>
      <c r="B428" s="15">
        <v>985592</v>
      </c>
      <c r="C428" s="16" t="s">
        <v>16</v>
      </c>
      <c r="D428" s="17" t="s">
        <v>17</v>
      </c>
      <c r="E428" s="18" t="s">
        <v>442</v>
      </c>
      <c r="F428" s="19">
        <v>45356</v>
      </c>
      <c r="G428" s="20">
        <v>39721</v>
      </c>
      <c r="H428" s="20">
        <v>39722</v>
      </c>
      <c r="I428" s="17" t="s">
        <v>20</v>
      </c>
      <c r="J428" s="17" t="s">
        <v>21</v>
      </c>
      <c r="K428" s="17" t="s">
        <v>73</v>
      </c>
      <c r="L428" s="17" t="s">
        <v>71</v>
      </c>
      <c r="M428" s="19">
        <v>45354.996666666673</v>
      </c>
      <c r="N428" s="21">
        <v>1.0033333333267365</v>
      </c>
    </row>
    <row r="429" spans="1:14" s="3" customFormat="1" ht="15" x14ac:dyDescent="0.25">
      <c r="A429" s="1"/>
      <c r="B429" s="15">
        <v>985593</v>
      </c>
      <c r="C429" s="16" t="s">
        <v>16</v>
      </c>
      <c r="D429" s="17" t="s">
        <v>17</v>
      </c>
      <c r="E429" s="18" t="s">
        <v>443</v>
      </c>
      <c r="F429" s="19">
        <v>8855.44</v>
      </c>
      <c r="G429" s="20">
        <v>39855</v>
      </c>
      <c r="H429" s="20">
        <v>39845</v>
      </c>
      <c r="I429" s="17" t="s">
        <v>20</v>
      </c>
      <c r="J429" s="17" t="s">
        <v>21</v>
      </c>
      <c r="K429" s="17" t="s">
        <v>73</v>
      </c>
      <c r="L429" s="17" t="s">
        <v>71</v>
      </c>
      <c r="M429" s="19">
        <v>8854.4400000000023</v>
      </c>
      <c r="N429" s="21">
        <v>0.99999999999818101</v>
      </c>
    </row>
    <row r="430" spans="1:14" s="3" customFormat="1" ht="15" x14ac:dyDescent="0.25">
      <c r="A430" s="1"/>
      <c r="B430" s="15">
        <v>985594</v>
      </c>
      <c r="C430" s="16" t="s">
        <v>16</v>
      </c>
      <c r="D430" s="17" t="s">
        <v>33</v>
      </c>
      <c r="E430" s="18" t="s">
        <v>444</v>
      </c>
      <c r="F430" s="19">
        <v>13397.65</v>
      </c>
      <c r="G430" s="20">
        <v>39826</v>
      </c>
      <c r="H430" s="20">
        <v>39845</v>
      </c>
      <c r="I430" s="17" t="s">
        <v>20</v>
      </c>
      <c r="J430" s="17" t="s">
        <v>21</v>
      </c>
      <c r="K430" s="17" t="s">
        <v>75</v>
      </c>
      <c r="L430" s="17" t="s">
        <v>71</v>
      </c>
      <c r="M430" s="19">
        <v>13396.650000000001</v>
      </c>
      <c r="N430" s="21">
        <v>0.99999999999818101</v>
      </c>
    </row>
    <row r="431" spans="1:14" s="3" customFormat="1" ht="15" x14ac:dyDescent="0.25">
      <c r="A431" s="1"/>
      <c r="B431" s="15">
        <v>985595</v>
      </c>
      <c r="C431" s="16" t="s">
        <v>16</v>
      </c>
      <c r="D431" s="17" t="s">
        <v>17</v>
      </c>
      <c r="E431" s="18" t="s">
        <v>445</v>
      </c>
      <c r="F431" s="19">
        <v>38375.120000000003</v>
      </c>
      <c r="G431" s="20">
        <v>39840</v>
      </c>
      <c r="H431" s="20">
        <v>39845</v>
      </c>
      <c r="I431" s="17" t="s">
        <v>20</v>
      </c>
      <c r="J431" s="17" t="s">
        <v>21</v>
      </c>
      <c r="K431" s="17" t="s">
        <v>41</v>
      </c>
      <c r="L431" s="17" t="s">
        <v>71</v>
      </c>
      <c r="M431" s="19">
        <v>38374.12000000001</v>
      </c>
      <c r="N431" s="21">
        <v>0.99999999999272404</v>
      </c>
    </row>
    <row r="432" spans="1:14" s="3" customFormat="1" ht="15" x14ac:dyDescent="0.25">
      <c r="A432" s="1"/>
      <c r="B432" s="15">
        <v>985596</v>
      </c>
      <c r="C432" s="16" t="s">
        <v>16</v>
      </c>
      <c r="D432" s="17" t="s">
        <v>17</v>
      </c>
      <c r="E432" s="18" t="s">
        <v>446</v>
      </c>
      <c r="F432" s="19">
        <v>130784.32000000001</v>
      </c>
      <c r="G432" s="20">
        <v>39840</v>
      </c>
      <c r="H432" s="20">
        <v>39845</v>
      </c>
      <c r="I432" s="17" t="s">
        <v>20</v>
      </c>
      <c r="J432" s="17" t="s">
        <v>21</v>
      </c>
      <c r="K432" s="17" t="s">
        <v>78</v>
      </c>
      <c r="L432" s="17" t="s">
        <v>71</v>
      </c>
      <c r="M432" s="19">
        <v>130783.31999999999</v>
      </c>
      <c r="N432" s="21">
        <v>1.0000000000145519</v>
      </c>
    </row>
    <row r="433" spans="1:14" s="3" customFormat="1" ht="15" x14ac:dyDescent="0.25">
      <c r="A433" s="1"/>
      <c r="B433" s="15">
        <v>985597</v>
      </c>
      <c r="C433" s="16" t="s">
        <v>16</v>
      </c>
      <c r="D433" s="17" t="s">
        <v>33</v>
      </c>
      <c r="E433" s="18" t="s">
        <v>447</v>
      </c>
      <c r="F433" s="19">
        <v>30535.29</v>
      </c>
      <c r="G433" s="20">
        <v>39840</v>
      </c>
      <c r="H433" s="20">
        <v>39845</v>
      </c>
      <c r="I433" s="17" t="s">
        <v>20</v>
      </c>
      <c r="J433" s="17" t="s">
        <v>21</v>
      </c>
      <c r="K433" s="17" t="s">
        <v>73</v>
      </c>
      <c r="L433" s="17" t="s">
        <v>71</v>
      </c>
      <c r="M433" s="19">
        <v>30534.290000000005</v>
      </c>
      <c r="N433" s="21">
        <v>0.99999999999636202</v>
      </c>
    </row>
    <row r="434" spans="1:14" s="3" customFormat="1" ht="15" x14ac:dyDescent="0.25">
      <c r="A434" s="1"/>
      <c r="B434" s="15">
        <v>985598</v>
      </c>
      <c r="C434" s="16" t="s">
        <v>16</v>
      </c>
      <c r="D434" s="17" t="s">
        <v>17</v>
      </c>
      <c r="E434" s="18" t="s">
        <v>448</v>
      </c>
      <c r="F434" s="19">
        <v>107811.56</v>
      </c>
      <c r="G434" s="20">
        <v>39843</v>
      </c>
      <c r="H434" s="20">
        <v>39845</v>
      </c>
      <c r="I434" s="17" t="s">
        <v>20</v>
      </c>
      <c r="J434" s="17" t="s">
        <v>21</v>
      </c>
      <c r="K434" s="17" t="s">
        <v>75</v>
      </c>
      <c r="L434" s="17" t="s">
        <v>71</v>
      </c>
      <c r="M434" s="19">
        <v>107810.56000000001</v>
      </c>
      <c r="N434" s="21">
        <v>0.99999999998544808</v>
      </c>
    </row>
    <row r="435" spans="1:14" s="3" customFormat="1" ht="15" x14ac:dyDescent="0.25">
      <c r="A435" s="1"/>
      <c r="B435" s="15">
        <v>985599</v>
      </c>
      <c r="C435" s="16" t="s">
        <v>16</v>
      </c>
      <c r="D435" s="17" t="s">
        <v>17</v>
      </c>
      <c r="E435" s="18" t="s">
        <v>449</v>
      </c>
      <c r="F435" s="19">
        <v>245243.79</v>
      </c>
      <c r="G435" s="20">
        <v>39873</v>
      </c>
      <c r="H435" s="20">
        <v>39903</v>
      </c>
      <c r="I435" s="17" t="s">
        <v>20</v>
      </c>
      <c r="J435" s="17" t="s">
        <v>21</v>
      </c>
      <c r="K435" s="17" t="s">
        <v>41</v>
      </c>
      <c r="L435" s="17" t="s">
        <v>71</v>
      </c>
      <c r="M435" s="19">
        <v>245242.79</v>
      </c>
      <c r="N435" s="21">
        <v>1</v>
      </c>
    </row>
    <row r="436" spans="1:14" s="3" customFormat="1" ht="15" x14ac:dyDescent="0.25">
      <c r="A436" s="1"/>
      <c r="B436" s="15">
        <v>985600</v>
      </c>
      <c r="C436" s="16" t="s">
        <v>16</v>
      </c>
      <c r="D436" s="17" t="s">
        <v>17</v>
      </c>
      <c r="E436" s="31" t="s">
        <v>449</v>
      </c>
      <c r="F436" s="23">
        <v>61310.94</v>
      </c>
      <c r="G436" s="20">
        <v>39873</v>
      </c>
      <c r="H436" s="20">
        <v>39814</v>
      </c>
      <c r="I436" s="17" t="s">
        <v>20</v>
      </c>
      <c r="J436" s="17" t="s">
        <v>21</v>
      </c>
      <c r="K436" s="17" t="s">
        <v>78</v>
      </c>
      <c r="L436" s="17" t="s">
        <v>71</v>
      </c>
      <c r="M436" s="19">
        <v>61309.94000000001</v>
      </c>
      <c r="N436" s="21">
        <v>0.99999999999272404</v>
      </c>
    </row>
    <row r="437" spans="1:14" s="3" customFormat="1" ht="15" x14ac:dyDescent="0.25">
      <c r="A437" s="1"/>
      <c r="B437" s="15">
        <v>985603</v>
      </c>
      <c r="C437" s="16" t="s">
        <v>16</v>
      </c>
      <c r="D437" s="17" t="s">
        <v>17</v>
      </c>
      <c r="E437" s="31" t="s">
        <v>450</v>
      </c>
      <c r="F437" s="23">
        <v>48256</v>
      </c>
      <c r="G437" s="20">
        <v>40115</v>
      </c>
      <c r="H437" s="20">
        <v>40118</v>
      </c>
      <c r="I437" s="17" t="s">
        <v>20</v>
      </c>
      <c r="J437" s="17" t="s">
        <v>21</v>
      </c>
      <c r="K437" s="17" t="s">
        <v>46</v>
      </c>
      <c r="L437" s="17" t="s">
        <v>71</v>
      </c>
      <c r="M437" s="19">
        <v>48255.000000000007</v>
      </c>
      <c r="N437" s="21">
        <v>0.99999999999272404</v>
      </c>
    </row>
    <row r="438" spans="1:14" s="3" customFormat="1" ht="15" x14ac:dyDescent="0.25">
      <c r="A438" s="1"/>
      <c r="B438" s="15">
        <v>985604</v>
      </c>
      <c r="C438" s="16" t="s">
        <v>16</v>
      </c>
      <c r="D438" s="17" t="s">
        <v>17</v>
      </c>
      <c r="E438" s="31" t="s">
        <v>451</v>
      </c>
      <c r="F438" s="23">
        <v>349874.56</v>
      </c>
      <c r="G438" s="20">
        <v>40115</v>
      </c>
      <c r="H438" s="20">
        <v>40118</v>
      </c>
      <c r="I438" s="17" t="s">
        <v>20</v>
      </c>
      <c r="J438" s="17" t="s">
        <v>21</v>
      </c>
      <c r="K438" s="17" t="s">
        <v>48</v>
      </c>
      <c r="L438" s="17" t="s">
        <v>71</v>
      </c>
      <c r="M438" s="19">
        <v>349873.55999999994</v>
      </c>
      <c r="N438" s="21">
        <v>1.0000000000582077</v>
      </c>
    </row>
    <row r="439" spans="1:14" s="3" customFormat="1" ht="15" x14ac:dyDescent="0.25">
      <c r="A439" s="1"/>
      <c r="B439" s="15">
        <v>985605</v>
      </c>
      <c r="C439" s="16" t="s">
        <v>16</v>
      </c>
      <c r="D439" s="17" t="s">
        <v>17</v>
      </c>
      <c r="E439" s="31" t="s">
        <v>452</v>
      </c>
      <c r="F439" s="23">
        <v>306554.68</v>
      </c>
      <c r="G439" s="20">
        <v>40086</v>
      </c>
      <c r="H439" s="20">
        <v>40087</v>
      </c>
      <c r="I439" s="17" t="s">
        <v>20</v>
      </c>
      <c r="J439" s="17" t="s">
        <v>21</v>
      </c>
      <c r="K439" s="17" t="s">
        <v>55</v>
      </c>
      <c r="L439" s="17" t="s">
        <v>71</v>
      </c>
      <c r="M439" s="19">
        <v>306553.68</v>
      </c>
      <c r="N439" s="21">
        <v>1</v>
      </c>
    </row>
    <row r="440" spans="1:14" s="3" customFormat="1" ht="15" x14ac:dyDescent="0.25">
      <c r="A440" s="1"/>
      <c r="B440" s="15">
        <v>985606</v>
      </c>
      <c r="C440" s="16" t="s">
        <v>16</v>
      </c>
      <c r="D440" s="17" t="s">
        <v>17</v>
      </c>
      <c r="E440" s="31" t="s">
        <v>453</v>
      </c>
      <c r="F440" s="23">
        <v>62640</v>
      </c>
      <c r="G440" s="20">
        <v>40168</v>
      </c>
      <c r="H440" s="20">
        <v>40179</v>
      </c>
      <c r="I440" s="17" t="s">
        <v>20</v>
      </c>
      <c r="J440" s="17" t="s">
        <v>21</v>
      </c>
      <c r="K440" s="17" t="s">
        <v>58</v>
      </c>
      <c r="L440" s="17" t="s">
        <v>71</v>
      </c>
      <c r="M440" s="19">
        <v>62639</v>
      </c>
      <c r="N440" s="21">
        <v>1</v>
      </c>
    </row>
    <row r="441" spans="1:14" s="3" customFormat="1" ht="15" x14ac:dyDescent="0.25">
      <c r="A441" s="1"/>
      <c r="B441" s="15">
        <v>985607</v>
      </c>
      <c r="C441" s="16" t="s">
        <v>16</v>
      </c>
      <c r="D441" s="17" t="s">
        <v>17</v>
      </c>
      <c r="E441" s="31" t="s">
        <v>454</v>
      </c>
      <c r="F441" s="23">
        <v>33640</v>
      </c>
      <c r="G441" s="20">
        <v>40177</v>
      </c>
      <c r="H441" s="20">
        <v>40179</v>
      </c>
      <c r="I441" s="17" t="s">
        <v>20</v>
      </c>
      <c r="J441" s="17" t="s">
        <v>21</v>
      </c>
      <c r="K441" s="17" t="s">
        <v>60</v>
      </c>
      <c r="L441" s="17" t="s">
        <v>71</v>
      </c>
      <c r="M441" s="19">
        <v>33639</v>
      </c>
      <c r="N441" s="21">
        <v>1</v>
      </c>
    </row>
    <row r="442" spans="1:14" s="3" customFormat="1" ht="15" x14ac:dyDescent="0.25">
      <c r="A442" s="1"/>
      <c r="B442" s="15">
        <v>985608</v>
      </c>
      <c r="C442" s="16" t="s">
        <v>16</v>
      </c>
      <c r="D442" s="17" t="s">
        <v>17</v>
      </c>
      <c r="E442" s="31" t="s">
        <v>455</v>
      </c>
      <c r="F442" s="23">
        <v>113680</v>
      </c>
      <c r="G442" s="20">
        <v>40198</v>
      </c>
      <c r="H442" s="20">
        <v>40210</v>
      </c>
      <c r="I442" s="17" t="s">
        <v>20</v>
      </c>
      <c r="J442" s="17" t="s">
        <v>21</v>
      </c>
      <c r="K442" s="17" t="s">
        <v>65</v>
      </c>
      <c r="L442" s="17" t="s">
        <v>71</v>
      </c>
      <c r="M442" s="19">
        <v>113679</v>
      </c>
      <c r="N442" s="21">
        <v>1</v>
      </c>
    </row>
    <row r="443" spans="1:14" s="3" customFormat="1" ht="15" x14ac:dyDescent="0.25">
      <c r="A443" s="1"/>
      <c r="B443" s="15">
        <v>985609</v>
      </c>
      <c r="C443" s="16" t="s">
        <v>16</v>
      </c>
      <c r="D443" s="17" t="s">
        <v>17</v>
      </c>
      <c r="E443" s="31" t="s">
        <v>456</v>
      </c>
      <c r="F443" s="23">
        <v>141520</v>
      </c>
      <c r="G443" s="20">
        <v>40198</v>
      </c>
      <c r="H443" s="20">
        <v>40210</v>
      </c>
      <c r="I443" s="17" t="s">
        <v>20</v>
      </c>
      <c r="J443" s="17" t="s">
        <v>21</v>
      </c>
      <c r="K443" s="17" t="s">
        <v>67</v>
      </c>
      <c r="L443" s="17" t="s">
        <v>71</v>
      </c>
      <c r="M443" s="19">
        <v>141519</v>
      </c>
      <c r="N443" s="21">
        <v>1</v>
      </c>
    </row>
    <row r="444" spans="1:14" s="3" customFormat="1" ht="15" x14ac:dyDescent="0.25">
      <c r="A444" s="1"/>
      <c r="B444" s="15">
        <v>985610</v>
      </c>
      <c r="C444" s="16" t="s">
        <v>16</v>
      </c>
      <c r="D444" s="17" t="s">
        <v>17</v>
      </c>
      <c r="E444" s="31" t="s">
        <v>457</v>
      </c>
      <c r="F444" s="23">
        <v>20044.8</v>
      </c>
      <c r="G444" s="20">
        <v>40191</v>
      </c>
      <c r="H444" s="20">
        <v>40210</v>
      </c>
      <c r="I444" s="17" t="s">
        <v>20</v>
      </c>
      <c r="J444" s="17" t="s">
        <v>21</v>
      </c>
      <c r="K444" s="17" t="s">
        <v>69</v>
      </c>
      <c r="L444" s="17" t="s">
        <v>71</v>
      </c>
      <c r="M444" s="19">
        <v>20043.8</v>
      </c>
      <c r="N444" s="21">
        <v>1</v>
      </c>
    </row>
    <row r="445" spans="1:14" s="3" customFormat="1" ht="15" x14ac:dyDescent="0.25">
      <c r="A445" s="1"/>
      <c r="B445" s="15">
        <v>985611</v>
      </c>
      <c r="C445" s="16" t="s">
        <v>16</v>
      </c>
      <c r="D445" s="17" t="s">
        <v>17</v>
      </c>
      <c r="E445" s="31" t="s">
        <v>458</v>
      </c>
      <c r="F445" s="23">
        <v>51504</v>
      </c>
      <c r="G445" s="20">
        <v>40193</v>
      </c>
      <c r="H445" s="20">
        <v>40210</v>
      </c>
      <c r="I445" s="17" t="s">
        <v>20</v>
      </c>
      <c r="J445" s="17" t="s">
        <v>21</v>
      </c>
      <c r="K445" s="17" t="s">
        <v>73</v>
      </c>
      <c r="L445" s="17" t="s">
        <v>71</v>
      </c>
      <c r="M445" s="19">
        <v>51503.000000000007</v>
      </c>
      <c r="N445" s="21">
        <v>1</v>
      </c>
    </row>
    <row r="446" spans="1:14" s="3" customFormat="1" ht="15" x14ac:dyDescent="0.25">
      <c r="A446" s="1"/>
      <c r="B446" s="15">
        <v>985612</v>
      </c>
      <c r="C446" s="16" t="s">
        <v>16</v>
      </c>
      <c r="D446" s="17" t="s">
        <v>17</v>
      </c>
      <c r="E446" s="31" t="s">
        <v>459</v>
      </c>
      <c r="F446" s="23">
        <v>21000</v>
      </c>
      <c r="G446" s="20">
        <v>40234</v>
      </c>
      <c r="H446" s="20">
        <v>40238</v>
      </c>
      <c r="I446" s="17" t="s">
        <v>20</v>
      </c>
      <c r="J446" s="17" t="s">
        <v>21</v>
      </c>
      <c r="K446" s="17" t="s">
        <v>73</v>
      </c>
      <c r="L446" s="17" t="s">
        <v>71</v>
      </c>
      <c r="M446" s="19">
        <v>20999</v>
      </c>
      <c r="N446" s="21">
        <v>1</v>
      </c>
    </row>
    <row r="447" spans="1:14" s="3" customFormat="1" ht="15" x14ac:dyDescent="0.25">
      <c r="A447" s="1"/>
      <c r="B447" s="15">
        <v>985490</v>
      </c>
      <c r="C447" s="16" t="s">
        <v>16</v>
      </c>
      <c r="D447" s="17" t="s">
        <v>17</v>
      </c>
      <c r="E447" s="31" t="s">
        <v>460</v>
      </c>
      <c r="F447" s="23">
        <v>4000</v>
      </c>
      <c r="G447" s="20">
        <v>40234</v>
      </c>
      <c r="H447" s="20">
        <v>40238</v>
      </c>
      <c r="I447" s="17" t="s">
        <v>20</v>
      </c>
      <c r="J447" s="17" t="s">
        <v>21</v>
      </c>
      <c r="K447" s="17" t="s">
        <v>75</v>
      </c>
      <c r="L447" s="17" t="s">
        <v>71</v>
      </c>
      <c r="M447" s="19">
        <v>3999.0000000000005</v>
      </c>
      <c r="N447" s="21">
        <v>1</v>
      </c>
    </row>
    <row r="448" spans="1:14" s="3" customFormat="1" ht="15" x14ac:dyDescent="0.25">
      <c r="A448" s="1"/>
      <c r="B448" s="15">
        <v>985491</v>
      </c>
      <c r="C448" s="16" t="s">
        <v>16</v>
      </c>
      <c r="D448" s="17" t="s">
        <v>17</v>
      </c>
      <c r="E448" s="31" t="s">
        <v>461</v>
      </c>
      <c r="F448" s="23">
        <v>16936</v>
      </c>
      <c r="G448" s="20">
        <v>40234</v>
      </c>
      <c r="H448" s="20">
        <v>40238</v>
      </c>
      <c r="I448" s="17" t="s">
        <v>20</v>
      </c>
      <c r="J448" s="17" t="s">
        <v>21</v>
      </c>
      <c r="K448" s="17" t="s">
        <v>41</v>
      </c>
      <c r="L448" s="17" t="s">
        <v>71</v>
      </c>
      <c r="M448" s="19">
        <v>16935.000000000004</v>
      </c>
      <c r="N448" s="21">
        <v>1</v>
      </c>
    </row>
    <row r="449" spans="1:14" s="3" customFormat="1" ht="15" x14ac:dyDescent="0.25">
      <c r="A449" s="1"/>
      <c r="B449" s="15">
        <v>985492</v>
      </c>
      <c r="C449" s="16" t="s">
        <v>16</v>
      </c>
      <c r="D449" s="17" t="s">
        <v>17</v>
      </c>
      <c r="E449" s="18" t="s">
        <v>462</v>
      </c>
      <c r="F449" s="19">
        <v>7513.32</v>
      </c>
      <c r="G449" s="20">
        <v>40253</v>
      </c>
      <c r="H449" s="20">
        <v>40269</v>
      </c>
      <c r="I449" s="17" t="s">
        <v>20</v>
      </c>
      <c r="J449" s="17" t="s">
        <v>21</v>
      </c>
      <c r="K449" s="17" t="s">
        <v>75</v>
      </c>
      <c r="L449" s="17" t="s">
        <v>71</v>
      </c>
      <c r="M449" s="19">
        <v>7512.32</v>
      </c>
      <c r="N449" s="21">
        <v>1</v>
      </c>
    </row>
    <row r="450" spans="1:14" s="3" customFormat="1" ht="15" x14ac:dyDescent="0.25">
      <c r="A450" s="1"/>
      <c r="B450" s="15">
        <v>985493</v>
      </c>
      <c r="C450" s="16" t="s">
        <v>16</v>
      </c>
      <c r="D450" s="17" t="s">
        <v>17</v>
      </c>
      <c r="E450" s="18" t="s">
        <v>463</v>
      </c>
      <c r="F450" s="19">
        <v>93960</v>
      </c>
      <c r="G450" s="20">
        <v>40280</v>
      </c>
      <c r="H450" s="20">
        <v>40299</v>
      </c>
      <c r="I450" s="17" t="s">
        <v>20</v>
      </c>
      <c r="J450" s="17" t="s">
        <v>21</v>
      </c>
      <c r="K450" s="17" t="s">
        <v>41</v>
      </c>
      <c r="L450" s="17" t="s">
        <v>71</v>
      </c>
      <c r="M450" s="19">
        <v>93959</v>
      </c>
      <c r="N450" s="21">
        <v>1</v>
      </c>
    </row>
    <row r="451" spans="1:14" s="3" customFormat="1" ht="15" x14ac:dyDescent="0.25">
      <c r="A451" s="1"/>
      <c r="B451" s="15">
        <v>985494</v>
      </c>
      <c r="C451" s="16" t="s">
        <v>16</v>
      </c>
      <c r="D451" s="17" t="s">
        <v>17</v>
      </c>
      <c r="E451" s="18" t="s">
        <v>464</v>
      </c>
      <c r="F451" s="19">
        <v>12296</v>
      </c>
      <c r="G451" s="20">
        <v>40280</v>
      </c>
      <c r="H451" s="20">
        <v>40299</v>
      </c>
      <c r="I451" s="17" t="s">
        <v>20</v>
      </c>
      <c r="J451" s="17" t="s">
        <v>21</v>
      </c>
      <c r="K451" s="17" t="s">
        <v>55</v>
      </c>
      <c r="L451" s="17" t="s">
        <v>71</v>
      </c>
      <c r="M451" s="19">
        <v>12295.000000000002</v>
      </c>
      <c r="N451" s="21">
        <v>0.99999999999818101</v>
      </c>
    </row>
    <row r="452" spans="1:14" s="3" customFormat="1" ht="15" x14ac:dyDescent="0.25">
      <c r="A452" s="1"/>
      <c r="B452" s="15">
        <v>985495</v>
      </c>
      <c r="C452" s="16" t="s">
        <v>16</v>
      </c>
      <c r="D452" s="17" t="s">
        <v>17</v>
      </c>
      <c r="E452" s="18" t="s">
        <v>465</v>
      </c>
      <c r="F452" s="19">
        <v>11368</v>
      </c>
      <c r="G452" s="20">
        <v>40280</v>
      </c>
      <c r="H452" s="20">
        <v>40299</v>
      </c>
      <c r="I452" s="17" t="s">
        <v>20</v>
      </c>
      <c r="J452" s="17" t="s">
        <v>21</v>
      </c>
      <c r="K452" s="17" t="s">
        <v>41</v>
      </c>
      <c r="L452" s="17" t="s">
        <v>71</v>
      </c>
      <c r="M452" s="19">
        <v>11367</v>
      </c>
      <c r="N452" s="21">
        <v>1</v>
      </c>
    </row>
    <row r="453" spans="1:14" s="3" customFormat="1" ht="15" x14ac:dyDescent="0.25">
      <c r="A453" s="1"/>
      <c r="B453" s="15">
        <v>985496</v>
      </c>
      <c r="C453" s="16" t="s">
        <v>16</v>
      </c>
      <c r="D453" s="17" t="s">
        <v>17</v>
      </c>
      <c r="E453" s="18" t="s">
        <v>466</v>
      </c>
      <c r="F453" s="19">
        <v>18096</v>
      </c>
      <c r="G453" s="20">
        <v>40280</v>
      </c>
      <c r="H453" s="20">
        <v>40299</v>
      </c>
      <c r="I453" s="17" t="s">
        <v>20</v>
      </c>
      <c r="J453" s="17" t="s">
        <v>21</v>
      </c>
      <c r="K453" s="17" t="s">
        <v>78</v>
      </c>
      <c r="L453" s="17" t="s">
        <v>71</v>
      </c>
      <c r="M453" s="19">
        <v>18095</v>
      </c>
      <c r="N453" s="21">
        <v>1</v>
      </c>
    </row>
    <row r="454" spans="1:14" s="3" customFormat="1" ht="15" x14ac:dyDescent="0.25">
      <c r="A454" s="1"/>
      <c r="B454" s="15">
        <v>985497</v>
      </c>
      <c r="C454" s="16" t="s">
        <v>16</v>
      </c>
      <c r="D454" s="17" t="s">
        <v>17</v>
      </c>
      <c r="E454" s="18" t="s">
        <v>467</v>
      </c>
      <c r="F454" s="19">
        <v>7656</v>
      </c>
      <c r="G454" s="20">
        <v>40280</v>
      </c>
      <c r="H454" s="20">
        <v>40299</v>
      </c>
      <c r="I454" s="17" t="s">
        <v>20</v>
      </c>
      <c r="J454" s="17" t="s">
        <v>21</v>
      </c>
      <c r="K454" s="17" t="s">
        <v>80</v>
      </c>
      <c r="L454" s="17" t="s">
        <v>71</v>
      </c>
      <c r="M454" s="19">
        <v>7655.0000000000009</v>
      </c>
      <c r="N454" s="21">
        <v>0.99999999999909051</v>
      </c>
    </row>
    <row r="455" spans="1:14" s="3" customFormat="1" ht="15" x14ac:dyDescent="0.25">
      <c r="A455" s="1"/>
      <c r="B455" s="15">
        <v>985498</v>
      </c>
      <c r="C455" s="16" t="s">
        <v>16</v>
      </c>
      <c r="D455" s="17" t="s">
        <v>17</v>
      </c>
      <c r="E455" s="18" t="s">
        <v>468</v>
      </c>
      <c r="F455" s="19">
        <v>4640</v>
      </c>
      <c r="G455" s="20">
        <v>40280</v>
      </c>
      <c r="H455" s="20">
        <v>40299</v>
      </c>
      <c r="I455" s="17" t="s">
        <v>20</v>
      </c>
      <c r="J455" s="17" t="s">
        <v>21</v>
      </c>
      <c r="K455" s="17" t="s">
        <v>44</v>
      </c>
      <c r="L455" s="17" t="s">
        <v>71</v>
      </c>
      <c r="M455" s="19">
        <v>4639</v>
      </c>
      <c r="N455" s="21">
        <v>1</v>
      </c>
    </row>
    <row r="456" spans="1:14" s="3" customFormat="1" ht="15" x14ac:dyDescent="0.25">
      <c r="A456" s="1"/>
      <c r="B456" s="15">
        <v>985499</v>
      </c>
      <c r="C456" s="16" t="s">
        <v>16</v>
      </c>
      <c r="D456" s="17" t="s">
        <v>33</v>
      </c>
      <c r="E456" s="18" t="s">
        <v>469</v>
      </c>
      <c r="F456" s="19">
        <v>13920</v>
      </c>
      <c r="G456" s="20">
        <v>40280</v>
      </c>
      <c r="H456" s="20">
        <v>40299</v>
      </c>
      <c r="I456" s="17" t="s">
        <v>20</v>
      </c>
      <c r="J456" s="17" t="s">
        <v>21</v>
      </c>
      <c r="K456" s="17" t="s">
        <v>48</v>
      </c>
      <c r="L456" s="17" t="s">
        <v>71</v>
      </c>
      <c r="M456" s="19">
        <v>13919</v>
      </c>
      <c r="N456" s="21">
        <v>1</v>
      </c>
    </row>
    <row r="457" spans="1:14" s="3" customFormat="1" ht="15" x14ac:dyDescent="0.25">
      <c r="A457" s="1"/>
      <c r="B457" s="15">
        <v>985500</v>
      </c>
      <c r="C457" s="16" t="s">
        <v>16</v>
      </c>
      <c r="D457" s="17" t="s">
        <v>17</v>
      </c>
      <c r="E457" s="18" t="s">
        <v>470</v>
      </c>
      <c r="F457" s="19">
        <v>20648</v>
      </c>
      <c r="G457" s="20">
        <v>40280</v>
      </c>
      <c r="H457" s="20">
        <v>40299</v>
      </c>
      <c r="I457" s="17" t="s">
        <v>20</v>
      </c>
      <c r="J457" s="17" t="s">
        <v>21</v>
      </c>
      <c r="K457" s="17" t="s">
        <v>41</v>
      </c>
      <c r="L457" s="17" t="s">
        <v>71</v>
      </c>
      <c r="M457" s="19">
        <v>20647.000000000004</v>
      </c>
      <c r="N457" s="21">
        <v>0.99999999999636202</v>
      </c>
    </row>
    <row r="458" spans="1:14" s="3" customFormat="1" ht="15" x14ac:dyDescent="0.25">
      <c r="A458" s="1"/>
      <c r="B458" s="15">
        <v>985501</v>
      </c>
      <c r="C458" s="16" t="s">
        <v>16</v>
      </c>
      <c r="D458" s="17" t="s">
        <v>17</v>
      </c>
      <c r="E458" s="18" t="s">
        <v>471</v>
      </c>
      <c r="F458" s="19">
        <v>4600</v>
      </c>
      <c r="G458" s="20">
        <v>40308</v>
      </c>
      <c r="H458" s="20">
        <v>40330</v>
      </c>
      <c r="I458" s="17" t="s">
        <v>20</v>
      </c>
      <c r="J458" s="17" t="s">
        <v>21</v>
      </c>
      <c r="K458" s="17" t="s">
        <v>60</v>
      </c>
      <c r="L458" s="17" t="s">
        <v>71</v>
      </c>
      <c r="M458" s="19">
        <v>4599</v>
      </c>
      <c r="N458" s="21">
        <v>1</v>
      </c>
    </row>
    <row r="459" spans="1:14" s="3" customFormat="1" ht="15" x14ac:dyDescent="0.25">
      <c r="A459" s="1"/>
      <c r="B459" s="15">
        <v>985502</v>
      </c>
      <c r="C459" s="16" t="s">
        <v>16</v>
      </c>
      <c r="D459" s="17" t="s">
        <v>17</v>
      </c>
      <c r="E459" s="18" t="s">
        <v>472</v>
      </c>
      <c r="F459" s="19">
        <v>41203.199999999997</v>
      </c>
      <c r="G459" s="20">
        <v>40340</v>
      </c>
      <c r="H459" s="20">
        <v>40360</v>
      </c>
      <c r="I459" s="17" t="s">
        <v>20</v>
      </c>
      <c r="J459" s="17" t="s">
        <v>21</v>
      </c>
      <c r="K459" s="17" t="s">
        <v>65</v>
      </c>
      <c r="L459" s="17" t="s">
        <v>71</v>
      </c>
      <c r="M459" s="19">
        <v>41202.199999999997</v>
      </c>
      <c r="N459" s="21">
        <v>1</v>
      </c>
    </row>
    <row r="460" spans="1:14" s="3" customFormat="1" ht="15" x14ac:dyDescent="0.25">
      <c r="A460" s="1"/>
      <c r="B460" s="15">
        <v>985503</v>
      </c>
      <c r="C460" s="16" t="s">
        <v>16</v>
      </c>
      <c r="D460" s="17" t="s">
        <v>17</v>
      </c>
      <c r="E460" s="18" t="s">
        <v>473</v>
      </c>
      <c r="F460" s="19">
        <v>13882.88</v>
      </c>
      <c r="G460" s="20">
        <v>40415</v>
      </c>
      <c r="H460" s="20">
        <v>40422</v>
      </c>
      <c r="I460" s="17" t="s">
        <v>20</v>
      </c>
      <c r="J460" s="17" t="s">
        <v>21</v>
      </c>
      <c r="K460" s="17" t="s">
        <v>67</v>
      </c>
      <c r="L460" s="17" t="s">
        <v>71</v>
      </c>
      <c r="M460" s="19">
        <v>13881.880000000001</v>
      </c>
      <c r="N460" s="21">
        <v>0.99999999999818101</v>
      </c>
    </row>
    <row r="461" spans="1:14" s="3" customFormat="1" ht="15" x14ac:dyDescent="0.25">
      <c r="A461" s="1"/>
      <c r="B461" s="15">
        <v>985504</v>
      </c>
      <c r="C461" s="16" t="s">
        <v>16</v>
      </c>
      <c r="D461" s="17" t="s">
        <v>17</v>
      </c>
      <c r="E461" s="18" t="s">
        <v>474</v>
      </c>
      <c r="F461" s="19">
        <v>34800</v>
      </c>
      <c r="G461" s="20">
        <v>40443</v>
      </c>
      <c r="H461" s="20">
        <v>40452</v>
      </c>
      <c r="I461" s="17" t="s">
        <v>20</v>
      </c>
      <c r="J461" s="17" t="s">
        <v>21</v>
      </c>
      <c r="K461" s="17" t="s">
        <v>69</v>
      </c>
      <c r="L461" s="17" t="s">
        <v>71</v>
      </c>
      <c r="M461" s="19">
        <v>34799</v>
      </c>
      <c r="N461" s="21">
        <v>1</v>
      </c>
    </row>
    <row r="462" spans="1:14" s="3" customFormat="1" ht="15" x14ac:dyDescent="0.25">
      <c r="A462" s="1"/>
      <c r="B462" s="15">
        <v>985505</v>
      </c>
      <c r="C462" s="16" t="s">
        <v>16</v>
      </c>
      <c r="D462" s="17" t="s">
        <v>17</v>
      </c>
      <c r="E462" s="18" t="s">
        <v>475</v>
      </c>
      <c r="F462" s="19">
        <v>13882.88</v>
      </c>
      <c r="G462" s="20">
        <v>40462</v>
      </c>
      <c r="H462" s="20">
        <v>40483</v>
      </c>
      <c r="I462" s="17" t="s">
        <v>20</v>
      </c>
      <c r="J462" s="17" t="s">
        <v>21</v>
      </c>
      <c r="K462" s="17" t="s">
        <v>73</v>
      </c>
      <c r="L462" s="17" t="s">
        <v>71</v>
      </c>
      <c r="M462" s="19">
        <v>13881.880000000001</v>
      </c>
      <c r="N462" s="21">
        <v>0.99999999999818101</v>
      </c>
    </row>
    <row r="463" spans="1:14" s="3" customFormat="1" ht="15" x14ac:dyDescent="0.25">
      <c r="A463" s="1"/>
      <c r="B463" s="15">
        <v>985506</v>
      </c>
      <c r="C463" s="16" t="s">
        <v>16</v>
      </c>
      <c r="D463" s="17" t="s">
        <v>17</v>
      </c>
      <c r="E463" s="18" t="s">
        <v>476</v>
      </c>
      <c r="F463" s="19">
        <v>7560</v>
      </c>
      <c r="G463" s="20">
        <v>40480</v>
      </c>
      <c r="H463" s="20">
        <v>40483</v>
      </c>
      <c r="I463" s="17" t="s">
        <v>20</v>
      </c>
      <c r="J463" s="17" t="s">
        <v>21</v>
      </c>
      <c r="K463" s="17" t="s">
        <v>75</v>
      </c>
      <c r="L463" s="17" t="s">
        <v>71</v>
      </c>
      <c r="M463" s="19">
        <v>7559</v>
      </c>
      <c r="N463" s="21">
        <v>1</v>
      </c>
    </row>
    <row r="464" spans="1:14" s="3" customFormat="1" ht="15" x14ac:dyDescent="0.25">
      <c r="A464" s="1"/>
      <c r="B464" s="15">
        <v>985507</v>
      </c>
      <c r="C464" s="16" t="s">
        <v>16</v>
      </c>
      <c r="D464" s="17" t="s">
        <v>17</v>
      </c>
      <c r="E464" s="18" t="s">
        <v>477</v>
      </c>
      <c r="F464" s="19">
        <v>46980</v>
      </c>
      <c r="G464" s="20">
        <v>40480</v>
      </c>
      <c r="H464" s="20">
        <v>40483</v>
      </c>
      <c r="I464" s="17" t="s">
        <v>20</v>
      </c>
      <c r="J464" s="17" t="s">
        <v>21</v>
      </c>
      <c r="K464" s="17" t="s">
        <v>78</v>
      </c>
      <c r="L464" s="17" t="s">
        <v>71</v>
      </c>
      <c r="M464" s="19">
        <v>46979</v>
      </c>
      <c r="N464" s="21">
        <v>1</v>
      </c>
    </row>
    <row r="465" spans="1:14" s="3" customFormat="1" ht="15" x14ac:dyDescent="0.25">
      <c r="A465" s="1"/>
      <c r="B465" s="15">
        <v>985508</v>
      </c>
      <c r="C465" s="16" t="s">
        <v>16</v>
      </c>
      <c r="D465" s="17" t="s">
        <v>17</v>
      </c>
      <c r="E465" s="18" t="s">
        <v>478</v>
      </c>
      <c r="F465" s="19">
        <v>50914.41</v>
      </c>
      <c r="G465" s="20">
        <v>40480</v>
      </c>
      <c r="H465" s="20">
        <v>40483</v>
      </c>
      <c r="I465" s="17" t="s">
        <v>20</v>
      </c>
      <c r="J465" s="17" t="s">
        <v>21</v>
      </c>
      <c r="K465" s="17" t="s">
        <v>80</v>
      </c>
      <c r="L465" s="17" t="s">
        <v>71</v>
      </c>
      <c r="M465" s="19">
        <v>50913.41</v>
      </c>
      <c r="N465" s="21">
        <v>1</v>
      </c>
    </row>
    <row r="466" spans="1:14" s="3" customFormat="1" ht="15" x14ac:dyDescent="0.25">
      <c r="A466" s="1"/>
      <c r="B466" s="15">
        <v>985509</v>
      </c>
      <c r="C466" s="16" t="s">
        <v>16</v>
      </c>
      <c r="D466" s="17" t="s">
        <v>17</v>
      </c>
      <c r="E466" s="18" t="s">
        <v>479</v>
      </c>
      <c r="F466" s="28">
        <v>15805</v>
      </c>
      <c r="G466" s="20">
        <v>40480</v>
      </c>
      <c r="H466" s="20">
        <v>40483</v>
      </c>
      <c r="I466" s="17" t="s">
        <v>20</v>
      </c>
      <c r="J466" s="17" t="s">
        <v>21</v>
      </c>
      <c r="K466" s="17" t="s">
        <v>44</v>
      </c>
      <c r="L466" s="17" t="s">
        <v>71</v>
      </c>
      <c r="M466" s="19">
        <v>15804.000000000002</v>
      </c>
      <c r="N466" s="21">
        <v>0.99999999999818101</v>
      </c>
    </row>
    <row r="467" spans="1:14" s="3" customFormat="1" ht="15" x14ac:dyDescent="0.25">
      <c r="A467" s="1"/>
      <c r="B467" s="15">
        <v>985510</v>
      </c>
      <c r="C467" s="16" t="s">
        <v>16</v>
      </c>
      <c r="D467" s="17" t="s">
        <v>33</v>
      </c>
      <c r="E467" s="18" t="s">
        <v>480</v>
      </c>
      <c r="F467" s="28">
        <v>41856</v>
      </c>
      <c r="G467" s="20">
        <v>40480</v>
      </c>
      <c r="H467" s="20">
        <v>40483</v>
      </c>
      <c r="I467" s="17" t="s">
        <v>20</v>
      </c>
      <c r="J467" s="17" t="s">
        <v>21</v>
      </c>
      <c r="K467" s="17" t="s">
        <v>48</v>
      </c>
      <c r="L467" s="17" t="s">
        <v>71</v>
      </c>
      <c r="M467" s="19">
        <v>41855</v>
      </c>
      <c r="N467" s="21">
        <v>1</v>
      </c>
    </row>
    <row r="468" spans="1:14" s="3" customFormat="1" ht="15" x14ac:dyDescent="0.25">
      <c r="A468" s="1"/>
      <c r="B468" s="15">
        <v>985511</v>
      </c>
      <c r="C468" s="16" t="s">
        <v>16</v>
      </c>
      <c r="D468" s="17" t="s">
        <v>17</v>
      </c>
      <c r="E468" s="18" t="s">
        <v>481</v>
      </c>
      <c r="F468" s="28">
        <v>5450</v>
      </c>
      <c r="G468" s="20">
        <v>40480</v>
      </c>
      <c r="H468" s="20">
        <v>40483</v>
      </c>
      <c r="I468" s="17" t="s">
        <v>20</v>
      </c>
      <c r="J468" s="17" t="s">
        <v>21</v>
      </c>
      <c r="K468" s="17" t="s">
        <v>78</v>
      </c>
      <c r="L468" s="17" t="s">
        <v>71</v>
      </c>
      <c r="M468" s="19">
        <v>5449</v>
      </c>
      <c r="N468" s="21">
        <v>1</v>
      </c>
    </row>
    <row r="469" spans="1:14" s="3" customFormat="1" ht="15" x14ac:dyDescent="0.25">
      <c r="A469" s="1"/>
      <c r="B469" s="15">
        <v>985512</v>
      </c>
      <c r="C469" s="16" t="s">
        <v>16</v>
      </c>
      <c r="D469" s="17" t="s">
        <v>17</v>
      </c>
      <c r="E469" s="18" t="s">
        <v>482</v>
      </c>
      <c r="F469" s="28">
        <v>52211</v>
      </c>
      <c r="G469" s="20">
        <v>40480</v>
      </c>
      <c r="H469" s="20">
        <v>40483</v>
      </c>
      <c r="I469" s="17" t="s">
        <v>20</v>
      </c>
      <c r="J469" s="17" t="s">
        <v>21</v>
      </c>
      <c r="K469" s="17" t="s">
        <v>55</v>
      </c>
      <c r="L469" s="17" t="s">
        <v>71</v>
      </c>
      <c r="M469" s="19">
        <v>52210</v>
      </c>
      <c r="N469" s="21">
        <v>1</v>
      </c>
    </row>
    <row r="470" spans="1:14" s="3" customFormat="1" ht="15" x14ac:dyDescent="0.25">
      <c r="A470" s="1"/>
      <c r="B470" s="15">
        <v>985513</v>
      </c>
      <c r="C470" s="16" t="s">
        <v>16</v>
      </c>
      <c r="D470" s="17" t="s">
        <v>17</v>
      </c>
      <c r="E470" s="18" t="s">
        <v>483</v>
      </c>
      <c r="F470" s="28">
        <v>9156</v>
      </c>
      <c r="G470" s="20">
        <v>40480</v>
      </c>
      <c r="H470" s="20">
        <v>40483</v>
      </c>
      <c r="I470" s="17" t="s">
        <v>20</v>
      </c>
      <c r="J470" s="17" t="s">
        <v>21</v>
      </c>
      <c r="K470" s="17" t="s">
        <v>73</v>
      </c>
      <c r="L470" s="17" t="s">
        <v>71</v>
      </c>
      <c r="M470" s="19">
        <v>9155</v>
      </c>
      <c r="N470" s="21">
        <v>1</v>
      </c>
    </row>
    <row r="471" spans="1:14" s="3" customFormat="1" ht="15" x14ac:dyDescent="0.25">
      <c r="A471" s="1"/>
      <c r="B471" s="15">
        <v>985514</v>
      </c>
      <c r="C471" s="16" t="s">
        <v>16</v>
      </c>
      <c r="D471" s="17" t="s">
        <v>17</v>
      </c>
      <c r="E471" s="18" t="s">
        <v>484</v>
      </c>
      <c r="F471" s="28">
        <v>55917</v>
      </c>
      <c r="G471" s="20">
        <v>40480</v>
      </c>
      <c r="H471" s="20">
        <v>40483</v>
      </c>
      <c r="I471" s="17" t="s">
        <v>20</v>
      </c>
      <c r="J471" s="17" t="s">
        <v>21</v>
      </c>
      <c r="K471" s="17" t="s">
        <v>73</v>
      </c>
      <c r="L471" s="17" t="s">
        <v>71</v>
      </c>
      <c r="M471" s="19">
        <v>55916.000000000007</v>
      </c>
      <c r="N471" s="21">
        <v>0.99999999999272404</v>
      </c>
    </row>
    <row r="472" spans="1:14" s="3" customFormat="1" ht="15" x14ac:dyDescent="0.25">
      <c r="A472" s="1"/>
      <c r="B472" s="15">
        <v>985515</v>
      </c>
      <c r="C472" s="16" t="s">
        <v>16</v>
      </c>
      <c r="D472" s="17" t="s">
        <v>17</v>
      </c>
      <c r="E472" s="18" t="s">
        <v>427</v>
      </c>
      <c r="F472" s="28">
        <v>20520</v>
      </c>
      <c r="G472" s="20">
        <v>40480</v>
      </c>
      <c r="H472" s="20">
        <v>40483</v>
      </c>
      <c r="I472" s="17" t="s">
        <v>20</v>
      </c>
      <c r="J472" s="17" t="s">
        <v>21</v>
      </c>
      <c r="K472" s="17" t="s">
        <v>75</v>
      </c>
      <c r="L472" s="17" t="s">
        <v>71</v>
      </c>
      <c r="M472" s="19">
        <v>20519</v>
      </c>
      <c r="N472" s="21">
        <v>1</v>
      </c>
    </row>
    <row r="473" spans="1:14" s="3" customFormat="1" ht="15" x14ac:dyDescent="0.25">
      <c r="A473" s="1"/>
      <c r="B473" s="15">
        <v>985516</v>
      </c>
      <c r="C473" s="16" t="s">
        <v>16</v>
      </c>
      <c r="D473" s="17" t="s">
        <v>33</v>
      </c>
      <c r="E473" s="18" t="s">
        <v>485</v>
      </c>
      <c r="F473" s="28">
        <v>24624</v>
      </c>
      <c r="G473" s="20">
        <v>40480</v>
      </c>
      <c r="H473" s="20">
        <v>40483</v>
      </c>
      <c r="I473" s="17" t="s">
        <v>20</v>
      </c>
      <c r="J473" s="17" t="s">
        <v>21</v>
      </c>
      <c r="K473" s="17" t="s">
        <v>41</v>
      </c>
      <c r="L473" s="17" t="s">
        <v>71</v>
      </c>
      <c r="M473" s="19">
        <v>24623.000000000004</v>
      </c>
      <c r="N473" s="21">
        <v>0.99999999999636202</v>
      </c>
    </row>
    <row r="474" spans="1:14" s="3" customFormat="1" ht="15" x14ac:dyDescent="0.25">
      <c r="A474" s="1"/>
      <c r="B474" s="15">
        <v>985517</v>
      </c>
      <c r="C474" s="16" t="s">
        <v>16</v>
      </c>
      <c r="D474" s="17" t="s">
        <v>17</v>
      </c>
      <c r="E474" s="18" t="s">
        <v>486</v>
      </c>
      <c r="F474" s="19">
        <v>45576</v>
      </c>
      <c r="G474" s="20">
        <v>40480</v>
      </c>
      <c r="H474" s="20">
        <v>40483</v>
      </c>
      <c r="I474" s="17" t="s">
        <v>20</v>
      </c>
      <c r="J474" s="17" t="s">
        <v>21</v>
      </c>
      <c r="K474" s="17" t="s">
        <v>78</v>
      </c>
      <c r="L474" s="17" t="s">
        <v>71</v>
      </c>
      <c r="M474" s="19">
        <v>45575</v>
      </c>
      <c r="N474" s="21">
        <v>1</v>
      </c>
    </row>
    <row r="475" spans="1:14" s="3" customFormat="1" ht="15" x14ac:dyDescent="0.25">
      <c r="A475" s="1"/>
      <c r="B475" s="15">
        <v>985518</v>
      </c>
      <c r="C475" s="16" t="s">
        <v>16</v>
      </c>
      <c r="D475" s="17" t="s">
        <v>17</v>
      </c>
      <c r="E475" s="18" t="s">
        <v>487</v>
      </c>
      <c r="F475" s="19">
        <v>10368</v>
      </c>
      <c r="G475" s="20">
        <v>40480</v>
      </c>
      <c r="H475" s="20">
        <v>40483</v>
      </c>
      <c r="I475" s="17" t="s">
        <v>20</v>
      </c>
      <c r="J475" s="17" t="s">
        <v>21</v>
      </c>
      <c r="K475" s="17" t="s">
        <v>80</v>
      </c>
      <c r="L475" s="17" t="s">
        <v>71</v>
      </c>
      <c r="M475" s="19">
        <v>10366.999999999998</v>
      </c>
      <c r="N475" s="21">
        <v>1.000000000001819</v>
      </c>
    </row>
    <row r="476" spans="1:14" s="3" customFormat="1" ht="15" x14ac:dyDescent="0.25">
      <c r="A476" s="1"/>
      <c r="B476" s="15">
        <v>985519</v>
      </c>
      <c r="C476" s="16" t="s">
        <v>16</v>
      </c>
      <c r="D476" s="17" t="s">
        <v>17</v>
      </c>
      <c r="E476" s="18" t="s">
        <v>488</v>
      </c>
      <c r="F476" s="19">
        <v>56484</v>
      </c>
      <c r="G476" s="20">
        <v>40480</v>
      </c>
      <c r="H476" s="20">
        <v>40483</v>
      </c>
      <c r="I476" s="17" t="s">
        <v>20</v>
      </c>
      <c r="J476" s="17" t="s">
        <v>21</v>
      </c>
      <c r="K476" s="17" t="s">
        <v>44</v>
      </c>
      <c r="L476" s="17" t="s">
        <v>71</v>
      </c>
      <c r="M476" s="19">
        <v>56483.000000000007</v>
      </c>
      <c r="N476" s="21">
        <v>0.99999999999272404</v>
      </c>
    </row>
    <row r="477" spans="1:14" s="3" customFormat="1" ht="15" x14ac:dyDescent="0.25">
      <c r="A477" s="1"/>
      <c r="B477" s="15">
        <v>985520</v>
      </c>
      <c r="C477" s="16" t="s">
        <v>16</v>
      </c>
      <c r="D477" s="17" t="s">
        <v>17</v>
      </c>
      <c r="E477" s="18" t="s">
        <v>489</v>
      </c>
      <c r="F477" s="19">
        <v>9072</v>
      </c>
      <c r="G477" s="20">
        <v>40480</v>
      </c>
      <c r="H477" s="20">
        <v>40483</v>
      </c>
      <c r="I477" s="17" t="s">
        <v>20</v>
      </c>
      <c r="J477" s="17" t="s">
        <v>21</v>
      </c>
      <c r="K477" s="17" t="s">
        <v>55</v>
      </c>
      <c r="L477" s="17" t="s">
        <v>71</v>
      </c>
      <c r="M477" s="19">
        <v>9071.0000000000018</v>
      </c>
      <c r="N477" s="21">
        <v>0.99999999999818101</v>
      </c>
    </row>
    <row r="478" spans="1:14" s="3" customFormat="1" ht="15" x14ac:dyDescent="0.25">
      <c r="A478" s="1"/>
      <c r="B478" s="15">
        <v>985521</v>
      </c>
      <c r="C478" s="16" t="s">
        <v>16</v>
      </c>
      <c r="D478" s="17" t="s">
        <v>17</v>
      </c>
      <c r="E478" s="18" t="s">
        <v>490</v>
      </c>
      <c r="F478" s="19">
        <v>7344</v>
      </c>
      <c r="G478" s="20">
        <v>40480</v>
      </c>
      <c r="H478" s="20">
        <v>40483</v>
      </c>
      <c r="I478" s="17" t="s">
        <v>20</v>
      </c>
      <c r="J478" s="17" t="s">
        <v>21</v>
      </c>
      <c r="K478" s="17" t="s">
        <v>58</v>
      </c>
      <c r="L478" s="17" t="s">
        <v>71</v>
      </c>
      <c r="M478" s="19">
        <v>7343.0000000000009</v>
      </c>
      <c r="N478" s="21">
        <v>0.99999999999909051</v>
      </c>
    </row>
    <row r="479" spans="1:14" s="3" customFormat="1" ht="15" x14ac:dyDescent="0.25">
      <c r="A479" s="1"/>
      <c r="B479" s="15">
        <v>985522</v>
      </c>
      <c r="C479" s="16" t="s">
        <v>16</v>
      </c>
      <c r="D479" s="17" t="s">
        <v>17</v>
      </c>
      <c r="E479" s="18" t="s">
        <v>491</v>
      </c>
      <c r="F479" s="19">
        <v>5617</v>
      </c>
      <c r="G479" s="20">
        <v>40480</v>
      </c>
      <c r="H479" s="20">
        <v>40483</v>
      </c>
      <c r="I479" s="17" t="s">
        <v>20</v>
      </c>
      <c r="J479" s="17" t="s">
        <v>21</v>
      </c>
      <c r="K479" s="17" t="s">
        <v>65</v>
      </c>
      <c r="L479" s="17" t="s">
        <v>71</v>
      </c>
      <c r="M479" s="19">
        <v>5616</v>
      </c>
      <c r="N479" s="21">
        <v>1</v>
      </c>
    </row>
    <row r="480" spans="1:14" s="3" customFormat="1" ht="15" x14ac:dyDescent="0.25">
      <c r="A480" s="1"/>
      <c r="B480" s="15">
        <v>985523</v>
      </c>
      <c r="C480" s="16" t="s">
        <v>16</v>
      </c>
      <c r="D480" s="17" t="s">
        <v>17</v>
      </c>
      <c r="E480" s="18" t="s">
        <v>492</v>
      </c>
      <c r="F480" s="19">
        <v>11600</v>
      </c>
      <c r="G480" s="20">
        <v>40543</v>
      </c>
      <c r="H480" s="20">
        <v>40544</v>
      </c>
      <c r="I480" s="17" t="s">
        <v>20</v>
      </c>
      <c r="J480" s="17" t="s">
        <v>21</v>
      </c>
      <c r="K480" s="17" t="s">
        <v>67</v>
      </c>
      <c r="L480" s="17" t="s">
        <v>71</v>
      </c>
      <c r="M480" s="19">
        <v>11599</v>
      </c>
      <c r="N480" s="21">
        <v>1</v>
      </c>
    </row>
    <row r="481" spans="1:14" s="3" customFormat="1" ht="15" x14ac:dyDescent="0.25">
      <c r="A481" s="1"/>
      <c r="B481" s="15">
        <v>985524</v>
      </c>
      <c r="C481" s="16" t="s">
        <v>16</v>
      </c>
      <c r="D481" s="17" t="s">
        <v>33</v>
      </c>
      <c r="E481" s="18" t="s">
        <v>493</v>
      </c>
      <c r="F481" s="19">
        <v>26680</v>
      </c>
      <c r="G481" s="20">
        <v>40543</v>
      </c>
      <c r="H481" s="20">
        <v>40544</v>
      </c>
      <c r="I481" s="17" t="s">
        <v>20</v>
      </c>
      <c r="J481" s="17" t="s">
        <v>21</v>
      </c>
      <c r="K481" s="17" t="s">
        <v>69</v>
      </c>
      <c r="L481" s="17" t="s">
        <v>71</v>
      </c>
      <c r="M481" s="19">
        <v>26679</v>
      </c>
      <c r="N481" s="21">
        <v>1</v>
      </c>
    </row>
    <row r="482" spans="1:14" s="3" customFormat="1" ht="15" x14ac:dyDescent="0.25">
      <c r="A482" s="1"/>
      <c r="B482" s="15">
        <v>985362</v>
      </c>
      <c r="C482" s="16" t="s">
        <v>16</v>
      </c>
      <c r="D482" s="17" t="s">
        <v>33</v>
      </c>
      <c r="E482" s="18" t="s">
        <v>494</v>
      </c>
      <c r="F482" s="19">
        <v>25520</v>
      </c>
      <c r="G482" s="20">
        <v>40543</v>
      </c>
      <c r="H482" s="20">
        <v>40544</v>
      </c>
      <c r="I482" s="17" t="s">
        <v>20</v>
      </c>
      <c r="J482" s="17" t="s">
        <v>21</v>
      </c>
      <c r="K482" s="17" t="s">
        <v>73</v>
      </c>
      <c r="L482" s="17" t="s">
        <v>71</v>
      </c>
      <c r="M482" s="19">
        <v>25519</v>
      </c>
      <c r="N482" s="21">
        <v>1</v>
      </c>
    </row>
    <row r="483" spans="1:14" s="3" customFormat="1" ht="15" x14ac:dyDescent="0.25">
      <c r="A483" s="1"/>
      <c r="B483" s="15">
        <v>985363</v>
      </c>
      <c r="C483" s="16" t="s">
        <v>16</v>
      </c>
      <c r="D483" s="17" t="s">
        <v>33</v>
      </c>
      <c r="E483" s="18" t="s">
        <v>495</v>
      </c>
      <c r="F483" s="19">
        <v>41760</v>
      </c>
      <c r="G483" s="20">
        <v>40543</v>
      </c>
      <c r="H483" s="20">
        <v>40544</v>
      </c>
      <c r="I483" s="17" t="s">
        <v>20</v>
      </c>
      <c r="J483" s="17" t="s">
        <v>21</v>
      </c>
      <c r="K483" s="17" t="s">
        <v>41</v>
      </c>
      <c r="L483" s="17" t="s">
        <v>71</v>
      </c>
      <c r="M483" s="19">
        <v>41759</v>
      </c>
      <c r="N483" s="21">
        <v>1</v>
      </c>
    </row>
    <row r="484" spans="1:14" s="3" customFormat="1" ht="15" x14ac:dyDescent="0.25">
      <c r="A484" s="1"/>
      <c r="B484" s="15">
        <v>985364</v>
      </c>
      <c r="C484" s="16" t="s">
        <v>16</v>
      </c>
      <c r="D484" s="17" t="s">
        <v>33</v>
      </c>
      <c r="E484" s="18" t="s">
        <v>496</v>
      </c>
      <c r="F484" s="19">
        <v>69600</v>
      </c>
      <c r="G484" s="20">
        <v>40543</v>
      </c>
      <c r="H484" s="20">
        <v>40544</v>
      </c>
      <c r="I484" s="17" t="s">
        <v>20</v>
      </c>
      <c r="J484" s="17" t="s">
        <v>21</v>
      </c>
      <c r="K484" s="17" t="s">
        <v>78</v>
      </c>
      <c r="L484" s="17" t="s">
        <v>71</v>
      </c>
      <c r="M484" s="28">
        <v>69599</v>
      </c>
      <c r="N484" s="21">
        <v>1</v>
      </c>
    </row>
    <row r="485" spans="1:14" s="3" customFormat="1" ht="15" x14ac:dyDescent="0.25">
      <c r="A485" s="1"/>
      <c r="B485" s="15">
        <v>985365</v>
      </c>
      <c r="C485" s="16" t="s">
        <v>16</v>
      </c>
      <c r="D485" s="17" t="s">
        <v>33</v>
      </c>
      <c r="E485" s="18" t="s">
        <v>497</v>
      </c>
      <c r="F485" s="19">
        <v>102080</v>
      </c>
      <c r="G485" s="20">
        <v>40543</v>
      </c>
      <c r="H485" s="20">
        <v>40544</v>
      </c>
      <c r="I485" s="17" t="s">
        <v>20</v>
      </c>
      <c r="J485" s="17" t="s">
        <v>21</v>
      </c>
      <c r="K485" s="17" t="s">
        <v>46</v>
      </c>
      <c r="L485" s="17" t="s">
        <v>71</v>
      </c>
      <c r="M485" s="28">
        <v>102079</v>
      </c>
      <c r="N485" s="21">
        <v>1</v>
      </c>
    </row>
    <row r="486" spans="1:14" s="3" customFormat="1" ht="15" x14ac:dyDescent="0.25">
      <c r="A486" s="1"/>
      <c r="B486" s="15">
        <v>985366</v>
      </c>
      <c r="C486" s="16" t="s">
        <v>16</v>
      </c>
      <c r="D486" s="17" t="s">
        <v>33</v>
      </c>
      <c r="E486" s="18" t="s">
        <v>498</v>
      </c>
      <c r="F486" s="19">
        <v>13920</v>
      </c>
      <c r="G486" s="20">
        <v>40543</v>
      </c>
      <c r="H486" s="20">
        <v>40544</v>
      </c>
      <c r="I486" s="17" t="s">
        <v>20</v>
      </c>
      <c r="J486" s="17" t="s">
        <v>21</v>
      </c>
      <c r="K486" s="17" t="s">
        <v>80</v>
      </c>
      <c r="L486" s="17" t="s">
        <v>71</v>
      </c>
      <c r="M486" s="28">
        <v>13919</v>
      </c>
      <c r="N486" s="21">
        <v>1</v>
      </c>
    </row>
    <row r="487" spans="1:14" s="3" customFormat="1" ht="15" x14ac:dyDescent="0.25">
      <c r="A487" s="1"/>
      <c r="B487" s="15">
        <v>985367</v>
      </c>
      <c r="C487" s="16" t="s">
        <v>16</v>
      </c>
      <c r="D487" s="17" t="s">
        <v>33</v>
      </c>
      <c r="E487" s="18" t="s">
        <v>499</v>
      </c>
      <c r="F487" s="19">
        <v>121104</v>
      </c>
      <c r="G487" s="20">
        <v>40543</v>
      </c>
      <c r="H487" s="20">
        <v>40544</v>
      </c>
      <c r="I487" s="17" t="s">
        <v>20</v>
      </c>
      <c r="J487" s="17" t="s">
        <v>21</v>
      </c>
      <c r="K487" s="17" t="s">
        <v>44</v>
      </c>
      <c r="L487" s="17" t="s">
        <v>71</v>
      </c>
      <c r="M487" s="28">
        <v>121103.00000000001</v>
      </c>
      <c r="N487" s="21">
        <v>0.99999999998544808</v>
      </c>
    </row>
    <row r="488" spans="1:14" s="3" customFormat="1" ht="15" x14ac:dyDescent="0.25">
      <c r="A488" s="1"/>
      <c r="B488" s="15">
        <v>985368</v>
      </c>
      <c r="C488" s="16" t="s">
        <v>16</v>
      </c>
      <c r="D488" s="17" t="s">
        <v>33</v>
      </c>
      <c r="E488" s="18" t="s">
        <v>500</v>
      </c>
      <c r="F488" s="19">
        <v>169824</v>
      </c>
      <c r="G488" s="20">
        <v>40543</v>
      </c>
      <c r="H488" s="20">
        <v>40544</v>
      </c>
      <c r="I488" s="17" t="s">
        <v>20</v>
      </c>
      <c r="J488" s="17" t="s">
        <v>21</v>
      </c>
      <c r="K488" s="17" t="s">
        <v>48</v>
      </c>
      <c r="L488" s="17" t="s">
        <v>71</v>
      </c>
      <c r="M488" s="28">
        <v>169823</v>
      </c>
      <c r="N488" s="21">
        <v>1</v>
      </c>
    </row>
    <row r="489" spans="1:14" s="3" customFormat="1" ht="15" x14ac:dyDescent="0.25">
      <c r="A489" s="1"/>
      <c r="B489" s="15">
        <v>985369</v>
      </c>
      <c r="C489" s="16" t="s">
        <v>16</v>
      </c>
      <c r="D489" s="17" t="s">
        <v>33</v>
      </c>
      <c r="E489" s="18" t="s">
        <v>501</v>
      </c>
      <c r="F489" s="23">
        <v>80736</v>
      </c>
      <c r="G489" s="20">
        <v>40543</v>
      </c>
      <c r="H489" s="20">
        <v>40544</v>
      </c>
      <c r="I489" s="17" t="s">
        <v>20</v>
      </c>
      <c r="J489" s="17" t="s">
        <v>21</v>
      </c>
      <c r="K489" s="17" t="s">
        <v>78</v>
      </c>
      <c r="L489" s="17" t="s">
        <v>71</v>
      </c>
      <c r="M489" s="28">
        <v>80735.000000000015</v>
      </c>
      <c r="N489" s="21">
        <v>0.99999999998544808</v>
      </c>
    </row>
    <row r="490" spans="1:14" s="3" customFormat="1" ht="15" x14ac:dyDescent="0.25">
      <c r="A490" s="1"/>
      <c r="B490" s="15">
        <v>985370</v>
      </c>
      <c r="C490" s="16" t="s">
        <v>16</v>
      </c>
      <c r="D490" s="17" t="s">
        <v>33</v>
      </c>
      <c r="E490" s="18" t="s">
        <v>502</v>
      </c>
      <c r="F490" s="23">
        <v>72384</v>
      </c>
      <c r="G490" s="20">
        <v>40543</v>
      </c>
      <c r="H490" s="20">
        <v>40544</v>
      </c>
      <c r="I490" s="17" t="s">
        <v>20</v>
      </c>
      <c r="J490" s="17" t="s">
        <v>21</v>
      </c>
      <c r="K490" s="17" t="s">
        <v>73</v>
      </c>
      <c r="L490" s="17" t="s">
        <v>71</v>
      </c>
      <c r="M490" s="28">
        <v>72383</v>
      </c>
      <c r="N490" s="21">
        <v>1</v>
      </c>
    </row>
    <row r="491" spans="1:14" s="3" customFormat="1" ht="15" x14ac:dyDescent="0.25">
      <c r="A491" s="1"/>
      <c r="B491" s="15">
        <v>985371</v>
      </c>
      <c r="C491" s="16" t="s">
        <v>16</v>
      </c>
      <c r="D491" s="17" t="s">
        <v>17</v>
      </c>
      <c r="E491" s="18" t="s">
        <v>503</v>
      </c>
      <c r="F491" s="23">
        <v>259840</v>
      </c>
      <c r="G491" s="20">
        <v>40543</v>
      </c>
      <c r="H491" s="20">
        <v>40544</v>
      </c>
      <c r="I491" s="17" t="s">
        <v>20</v>
      </c>
      <c r="J491" s="17" t="s">
        <v>21</v>
      </c>
      <c r="K491" s="17" t="s">
        <v>73</v>
      </c>
      <c r="L491" s="17" t="s">
        <v>71</v>
      </c>
      <c r="M491" s="28">
        <v>259839.00000000003</v>
      </c>
      <c r="N491" s="21">
        <v>0.99999999997089617</v>
      </c>
    </row>
    <row r="492" spans="1:14" s="3" customFormat="1" ht="15" x14ac:dyDescent="0.25">
      <c r="A492" s="1"/>
      <c r="B492" s="15">
        <v>985372</v>
      </c>
      <c r="C492" s="16" t="s">
        <v>16</v>
      </c>
      <c r="D492" s="17" t="s">
        <v>17</v>
      </c>
      <c r="E492" s="18" t="s">
        <v>504</v>
      </c>
      <c r="F492" s="23">
        <v>75168</v>
      </c>
      <c r="G492" s="20">
        <v>40543</v>
      </c>
      <c r="H492" s="20">
        <v>40544</v>
      </c>
      <c r="I492" s="17" t="s">
        <v>20</v>
      </c>
      <c r="J492" s="17" t="s">
        <v>21</v>
      </c>
      <c r="K492" s="17" t="s">
        <v>75</v>
      </c>
      <c r="L492" s="17" t="s">
        <v>71</v>
      </c>
      <c r="M492" s="28">
        <v>75167</v>
      </c>
      <c r="N492" s="21">
        <v>1</v>
      </c>
    </row>
    <row r="493" spans="1:14" s="3" customFormat="1" ht="15" x14ac:dyDescent="0.25">
      <c r="A493" s="1"/>
      <c r="B493" s="15">
        <v>985373</v>
      </c>
      <c r="C493" s="16" t="s">
        <v>16</v>
      </c>
      <c r="D493" s="17" t="s">
        <v>17</v>
      </c>
      <c r="E493" s="18" t="s">
        <v>505</v>
      </c>
      <c r="F493" s="23">
        <v>144768</v>
      </c>
      <c r="G493" s="20">
        <v>40543</v>
      </c>
      <c r="H493" s="20">
        <v>40544</v>
      </c>
      <c r="I493" s="17" t="s">
        <v>20</v>
      </c>
      <c r="J493" s="17" t="s">
        <v>21</v>
      </c>
      <c r="K493" s="17" t="s">
        <v>41</v>
      </c>
      <c r="L493" s="17" t="s">
        <v>71</v>
      </c>
      <c r="M493" s="28">
        <v>144767</v>
      </c>
      <c r="N493" s="21">
        <v>1</v>
      </c>
    </row>
    <row r="494" spans="1:14" s="3" customFormat="1" ht="15" x14ac:dyDescent="0.25">
      <c r="A494" s="1"/>
      <c r="B494" s="15">
        <v>985374</v>
      </c>
      <c r="C494" s="16" t="s">
        <v>16</v>
      </c>
      <c r="D494" s="17" t="s">
        <v>17</v>
      </c>
      <c r="E494" s="18" t="s">
        <v>506</v>
      </c>
      <c r="F494" s="23">
        <v>90480</v>
      </c>
      <c r="G494" s="20">
        <v>40543</v>
      </c>
      <c r="H494" s="20">
        <v>40544</v>
      </c>
      <c r="I494" s="17" t="s">
        <v>20</v>
      </c>
      <c r="J494" s="17" t="s">
        <v>21</v>
      </c>
      <c r="K494" s="17" t="s">
        <v>80</v>
      </c>
      <c r="L494" s="17" t="s">
        <v>71</v>
      </c>
      <c r="M494" s="28">
        <v>90479</v>
      </c>
      <c r="N494" s="21">
        <v>1</v>
      </c>
    </row>
    <row r="495" spans="1:14" s="3" customFormat="1" ht="15" x14ac:dyDescent="0.25">
      <c r="A495" s="1"/>
      <c r="B495" s="15">
        <v>985375</v>
      </c>
      <c r="C495" s="16" t="s">
        <v>16</v>
      </c>
      <c r="D495" s="17" t="s">
        <v>17</v>
      </c>
      <c r="E495" s="18" t="s">
        <v>506</v>
      </c>
      <c r="F495" s="23">
        <v>185600</v>
      </c>
      <c r="G495" s="20">
        <v>40543</v>
      </c>
      <c r="H495" s="20">
        <v>40544</v>
      </c>
      <c r="I495" s="17" t="s">
        <v>20</v>
      </c>
      <c r="J495" s="17" t="s">
        <v>21</v>
      </c>
      <c r="K495" s="17" t="s">
        <v>44</v>
      </c>
      <c r="L495" s="17" t="s">
        <v>71</v>
      </c>
      <c r="M495" s="28">
        <v>185599</v>
      </c>
      <c r="N495" s="21">
        <v>1</v>
      </c>
    </row>
    <row r="496" spans="1:14" s="3" customFormat="1" ht="15" x14ac:dyDescent="0.25">
      <c r="A496" s="1"/>
      <c r="B496" s="15">
        <v>985376</v>
      </c>
      <c r="C496" s="16" t="s">
        <v>16</v>
      </c>
      <c r="D496" s="17" t="s">
        <v>17</v>
      </c>
      <c r="E496" s="18" t="s">
        <v>507</v>
      </c>
      <c r="F496" s="23">
        <v>46980</v>
      </c>
      <c r="G496" s="20">
        <v>40543</v>
      </c>
      <c r="H496" s="20">
        <v>40544</v>
      </c>
      <c r="I496" s="17" t="s">
        <v>20</v>
      </c>
      <c r="J496" s="17" t="s">
        <v>21</v>
      </c>
      <c r="K496" s="17" t="s">
        <v>46</v>
      </c>
      <c r="L496" s="17" t="s">
        <v>71</v>
      </c>
      <c r="M496" s="28">
        <v>46979</v>
      </c>
      <c r="N496" s="21">
        <v>1</v>
      </c>
    </row>
    <row r="497" spans="1:14" s="3" customFormat="1" ht="15" x14ac:dyDescent="0.25">
      <c r="A497" s="1"/>
      <c r="B497" s="15">
        <v>985377</v>
      </c>
      <c r="C497" s="16" t="s">
        <v>16</v>
      </c>
      <c r="D497" s="17" t="s">
        <v>17</v>
      </c>
      <c r="E497" s="18" t="s">
        <v>508</v>
      </c>
      <c r="F497" s="23">
        <v>94656</v>
      </c>
      <c r="G497" s="20">
        <v>40543</v>
      </c>
      <c r="H497" s="20">
        <v>40544</v>
      </c>
      <c r="I497" s="17" t="s">
        <v>20</v>
      </c>
      <c r="J497" s="17" t="s">
        <v>21</v>
      </c>
      <c r="K497" s="17" t="s">
        <v>48</v>
      </c>
      <c r="L497" s="17" t="s">
        <v>71</v>
      </c>
      <c r="M497" s="28">
        <v>94655.000000000015</v>
      </c>
      <c r="N497" s="21">
        <v>0.99999999998544808</v>
      </c>
    </row>
    <row r="498" spans="1:14" s="3" customFormat="1" ht="15" x14ac:dyDescent="0.25">
      <c r="A498" s="1"/>
      <c r="B498" s="15">
        <v>985378</v>
      </c>
      <c r="C498" s="16" t="s">
        <v>16</v>
      </c>
      <c r="D498" s="17" t="s">
        <v>17</v>
      </c>
      <c r="E498" s="18" t="s">
        <v>509</v>
      </c>
      <c r="F498" s="23">
        <v>17168</v>
      </c>
      <c r="G498" s="20" t="s">
        <v>510</v>
      </c>
      <c r="H498" s="20">
        <v>40575</v>
      </c>
      <c r="I498" s="17" t="s">
        <v>20</v>
      </c>
      <c r="J498" s="17" t="s">
        <v>21</v>
      </c>
      <c r="K498" s="17" t="s">
        <v>55</v>
      </c>
      <c r="L498" s="17" t="s">
        <v>71</v>
      </c>
      <c r="M498" s="28">
        <v>17167.000000000004</v>
      </c>
      <c r="N498" s="21">
        <v>0.99999999999636202</v>
      </c>
    </row>
    <row r="499" spans="1:14" s="3" customFormat="1" ht="15" x14ac:dyDescent="0.25">
      <c r="A499" s="1"/>
      <c r="B499" s="15">
        <v>985379</v>
      </c>
      <c r="C499" s="16" t="s">
        <v>16</v>
      </c>
      <c r="D499" s="17" t="s">
        <v>17</v>
      </c>
      <c r="E499" s="18" t="s">
        <v>511</v>
      </c>
      <c r="F499" s="23">
        <v>14750.56</v>
      </c>
      <c r="G499" s="20" t="s">
        <v>512</v>
      </c>
      <c r="H499" s="20">
        <v>40603</v>
      </c>
      <c r="I499" s="17" t="s">
        <v>20</v>
      </c>
      <c r="J499" s="17" t="s">
        <v>21</v>
      </c>
      <c r="K499" s="17" t="s">
        <v>58</v>
      </c>
      <c r="L499" s="17" t="s">
        <v>71</v>
      </c>
      <c r="M499" s="28">
        <v>14749.560000000001</v>
      </c>
      <c r="N499" s="21">
        <v>0.99999999999818101</v>
      </c>
    </row>
    <row r="500" spans="1:14" s="3" customFormat="1" ht="15" x14ac:dyDescent="0.25">
      <c r="A500" s="1"/>
      <c r="B500" s="15">
        <v>985380</v>
      </c>
      <c r="C500" s="16" t="s">
        <v>16</v>
      </c>
      <c r="D500" s="17" t="s">
        <v>17</v>
      </c>
      <c r="E500" s="18" t="s">
        <v>513</v>
      </c>
      <c r="F500" s="23">
        <v>10055.799999999999</v>
      </c>
      <c r="G500" s="20">
        <v>40693</v>
      </c>
      <c r="H500" s="20">
        <v>40695</v>
      </c>
      <c r="I500" s="17" t="s">
        <v>20</v>
      </c>
      <c r="J500" s="17" t="s">
        <v>21</v>
      </c>
      <c r="K500" s="17" t="s">
        <v>60</v>
      </c>
      <c r="L500" s="17" t="s">
        <v>71</v>
      </c>
      <c r="M500" s="23">
        <v>10054.799999999999</v>
      </c>
      <c r="N500" s="21">
        <v>1</v>
      </c>
    </row>
    <row r="501" spans="1:14" s="3" customFormat="1" ht="15" x14ac:dyDescent="0.25">
      <c r="A501" s="1"/>
      <c r="B501" s="15">
        <v>985381</v>
      </c>
      <c r="C501" s="16" t="s">
        <v>16</v>
      </c>
      <c r="D501" s="17" t="s">
        <v>17</v>
      </c>
      <c r="E501" s="18" t="s">
        <v>514</v>
      </c>
      <c r="F501" s="23">
        <v>43152</v>
      </c>
      <c r="G501" s="20">
        <v>40753</v>
      </c>
      <c r="H501" s="20">
        <v>40756</v>
      </c>
      <c r="I501" s="17" t="s">
        <v>20</v>
      </c>
      <c r="J501" s="17" t="s">
        <v>21</v>
      </c>
      <c r="K501" s="17" t="s">
        <v>69</v>
      </c>
      <c r="L501" s="17" t="s">
        <v>71</v>
      </c>
      <c r="M501" s="23">
        <v>43150.999999999993</v>
      </c>
      <c r="N501" s="21">
        <v>1.000000000007276</v>
      </c>
    </row>
    <row r="502" spans="1:14" s="3" customFormat="1" ht="15" x14ac:dyDescent="0.25">
      <c r="A502" s="1"/>
      <c r="B502" s="15">
        <v>985382</v>
      </c>
      <c r="C502" s="16" t="s">
        <v>16</v>
      </c>
      <c r="D502" s="17" t="s">
        <v>33</v>
      </c>
      <c r="E502" s="18" t="s">
        <v>515</v>
      </c>
      <c r="F502" s="23">
        <v>45935</v>
      </c>
      <c r="G502" s="20">
        <v>40753</v>
      </c>
      <c r="H502" s="20">
        <v>40756</v>
      </c>
      <c r="I502" s="17" t="s">
        <v>20</v>
      </c>
      <c r="J502" s="17" t="s">
        <v>21</v>
      </c>
      <c r="K502" s="17" t="s">
        <v>73</v>
      </c>
      <c r="L502" s="17" t="s">
        <v>71</v>
      </c>
      <c r="M502" s="23">
        <v>45934</v>
      </c>
      <c r="N502" s="21">
        <v>1</v>
      </c>
    </row>
    <row r="503" spans="1:14" s="3" customFormat="1" ht="15" x14ac:dyDescent="0.25">
      <c r="A503" s="1"/>
      <c r="B503" s="15">
        <v>985383</v>
      </c>
      <c r="C503" s="16" t="s">
        <v>16</v>
      </c>
      <c r="D503" s="17" t="s">
        <v>33</v>
      </c>
      <c r="E503" s="18" t="s">
        <v>516</v>
      </c>
      <c r="F503" s="19">
        <v>141984</v>
      </c>
      <c r="G503" s="20">
        <v>40753</v>
      </c>
      <c r="H503" s="20">
        <v>40756</v>
      </c>
      <c r="I503" s="17" t="s">
        <v>20</v>
      </c>
      <c r="J503" s="17" t="s">
        <v>21</v>
      </c>
      <c r="K503" s="17" t="s">
        <v>75</v>
      </c>
      <c r="L503" s="17" t="s">
        <v>71</v>
      </c>
      <c r="M503" s="23">
        <v>141983</v>
      </c>
      <c r="N503" s="21">
        <v>1</v>
      </c>
    </row>
    <row r="504" spans="1:14" s="3" customFormat="1" ht="15" x14ac:dyDescent="0.25">
      <c r="A504" s="1"/>
      <c r="B504" s="15">
        <v>985384</v>
      </c>
      <c r="C504" s="16" t="s">
        <v>16</v>
      </c>
      <c r="D504" s="17" t="s">
        <v>33</v>
      </c>
      <c r="E504" s="18" t="s">
        <v>517</v>
      </c>
      <c r="F504" s="19">
        <v>136416</v>
      </c>
      <c r="G504" s="20">
        <v>40753</v>
      </c>
      <c r="H504" s="20">
        <v>40756</v>
      </c>
      <c r="I504" s="17" t="s">
        <v>20</v>
      </c>
      <c r="J504" s="17" t="s">
        <v>21</v>
      </c>
      <c r="K504" s="17" t="s">
        <v>41</v>
      </c>
      <c r="L504" s="17" t="s">
        <v>71</v>
      </c>
      <c r="M504" s="23">
        <v>136415</v>
      </c>
      <c r="N504" s="21">
        <v>1</v>
      </c>
    </row>
    <row r="505" spans="1:14" s="3" customFormat="1" ht="15" x14ac:dyDescent="0.25">
      <c r="A505" s="1"/>
      <c r="B505" s="15">
        <v>985385</v>
      </c>
      <c r="C505" s="16" t="s">
        <v>16</v>
      </c>
      <c r="D505" s="17" t="s">
        <v>33</v>
      </c>
      <c r="E505" s="18" t="s">
        <v>518</v>
      </c>
      <c r="F505" s="19">
        <v>660510.4</v>
      </c>
      <c r="G505" s="20">
        <v>40753</v>
      </c>
      <c r="H505" s="20">
        <v>40756</v>
      </c>
      <c r="I505" s="17" t="s">
        <v>20</v>
      </c>
      <c r="J505" s="17" t="s">
        <v>21</v>
      </c>
      <c r="K505" s="17" t="s">
        <v>80</v>
      </c>
      <c r="L505" s="17" t="s">
        <v>71</v>
      </c>
      <c r="M505" s="23">
        <v>648825.68000000017</v>
      </c>
      <c r="N505" s="21">
        <v>0.99999999985629984</v>
      </c>
    </row>
    <row r="506" spans="1:14" s="3" customFormat="1" ht="15" x14ac:dyDescent="0.25">
      <c r="A506" s="1"/>
      <c r="B506" s="15">
        <v>985386</v>
      </c>
      <c r="C506" s="16" t="s">
        <v>16</v>
      </c>
      <c r="D506" s="17" t="s">
        <v>17</v>
      </c>
      <c r="E506" s="18" t="s">
        <v>519</v>
      </c>
      <c r="F506" s="19">
        <v>139200</v>
      </c>
      <c r="G506" s="20">
        <v>40753</v>
      </c>
      <c r="H506" s="20">
        <v>40756</v>
      </c>
      <c r="I506" s="17" t="s">
        <v>20</v>
      </c>
      <c r="J506" s="17" t="s">
        <v>21</v>
      </c>
      <c r="K506" s="17" t="s">
        <v>41</v>
      </c>
      <c r="L506" s="17" t="s">
        <v>71</v>
      </c>
      <c r="M506" s="23">
        <v>139199</v>
      </c>
      <c r="N506" s="21">
        <v>1</v>
      </c>
    </row>
    <row r="507" spans="1:14" s="3" customFormat="1" ht="15" x14ac:dyDescent="0.25">
      <c r="A507" s="1"/>
      <c r="B507" s="15">
        <v>985387</v>
      </c>
      <c r="C507" s="16" t="s">
        <v>16</v>
      </c>
      <c r="D507" s="17" t="s">
        <v>17</v>
      </c>
      <c r="E507" s="18" t="s">
        <v>520</v>
      </c>
      <c r="F507" s="19">
        <v>200448</v>
      </c>
      <c r="G507" s="20">
        <v>40753</v>
      </c>
      <c r="H507" s="20">
        <v>40756</v>
      </c>
      <c r="I507" s="17" t="s">
        <v>20</v>
      </c>
      <c r="J507" s="17" t="s">
        <v>21</v>
      </c>
      <c r="K507" s="17" t="s">
        <v>78</v>
      </c>
      <c r="L507" s="17" t="s">
        <v>71</v>
      </c>
      <c r="M507" s="23">
        <v>200447.00000000003</v>
      </c>
      <c r="N507" s="21">
        <v>0.99999999997089617</v>
      </c>
    </row>
    <row r="508" spans="1:14" s="3" customFormat="1" ht="15" x14ac:dyDescent="0.25">
      <c r="A508" s="1"/>
      <c r="B508" s="15">
        <v>985388</v>
      </c>
      <c r="C508" s="16" t="s">
        <v>16</v>
      </c>
      <c r="D508" s="17" t="s">
        <v>17</v>
      </c>
      <c r="E508" s="18" t="s">
        <v>521</v>
      </c>
      <c r="F508" s="19">
        <v>263088</v>
      </c>
      <c r="G508" s="20">
        <v>40753</v>
      </c>
      <c r="H508" s="20">
        <v>40756</v>
      </c>
      <c r="I508" s="17" t="s">
        <v>20</v>
      </c>
      <c r="J508" s="17" t="s">
        <v>21</v>
      </c>
      <c r="K508" s="17" t="s">
        <v>80</v>
      </c>
      <c r="L508" s="17" t="s">
        <v>71</v>
      </c>
      <c r="M508" s="23">
        <v>263087</v>
      </c>
      <c r="N508" s="21">
        <v>1</v>
      </c>
    </row>
    <row r="509" spans="1:14" s="3" customFormat="1" ht="15" x14ac:dyDescent="0.25">
      <c r="A509" s="1"/>
      <c r="B509" s="15">
        <v>985389</v>
      </c>
      <c r="C509" s="16" t="s">
        <v>16</v>
      </c>
      <c r="D509" s="17" t="s">
        <v>17</v>
      </c>
      <c r="E509" s="18" t="s">
        <v>522</v>
      </c>
      <c r="F509" s="19">
        <v>141288</v>
      </c>
      <c r="G509" s="20">
        <v>40753</v>
      </c>
      <c r="H509" s="20">
        <v>40756</v>
      </c>
      <c r="I509" s="17" t="s">
        <v>20</v>
      </c>
      <c r="J509" s="17" t="s">
        <v>21</v>
      </c>
      <c r="K509" s="17" t="s">
        <v>44</v>
      </c>
      <c r="L509" s="17" t="s">
        <v>71</v>
      </c>
      <c r="M509" s="23">
        <v>141287</v>
      </c>
      <c r="N509" s="21">
        <v>1</v>
      </c>
    </row>
    <row r="510" spans="1:14" s="3" customFormat="1" ht="15" x14ac:dyDescent="0.25">
      <c r="A510" s="1"/>
      <c r="B510" s="15">
        <v>985390</v>
      </c>
      <c r="C510" s="16" t="s">
        <v>16</v>
      </c>
      <c r="D510" s="17" t="s">
        <v>17</v>
      </c>
      <c r="E510" s="18" t="s">
        <v>523</v>
      </c>
      <c r="F510" s="19">
        <v>4338.3999999999996</v>
      </c>
      <c r="G510" s="20">
        <v>40785</v>
      </c>
      <c r="H510" s="20">
        <v>40787</v>
      </c>
      <c r="I510" s="17" t="s">
        <v>20</v>
      </c>
      <c r="J510" s="17" t="s">
        <v>21</v>
      </c>
      <c r="K510" s="17" t="s">
        <v>65</v>
      </c>
      <c r="L510" s="17" t="s">
        <v>71</v>
      </c>
      <c r="M510" s="23">
        <v>4337.3999999999996</v>
      </c>
      <c r="N510" s="21">
        <v>1</v>
      </c>
    </row>
    <row r="511" spans="1:14" s="3" customFormat="1" ht="15" x14ac:dyDescent="0.25">
      <c r="A511" s="1"/>
      <c r="B511" s="15">
        <v>985391</v>
      </c>
      <c r="C511" s="16" t="s">
        <v>16</v>
      </c>
      <c r="D511" s="17" t="s">
        <v>17</v>
      </c>
      <c r="E511" s="18" t="s">
        <v>524</v>
      </c>
      <c r="F511" s="19">
        <v>24660</v>
      </c>
      <c r="G511" s="20">
        <v>40785</v>
      </c>
      <c r="H511" s="20">
        <v>40787</v>
      </c>
      <c r="I511" s="17" t="s">
        <v>20</v>
      </c>
      <c r="J511" s="17" t="s">
        <v>21</v>
      </c>
      <c r="K511" s="17" t="s">
        <v>67</v>
      </c>
      <c r="L511" s="17" t="s">
        <v>71</v>
      </c>
      <c r="M511" s="23">
        <v>24659</v>
      </c>
      <c r="N511" s="21">
        <v>1</v>
      </c>
    </row>
    <row r="512" spans="1:14" s="3" customFormat="1" ht="15" x14ac:dyDescent="0.25">
      <c r="A512" s="1"/>
      <c r="B512" s="15">
        <v>985392</v>
      </c>
      <c r="C512" s="16" t="s">
        <v>16</v>
      </c>
      <c r="D512" s="17" t="s">
        <v>17</v>
      </c>
      <c r="E512" s="18" t="s">
        <v>525</v>
      </c>
      <c r="F512" s="19">
        <v>21346.76</v>
      </c>
      <c r="G512" s="20">
        <v>40785</v>
      </c>
      <c r="H512" s="20">
        <v>40787</v>
      </c>
      <c r="I512" s="17" t="s">
        <v>20</v>
      </c>
      <c r="J512" s="17" t="s">
        <v>21</v>
      </c>
      <c r="K512" s="17" t="s">
        <v>69</v>
      </c>
      <c r="L512" s="17" t="s">
        <v>71</v>
      </c>
      <c r="M512" s="23">
        <v>21345.760000000002</v>
      </c>
      <c r="N512" s="21">
        <v>0.99999999999636202</v>
      </c>
    </row>
    <row r="513" spans="1:14" s="3" customFormat="1" ht="15" x14ac:dyDescent="0.25">
      <c r="A513" s="1"/>
      <c r="B513" s="15">
        <v>985393</v>
      </c>
      <c r="C513" s="16" t="s">
        <v>16</v>
      </c>
      <c r="D513" s="17" t="s">
        <v>17</v>
      </c>
      <c r="E513" s="18" t="s">
        <v>526</v>
      </c>
      <c r="F513" s="19">
        <v>22631.66</v>
      </c>
      <c r="G513" s="20">
        <v>40834</v>
      </c>
      <c r="H513" s="20">
        <v>40848</v>
      </c>
      <c r="I513" s="17" t="s">
        <v>20</v>
      </c>
      <c r="J513" s="17" t="s">
        <v>21</v>
      </c>
      <c r="K513" s="17" t="s">
        <v>41</v>
      </c>
      <c r="L513" s="17" t="s">
        <v>71</v>
      </c>
      <c r="M513" s="23">
        <v>22630.660000000003</v>
      </c>
      <c r="N513" s="21">
        <v>0.99999999999636202</v>
      </c>
    </row>
    <row r="514" spans="1:14" s="3" customFormat="1" ht="15" x14ac:dyDescent="0.25">
      <c r="A514" s="1"/>
      <c r="B514" s="15">
        <v>985394</v>
      </c>
      <c r="C514" s="16" t="s">
        <v>16</v>
      </c>
      <c r="D514" s="17" t="s">
        <v>33</v>
      </c>
      <c r="E514" s="18" t="s">
        <v>527</v>
      </c>
      <c r="F514" s="19">
        <v>6665.36</v>
      </c>
      <c r="G514" s="20">
        <v>40834</v>
      </c>
      <c r="H514" s="20">
        <v>40848</v>
      </c>
      <c r="I514" s="17" t="s">
        <v>20</v>
      </c>
      <c r="J514" s="17" t="s">
        <v>21</v>
      </c>
      <c r="K514" s="17" t="s">
        <v>78</v>
      </c>
      <c r="L514" s="17" t="s">
        <v>71</v>
      </c>
      <c r="M514" s="23">
        <v>6664.3600000000006</v>
      </c>
      <c r="N514" s="21">
        <v>0.99999999999909051</v>
      </c>
    </row>
    <row r="515" spans="1:14" s="3" customFormat="1" ht="15" x14ac:dyDescent="0.25">
      <c r="A515" s="1"/>
      <c r="B515" s="15">
        <v>985395</v>
      </c>
      <c r="C515" s="16" t="s">
        <v>16</v>
      </c>
      <c r="D515" s="17" t="s">
        <v>17</v>
      </c>
      <c r="E515" s="18" t="s">
        <v>528</v>
      </c>
      <c r="F515" s="19">
        <v>12157.38</v>
      </c>
      <c r="G515" s="20">
        <v>40834</v>
      </c>
      <c r="H515" s="20">
        <v>40848</v>
      </c>
      <c r="I515" s="17" t="s">
        <v>20</v>
      </c>
      <c r="J515" s="17" t="s">
        <v>21</v>
      </c>
      <c r="K515" s="17" t="s">
        <v>48</v>
      </c>
      <c r="L515" s="17" t="s">
        <v>71</v>
      </c>
      <c r="M515" s="23">
        <v>12156.380000000001</v>
      </c>
      <c r="N515" s="21">
        <v>0.99999999999818101</v>
      </c>
    </row>
    <row r="516" spans="1:14" s="3" customFormat="1" ht="15" x14ac:dyDescent="0.25">
      <c r="A516" s="1"/>
      <c r="B516" s="15">
        <v>985396</v>
      </c>
      <c r="C516" s="16" t="s">
        <v>16</v>
      </c>
      <c r="D516" s="17" t="s">
        <v>17</v>
      </c>
      <c r="E516" s="18" t="s">
        <v>529</v>
      </c>
      <c r="F516" s="19">
        <v>20213</v>
      </c>
      <c r="G516" s="20">
        <v>40834</v>
      </c>
      <c r="H516" s="20">
        <v>40848</v>
      </c>
      <c r="I516" s="17" t="s">
        <v>20</v>
      </c>
      <c r="J516" s="17" t="s">
        <v>21</v>
      </c>
      <c r="K516" s="17" t="s">
        <v>78</v>
      </c>
      <c r="L516" s="17" t="s">
        <v>71</v>
      </c>
      <c r="M516" s="23">
        <v>20212.000000000004</v>
      </c>
      <c r="N516" s="21">
        <v>0.99999999999636202</v>
      </c>
    </row>
    <row r="517" spans="1:14" s="3" customFormat="1" ht="15" x14ac:dyDescent="0.25">
      <c r="A517" s="1"/>
      <c r="B517" s="15">
        <v>985397</v>
      </c>
      <c r="C517" s="16" t="s">
        <v>16</v>
      </c>
      <c r="D517" s="17" t="s">
        <v>17</v>
      </c>
      <c r="E517" s="18" t="s">
        <v>530</v>
      </c>
      <c r="F517" s="19">
        <v>10262.290000000001</v>
      </c>
      <c r="G517" s="20">
        <v>40834</v>
      </c>
      <c r="H517" s="20">
        <v>40848</v>
      </c>
      <c r="I517" s="17" t="s">
        <v>20</v>
      </c>
      <c r="J517" s="17" t="s">
        <v>21</v>
      </c>
      <c r="K517" s="17" t="s">
        <v>78</v>
      </c>
      <c r="L517" s="17" t="s">
        <v>71</v>
      </c>
      <c r="M517" s="23">
        <v>10261.290000000001</v>
      </c>
      <c r="N517" s="21">
        <v>1</v>
      </c>
    </row>
    <row r="518" spans="1:14" s="3" customFormat="1" ht="15" x14ac:dyDescent="0.25">
      <c r="A518" s="1"/>
      <c r="B518" s="15">
        <v>985398</v>
      </c>
      <c r="C518" s="16" t="s">
        <v>16</v>
      </c>
      <c r="D518" s="17" t="s">
        <v>17</v>
      </c>
      <c r="E518" s="18" t="s">
        <v>531</v>
      </c>
      <c r="F518" s="19">
        <v>933220</v>
      </c>
      <c r="G518" s="20">
        <v>40847</v>
      </c>
      <c r="H518" s="20">
        <v>40848</v>
      </c>
      <c r="I518" s="17" t="s">
        <v>20</v>
      </c>
      <c r="J518" s="17" t="s">
        <v>21</v>
      </c>
      <c r="K518" s="17" t="s">
        <v>80</v>
      </c>
      <c r="L518" s="17" t="s">
        <v>71</v>
      </c>
      <c r="M518" s="23">
        <v>933219</v>
      </c>
      <c r="N518" s="21">
        <v>1</v>
      </c>
    </row>
    <row r="519" spans="1:14" s="3" customFormat="1" ht="15" x14ac:dyDescent="0.25">
      <c r="A519" s="1"/>
      <c r="B519" s="15">
        <v>985399</v>
      </c>
      <c r="C519" s="16" t="s">
        <v>16</v>
      </c>
      <c r="D519" s="17" t="s">
        <v>17</v>
      </c>
      <c r="E519" s="18" t="s">
        <v>532</v>
      </c>
      <c r="F519" s="19">
        <v>130764.44</v>
      </c>
      <c r="G519" s="20">
        <v>40847</v>
      </c>
      <c r="H519" s="20">
        <v>40848</v>
      </c>
      <c r="I519" s="17" t="s">
        <v>20</v>
      </c>
      <c r="J519" s="17" t="s">
        <v>21</v>
      </c>
      <c r="K519" s="17" t="s">
        <v>44</v>
      </c>
      <c r="L519" s="17" t="s">
        <v>71</v>
      </c>
      <c r="M519" s="23">
        <v>130763.44000000002</v>
      </c>
      <c r="N519" s="21">
        <v>0.99999999998544808</v>
      </c>
    </row>
    <row r="520" spans="1:14" s="3" customFormat="1" ht="15" x14ac:dyDescent="0.25">
      <c r="A520" s="1"/>
      <c r="B520" s="15">
        <v>985400</v>
      </c>
      <c r="C520" s="16" t="s">
        <v>16</v>
      </c>
      <c r="D520" s="17" t="s">
        <v>17</v>
      </c>
      <c r="E520" s="18" t="s">
        <v>533</v>
      </c>
      <c r="F520" s="19">
        <v>19917.2</v>
      </c>
      <c r="G520" s="20">
        <v>40848</v>
      </c>
      <c r="H520" s="20">
        <v>40848</v>
      </c>
      <c r="I520" s="17" t="s">
        <v>20</v>
      </c>
      <c r="J520" s="17" t="s">
        <v>21</v>
      </c>
      <c r="K520" s="17" t="s">
        <v>46</v>
      </c>
      <c r="L520" s="17" t="s">
        <v>71</v>
      </c>
      <c r="M520" s="23">
        <v>19916.200000000004</v>
      </c>
      <c r="N520" s="21">
        <v>0.99999999999636202</v>
      </c>
    </row>
    <row r="521" spans="1:14" s="3" customFormat="1" ht="15" x14ac:dyDescent="0.25">
      <c r="A521" s="1"/>
      <c r="B521" s="15">
        <v>985401</v>
      </c>
      <c r="C521" s="16" t="s">
        <v>16</v>
      </c>
      <c r="D521" s="17" t="s">
        <v>17</v>
      </c>
      <c r="E521" s="18" t="s">
        <v>462</v>
      </c>
      <c r="F521" s="19">
        <v>14750</v>
      </c>
      <c r="G521" s="20">
        <v>40939</v>
      </c>
      <c r="H521" s="20">
        <v>40940</v>
      </c>
      <c r="I521" s="17" t="s">
        <v>20</v>
      </c>
      <c r="J521" s="17" t="s">
        <v>21</v>
      </c>
      <c r="K521" s="17" t="s">
        <v>48</v>
      </c>
      <c r="L521" s="17" t="s">
        <v>71</v>
      </c>
      <c r="M521" s="23">
        <v>14749</v>
      </c>
      <c r="N521" s="21">
        <v>1</v>
      </c>
    </row>
    <row r="522" spans="1:14" s="3" customFormat="1" ht="15" x14ac:dyDescent="0.25">
      <c r="A522" s="1"/>
      <c r="B522" s="15">
        <v>985402</v>
      </c>
      <c r="C522" s="16" t="s">
        <v>16</v>
      </c>
      <c r="D522" s="17" t="s">
        <v>17</v>
      </c>
      <c r="E522" s="18" t="s">
        <v>534</v>
      </c>
      <c r="F522" s="19">
        <v>11500</v>
      </c>
      <c r="G522" s="20">
        <v>41029</v>
      </c>
      <c r="H522" s="20">
        <v>41030</v>
      </c>
      <c r="I522" s="17" t="s">
        <v>20</v>
      </c>
      <c r="J522" s="17" t="s">
        <v>21</v>
      </c>
      <c r="K522" s="17" t="s">
        <v>55</v>
      </c>
      <c r="L522" s="17" t="s">
        <v>71</v>
      </c>
      <c r="M522" s="23">
        <v>11499</v>
      </c>
      <c r="N522" s="21">
        <v>1</v>
      </c>
    </row>
    <row r="523" spans="1:14" s="3" customFormat="1" ht="15" x14ac:dyDescent="0.25">
      <c r="A523" s="1"/>
      <c r="B523" s="15">
        <v>985403</v>
      </c>
      <c r="C523" s="16" t="s">
        <v>16</v>
      </c>
      <c r="D523" s="17" t="s">
        <v>17</v>
      </c>
      <c r="E523" s="18" t="s">
        <v>535</v>
      </c>
      <c r="F523" s="19">
        <v>11499.99</v>
      </c>
      <c r="G523" s="20">
        <v>41090</v>
      </c>
      <c r="H523" s="20">
        <v>41091</v>
      </c>
      <c r="I523" s="17" t="s">
        <v>20</v>
      </c>
      <c r="J523" s="17" t="s">
        <v>21</v>
      </c>
      <c r="K523" s="17" t="s">
        <v>58</v>
      </c>
      <c r="L523" s="17" t="s">
        <v>71</v>
      </c>
      <c r="M523" s="23">
        <v>11498.990000000002</v>
      </c>
      <c r="N523" s="21">
        <v>0.99999999999818101</v>
      </c>
    </row>
    <row r="524" spans="1:14" s="3" customFormat="1" ht="15" x14ac:dyDescent="0.25">
      <c r="A524" s="1"/>
      <c r="B524" s="15">
        <v>985404</v>
      </c>
      <c r="C524" s="16" t="s">
        <v>16</v>
      </c>
      <c r="D524" s="17" t="s">
        <v>17</v>
      </c>
      <c r="E524" s="18" t="s">
        <v>536</v>
      </c>
      <c r="F524" s="19">
        <v>19499.97</v>
      </c>
      <c r="G524" s="20">
        <v>41090</v>
      </c>
      <c r="H524" s="20">
        <v>41091</v>
      </c>
      <c r="I524" s="17" t="s">
        <v>20</v>
      </c>
      <c r="J524" s="17" t="s">
        <v>21</v>
      </c>
      <c r="K524" s="17" t="s">
        <v>60</v>
      </c>
      <c r="L524" s="17" t="s">
        <v>71</v>
      </c>
      <c r="M524" s="23">
        <v>19498.970000000005</v>
      </c>
      <c r="N524" s="21">
        <v>0.99999999999636202</v>
      </c>
    </row>
    <row r="525" spans="1:14" s="3" customFormat="1" ht="15" x14ac:dyDescent="0.25">
      <c r="A525" s="1"/>
      <c r="B525" s="15">
        <v>985405</v>
      </c>
      <c r="C525" s="16" t="s">
        <v>16</v>
      </c>
      <c r="D525" s="17" t="s">
        <v>17</v>
      </c>
      <c r="E525" s="18" t="s">
        <v>537</v>
      </c>
      <c r="F525" s="19">
        <v>15374.25</v>
      </c>
      <c r="G525" s="20">
        <v>41105</v>
      </c>
      <c r="H525" s="20">
        <v>41122</v>
      </c>
      <c r="I525" s="17" t="s">
        <v>20</v>
      </c>
      <c r="J525" s="17" t="s">
        <v>21</v>
      </c>
      <c r="K525" s="17" t="s">
        <v>65</v>
      </c>
      <c r="L525" s="17" t="s">
        <v>71</v>
      </c>
      <c r="M525" s="23">
        <v>15373.25</v>
      </c>
      <c r="N525" s="21">
        <v>1</v>
      </c>
    </row>
    <row r="526" spans="1:14" s="3" customFormat="1" ht="15" x14ac:dyDescent="0.25">
      <c r="A526" s="1"/>
      <c r="B526" s="15">
        <v>985406</v>
      </c>
      <c r="C526" s="16" t="s">
        <v>16</v>
      </c>
      <c r="D526" s="17" t="s">
        <v>17</v>
      </c>
      <c r="E526" s="18" t="s">
        <v>534</v>
      </c>
      <c r="F526" s="19">
        <v>11500</v>
      </c>
      <c r="G526" s="20">
        <v>41105</v>
      </c>
      <c r="H526" s="20">
        <v>41122</v>
      </c>
      <c r="I526" s="17" t="s">
        <v>20</v>
      </c>
      <c r="J526" s="17" t="s">
        <v>21</v>
      </c>
      <c r="K526" s="17" t="s">
        <v>67</v>
      </c>
      <c r="L526" s="17" t="s">
        <v>71</v>
      </c>
      <c r="M526" s="23">
        <v>11499</v>
      </c>
      <c r="N526" s="21">
        <v>1</v>
      </c>
    </row>
    <row r="527" spans="1:14" s="3" customFormat="1" ht="15" x14ac:dyDescent="0.25">
      <c r="A527" s="1"/>
      <c r="B527" s="15">
        <v>985407</v>
      </c>
      <c r="C527" s="16" t="s">
        <v>16</v>
      </c>
      <c r="D527" s="17" t="s">
        <v>33</v>
      </c>
      <c r="E527" s="18" t="s">
        <v>538</v>
      </c>
      <c r="F527" s="19">
        <v>18000</v>
      </c>
      <c r="G527" s="20">
        <v>41180</v>
      </c>
      <c r="H527" s="20">
        <v>41183</v>
      </c>
      <c r="I527" s="17" t="s">
        <v>20</v>
      </c>
      <c r="J527" s="17" t="s">
        <v>21</v>
      </c>
      <c r="K527" s="17" t="s">
        <v>69</v>
      </c>
      <c r="L527" s="17" t="s">
        <v>71</v>
      </c>
      <c r="M527" s="23">
        <v>17999</v>
      </c>
      <c r="N527" s="21">
        <v>1</v>
      </c>
    </row>
    <row r="528" spans="1:14" s="3" customFormat="1" ht="15" x14ac:dyDescent="0.25">
      <c r="A528" s="1"/>
      <c r="B528" s="15">
        <v>985408</v>
      </c>
      <c r="C528" s="16" t="s">
        <v>16</v>
      </c>
      <c r="D528" s="17" t="s">
        <v>33</v>
      </c>
      <c r="E528" s="18" t="s">
        <v>427</v>
      </c>
      <c r="F528" s="19">
        <v>86985.97</v>
      </c>
      <c r="G528" s="20">
        <v>41180</v>
      </c>
      <c r="H528" s="20">
        <v>41183</v>
      </c>
      <c r="I528" s="17" t="s">
        <v>20</v>
      </c>
      <c r="J528" s="17" t="s">
        <v>21</v>
      </c>
      <c r="K528" s="17" t="s">
        <v>73</v>
      </c>
      <c r="L528" s="17" t="s">
        <v>71</v>
      </c>
      <c r="M528" s="23">
        <v>86984.969999999987</v>
      </c>
      <c r="N528" s="21">
        <v>1.0000000000145519</v>
      </c>
    </row>
    <row r="529" spans="1:14" s="3" customFormat="1" ht="15" x14ac:dyDescent="0.25">
      <c r="A529" s="1"/>
      <c r="B529" s="15">
        <v>985409</v>
      </c>
      <c r="C529" s="16" t="s">
        <v>16</v>
      </c>
      <c r="D529" s="17" t="s">
        <v>33</v>
      </c>
      <c r="E529" s="18" t="s">
        <v>539</v>
      </c>
      <c r="F529" s="19">
        <v>74340</v>
      </c>
      <c r="G529" s="20">
        <v>41304</v>
      </c>
      <c r="H529" s="20">
        <v>41306</v>
      </c>
      <c r="I529" s="17" t="s">
        <v>20</v>
      </c>
      <c r="J529" s="17" t="s">
        <v>21</v>
      </c>
      <c r="K529" s="17" t="s">
        <v>75</v>
      </c>
      <c r="L529" s="17" t="s">
        <v>71</v>
      </c>
      <c r="M529" s="23">
        <v>74339</v>
      </c>
      <c r="N529" s="21">
        <v>1</v>
      </c>
    </row>
    <row r="530" spans="1:14" s="3" customFormat="1" ht="15" x14ac:dyDescent="0.25">
      <c r="A530" s="1"/>
      <c r="B530" s="15">
        <v>985410</v>
      </c>
      <c r="C530" s="16" t="s">
        <v>16</v>
      </c>
      <c r="D530" s="17" t="s">
        <v>33</v>
      </c>
      <c r="E530" s="18" t="s">
        <v>540</v>
      </c>
      <c r="F530" s="19">
        <v>6608</v>
      </c>
      <c r="G530" s="20">
        <v>41326</v>
      </c>
      <c r="H530" s="20">
        <v>41334</v>
      </c>
      <c r="I530" s="17" t="s">
        <v>20</v>
      </c>
      <c r="J530" s="17" t="s">
        <v>21</v>
      </c>
      <c r="K530" s="17" t="s">
        <v>41</v>
      </c>
      <c r="L530" s="17" t="s">
        <v>71</v>
      </c>
      <c r="M530" s="23">
        <v>6607</v>
      </c>
      <c r="N530" s="21">
        <v>1</v>
      </c>
    </row>
    <row r="531" spans="1:14" s="3" customFormat="1" ht="15" x14ac:dyDescent="0.25">
      <c r="A531" s="1"/>
      <c r="B531" s="15">
        <v>985411</v>
      </c>
      <c r="C531" s="16" t="s">
        <v>16</v>
      </c>
      <c r="D531" s="17" t="s">
        <v>33</v>
      </c>
      <c r="E531" s="18" t="s">
        <v>541</v>
      </c>
      <c r="F531" s="19">
        <v>21948</v>
      </c>
      <c r="G531" s="20">
        <v>41326</v>
      </c>
      <c r="H531" s="20">
        <v>41334</v>
      </c>
      <c r="I531" s="17" t="s">
        <v>20</v>
      </c>
      <c r="J531" s="17" t="s">
        <v>21</v>
      </c>
      <c r="K531" s="17" t="s">
        <v>78</v>
      </c>
      <c r="L531" s="17" t="s">
        <v>71</v>
      </c>
      <c r="M531" s="23">
        <v>21947</v>
      </c>
      <c r="N531" s="21">
        <v>1</v>
      </c>
    </row>
    <row r="532" spans="1:14" s="3" customFormat="1" ht="15" x14ac:dyDescent="0.25">
      <c r="A532" s="1"/>
      <c r="B532" s="15">
        <v>985412</v>
      </c>
      <c r="C532" s="16" t="s">
        <v>16</v>
      </c>
      <c r="D532" s="17" t="s">
        <v>33</v>
      </c>
      <c r="E532" s="18" t="s">
        <v>542</v>
      </c>
      <c r="F532" s="19">
        <v>43896</v>
      </c>
      <c r="G532" s="20">
        <v>41356</v>
      </c>
      <c r="H532" s="20">
        <v>41365</v>
      </c>
      <c r="I532" s="17" t="s">
        <v>20</v>
      </c>
      <c r="J532" s="17" t="s">
        <v>21</v>
      </c>
      <c r="K532" s="17" t="s">
        <v>80</v>
      </c>
      <c r="L532" s="17" t="s">
        <v>71</v>
      </c>
      <c r="M532" s="23">
        <v>43895</v>
      </c>
      <c r="N532" s="21">
        <v>1</v>
      </c>
    </row>
    <row r="533" spans="1:14" s="3" customFormat="1" ht="15" x14ac:dyDescent="0.25">
      <c r="A533" s="1"/>
      <c r="B533" s="15">
        <v>985413</v>
      </c>
      <c r="C533" s="16" t="s">
        <v>16</v>
      </c>
      <c r="D533" s="17" t="s">
        <v>17</v>
      </c>
      <c r="E533" s="18" t="s">
        <v>543</v>
      </c>
      <c r="F533" s="19">
        <v>6844</v>
      </c>
      <c r="G533" s="20">
        <v>41455</v>
      </c>
      <c r="H533" s="20">
        <v>41456</v>
      </c>
      <c r="I533" s="17" t="s">
        <v>20</v>
      </c>
      <c r="J533" s="17" t="s">
        <v>21</v>
      </c>
      <c r="K533" s="17" t="s">
        <v>44</v>
      </c>
      <c r="L533" s="17" t="s">
        <v>71</v>
      </c>
      <c r="M533" s="23">
        <v>6843.0000000000009</v>
      </c>
      <c r="N533" s="21">
        <v>0.99999999999909051</v>
      </c>
    </row>
    <row r="534" spans="1:14" s="3" customFormat="1" ht="15" x14ac:dyDescent="0.25">
      <c r="A534" s="1"/>
      <c r="B534" s="15">
        <v>985414</v>
      </c>
      <c r="C534" s="16" t="s">
        <v>16</v>
      </c>
      <c r="D534" s="17" t="s">
        <v>17</v>
      </c>
      <c r="E534" s="18" t="s">
        <v>544</v>
      </c>
      <c r="F534" s="19">
        <v>74340</v>
      </c>
      <c r="G534" s="20">
        <v>41473</v>
      </c>
      <c r="H534" s="20">
        <v>41487</v>
      </c>
      <c r="I534" s="17" t="s">
        <v>20</v>
      </c>
      <c r="J534" s="17" t="s">
        <v>21</v>
      </c>
      <c r="K534" s="17" t="s">
        <v>87</v>
      </c>
      <c r="L534" s="17" t="s">
        <v>71</v>
      </c>
      <c r="M534" s="23">
        <v>74339</v>
      </c>
      <c r="N534" s="21">
        <v>1</v>
      </c>
    </row>
    <row r="535" spans="1:14" s="3" customFormat="1" ht="15" x14ac:dyDescent="0.25">
      <c r="A535" s="1"/>
      <c r="B535" s="15">
        <v>985415</v>
      </c>
      <c r="C535" s="16" t="s">
        <v>16</v>
      </c>
      <c r="D535" s="17" t="s">
        <v>17</v>
      </c>
      <c r="E535" s="18" t="s">
        <v>545</v>
      </c>
      <c r="F535" s="19">
        <v>7316</v>
      </c>
      <c r="G535" s="20">
        <v>41547</v>
      </c>
      <c r="H535" s="20">
        <v>41548</v>
      </c>
      <c r="I535" s="17" t="s">
        <v>20</v>
      </c>
      <c r="J535" s="17" t="s">
        <v>21</v>
      </c>
      <c r="K535" s="17" t="s">
        <v>52</v>
      </c>
      <c r="L535" s="17" t="s">
        <v>71</v>
      </c>
      <c r="M535" s="23">
        <v>7315</v>
      </c>
      <c r="N535" s="21">
        <v>1</v>
      </c>
    </row>
    <row r="536" spans="1:14" s="3" customFormat="1" ht="15" x14ac:dyDescent="0.25">
      <c r="A536" s="1"/>
      <c r="B536" s="15">
        <v>985416</v>
      </c>
      <c r="C536" s="16" t="s">
        <v>16</v>
      </c>
      <c r="D536" s="17" t="s">
        <v>17</v>
      </c>
      <c r="E536" s="18" t="s">
        <v>546</v>
      </c>
      <c r="F536" s="19">
        <v>41536</v>
      </c>
      <c r="G536" s="20">
        <v>41547</v>
      </c>
      <c r="H536" s="20">
        <v>41548</v>
      </c>
      <c r="I536" s="17" t="s">
        <v>20</v>
      </c>
      <c r="J536" s="17" t="s">
        <v>21</v>
      </c>
      <c r="K536" s="17" t="s">
        <v>55</v>
      </c>
      <c r="L536" s="17" t="s">
        <v>71</v>
      </c>
      <c r="M536" s="23">
        <v>41535.000000000007</v>
      </c>
      <c r="N536" s="21">
        <v>0.99999999999272404</v>
      </c>
    </row>
    <row r="537" spans="1:14" s="3" customFormat="1" ht="15" x14ac:dyDescent="0.25">
      <c r="A537" s="1"/>
      <c r="B537" s="15">
        <v>985417</v>
      </c>
      <c r="C537" s="16" t="s">
        <v>16</v>
      </c>
      <c r="D537" s="17" t="s">
        <v>33</v>
      </c>
      <c r="E537" s="18" t="s">
        <v>547</v>
      </c>
      <c r="F537" s="19">
        <v>19989.2</v>
      </c>
      <c r="G537" s="20">
        <v>41547</v>
      </c>
      <c r="H537" s="20">
        <v>41548</v>
      </c>
      <c r="I537" s="17" t="s">
        <v>20</v>
      </c>
      <c r="J537" s="17" t="s">
        <v>21</v>
      </c>
      <c r="K537" s="17" t="s">
        <v>58</v>
      </c>
      <c r="L537" s="17" t="s">
        <v>71</v>
      </c>
      <c r="M537" s="23">
        <v>19988.2</v>
      </c>
      <c r="N537" s="21">
        <v>1</v>
      </c>
    </row>
    <row r="538" spans="1:14" s="3" customFormat="1" ht="15" x14ac:dyDescent="0.25">
      <c r="A538" s="1"/>
      <c r="B538" s="15">
        <v>985418</v>
      </c>
      <c r="C538" s="16" t="s">
        <v>16</v>
      </c>
      <c r="D538" s="17" t="s">
        <v>33</v>
      </c>
      <c r="E538" s="18" t="s">
        <v>540</v>
      </c>
      <c r="F538" s="19">
        <v>6844</v>
      </c>
      <c r="G538" s="20">
        <v>41547</v>
      </c>
      <c r="H538" s="20">
        <v>41548</v>
      </c>
      <c r="I538" s="17" t="s">
        <v>20</v>
      </c>
      <c r="J538" s="17" t="s">
        <v>21</v>
      </c>
      <c r="K538" s="17" t="s">
        <v>60</v>
      </c>
      <c r="L538" s="17" t="s">
        <v>71</v>
      </c>
      <c r="M538" s="23">
        <v>6843.0000000000009</v>
      </c>
      <c r="N538" s="21">
        <v>0.99999999999909051</v>
      </c>
    </row>
    <row r="539" spans="1:14" s="3" customFormat="1" ht="15" x14ac:dyDescent="0.25">
      <c r="A539" s="1"/>
      <c r="B539" s="15">
        <v>985419</v>
      </c>
      <c r="C539" s="16" t="s">
        <v>16</v>
      </c>
      <c r="D539" s="17" t="s">
        <v>33</v>
      </c>
      <c r="E539" s="18" t="s">
        <v>548</v>
      </c>
      <c r="F539" s="19">
        <v>16992</v>
      </c>
      <c r="G539" s="20">
        <v>41719</v>
      </c>
      <c r="H539" s="20">
        <v>41730</v>
      </c>
      <c r="I539" s="17" t="s">
        <v>20</v>
      </c>
      <c r="J539" s="17" t="s">
        <v>21</v>
      </c>
      <c r="K539" s="17" t="s">
        <v>65</v>
      </c>
      <c r="L539" s="17" t="s">
        <v>71</v>
      </c>
      <c r="M539" s="23">
        <v>16567.2</v>
      </c>
      <c r="N539" s="21">
        <v>424.79999999999927</v>
      </c>
    </row>
    <row r="540" spans="1:14" s="3" customFormat="1" ht="15" x14ac:dyDescent="0.25">
      <c r="A540" s="1"/>
      <c r="B540" s="15">
        <v>985420</v>
      </c>
      <c r="C540" s="16" t="s">
        <v>16</v>
      </c>
      <c r="D540" s="17" t="s">
        <v>17</v>
      </c>
      <c r="E540" s="18" t="s">
        <v>549</v>
      </c>
      <c r="F540" s="19">
        <v>8496</v>
      </c>
      <c r="G540" s="20">
        <v>41719</v>
      </c>
      <c r="H540" s="20">
        <v>41730</v>
      </c>
      <c r="I540" s="17" t="s">
        <v>20</v>
      </c>
      <c r="J540" s="17" t="s">
        <v>21</v>
      </c>
      <c r="K540" s="17" t="s">
        <v>67</v>
      </c>
      <c r="L540" s="17" t="s">
        <v>71</v>
      </c>
      <c r="M540" s="23">
        <v>8283.6</v>
      </c>
      <c r="N540" s="21">
        <v>212.39999999999964</v>
      </c>
    </row>
    <row r="541" spans="1:14" s="3" customFormat="1" ht="15" x14ac:dyDescent="0.25">
      <c r="A541" s="1"/>
      <c r="B541" s="15">
        <v>985421</v>
      </c>
      <c r="C541" s="16" t="s">
        <v>16</v>
      </c>
      <c r="D541" s="17" t="s">
        <v>17</v>
      </c>
      <c r="E541" s="18" t="s">
        <v>550</v>
      </c>
      <c r="F541" s="19">
        <v>21948</v>
      </c>
      <c r="G541" s="20">
        <v>41719</v>
      </c>
      <c r="H541" s="20">
        <v>41730</v>
      </c>
      <c r="I541" s="17" t="s">
        <v>20</v>
      </c>
      <c r="J541" s="17" t="s">
        <v>21</v>
      </c>
      <c r="K541" s="17" t="s">
        <v>69</v>
      </c>
      <c r="L541" s="17" t="s">
        <v>71</v>
      </c>
      <c r="M541" s="23">
        <v>21399.3</v>
      </c>
      <c r="N541" s="21">
        <v>548.70000000000073</v>
      </c>
    </row>
    <row r="542" spans="1:14" s="3" customFormat="1" ht="15" x14ac:dyDescent="0.25">
      <c r="A542" s="1"/>
      <c r="B542" s="15">
        <v>985422</v>
      </c>
      <c r="C542" s="16" t="s">
        <v>16</v>
      </c>
      <c r="D542" s="17" t="s">
        <v>33</v>
      </c>
      <c r="E542" s="18" t="s">
        <v>551</v>
      </c>
      <c r="F542" s="19">
        <v>27376</v>
      </c>
      <c r="G542" s="20">
        <v>41719</v>
      </c>
      <c r="H542" s="20">
        <v>41730</v>
      </c>
      <c r="I542" s="17" t="s">
        <v>20</v>
      </c>
      <c r="J542" s="17" t="s">
        <v>21</v>
      </c>
      <c r="K542" s="17" t="s">
        <v>73</v>
      </c>
      <c r="L542" s="17" t="s">
        <v>71</v>
      </c>
      <c r="M542" s="23">
        <v>26691.600000000002</v>
      </c>
      <c r="N542" s="21">
        <v>684.39999999999782</v>
      </c>
    </row>
    <row r="543" spans="1:14" s="3" customFormat="1" ht="15" x14ac:dyDescent="0.25">
      <c r="A543" s="1"/>
      <c r="B543" s="15">
        <v>985423</v>
      </c>
      <c r="C543" s="16" t="s">
        <v>16</v>
      </c>
      <c r="D543" s="17" t="s">
        <v>33</v>
      </c>
      <c r="E543" s="18" t="s">
        <v>552</v>
      </c>
      <c r="F543" s="19">
        <v>34928</v>
      </c>
      <c r="G543" s="20">
        <v>41719</v>
      </c>
      <c r="H543" s="20">
        <v>41730</v>
      </c>
      <c r="I543" s="17" t="s">
        <v>20</v>
      </c>
      <c r="J543" s="17" t="s">
        <v>21</v>
      </c>
      <c r="K543" s="17" t="s">
        <v>75</v>
      </c>
      <c r="L543" s="17" t="s">
        <v>71</v>
      </c>
      <c r="M543" s="23">
        <v>34054.800000000003</v>
      </c>
      <c r="N543" s="21">
        <v>873.19999999999709</v>
      </c>
    </row>
    <row r="544" spans="1:14" s="3" customFormat="1" ht="15" x14ac:dyDescent="0.25">
      <c r="A544" s="1"/>
      <c r="B544" s="15">
        <v>985424</v>
      </c>
      <c r="C544" s="16" t="s">
        <v>16</v>
      </c>
      <c r="D544" s="17" t="s">
        <v>33</v>
      </c>
      <c r="E544" s="18" t="s">
        <v>553</v>
      </c>
      <c r="F544" s="19">
        <v>8024</v>
      </c>
      <c r="G544" s="20">
        <v>41719</v>
      </c>
      <c r="H544" s="20">
        <v>41730</v>
      </c>
      <c r="I544" s="17" t="s">
        <v>20</v>
      </c>
      <c r="J544" s="17" t="s">
        <v>21</v>
      </c>
      <c r="K544" s="17" t="s">
        <v>41</v>
      </c>
      <c r="L544" s="17" t="s">
        <v>71</v>
      </c>
      <c r="M544" s="23">
        <v>7823.4000000000005</v>
      </c>
      <c r="N544" s="21">
        <v>200.59999999999945</v>
      </c>
    </row>
    <row r="545" spans="1:14" s="3" customFormat="1" ht="15" x14ac:dyDescent="0.25">
      <c r="A545" s="1"/>
      <c r="B545" s="15">
        <v>985425</v>
      </c>
      <c r="C545" s="16" t="s">
        <v>16</v>
      </c>
      <c r="D545" s="17" t="s">
        <v>33</v>
      </c>
      <c r="E545" s="18" t="s">
        <v>554</v>
      </c>
      <c r="F545" s="19">
        <v>21476</v>
      </c>
      <c r="G545" s="20">
        <v>41719</v>
      </c>
      <c r="H545" s="20">
        <v>41730</v>
      </c>
      <c r="I545" s="17" t="s">
        <v>20</v>
      </c>
      <c r="J545" s="17" t="s">
        <v>21</v>
      </c>
      <c r="K545" s="17" t="s">
        <v>78</v>
      </c>
      <c r="L545" s="17" t="s">
        <v>71</v>
      </c>
      <c r="M545" s="23">
        <v>20939.099999999999</v>
      </c>
      <c r="N545" s="21">
        <v>536.90000000000146</v>
      </c>
    </row>
    <row r="546" spans="1:14" s="3" customFormat="1" ht="15" x14ac:dyDescent="0.25">
      <c r="A546" s="1"/>
      <c r="B546" s="15">
        <v>985426</v>
      </c>
      <c r="C546" s="16" t="s">
        <v>16</v>
      </c>
      <c r="D546" s="17" t="s">
        <v>33</v>
      </c>
      <c r="E546" s="18" t="s">
        <v>555</v>
      </c>
      <c r="F546" s="19">
        <v>351640</v>
      </c>
      <c r="G546" s="20">
        <v>41792</v>
      </c>
      <c r="H546" s="20">
        <v>41791</v>
      </c>
      <c r="I546" s="17" t="s">
        <v>20</v>
      </c>
      <c r="J546" s="17" t="s">
        <v>21</v>
      </c>
      <c r="K546" s="17" t="s">
        <v>80</v>
      </c>
      <c r="L546" s="17" t="s">
        <v>71</v>
      </c>
      <c r="M546" s="23">
        <v>336988.33333333337</v>
      </c>
      <c r="N546" s="21">
        <v>14651.666666666628</v>
      </c>
    </row>
    <row r="547" spans="1:14" s="3" customFormat="1" ht="15" x14ac:dyDescent="0.25">
      <c r="A547" s="1"/>
      <c r="B547" s="15">
        <v>985427</v>
      </c>
      <c r="C547" s="16" t="s">
        <v>16</v>
      </c>
      <c r="D547" s="17" t="s">
        <v>17</v>
      </c>
      <c r="E547" s="18" t="s">
        <v>556</v>
      </c>
      <c r="F547" s="19">
        <v>218064</v>
      </c>
      <c r="G547" s="20">
        <v>41845</v>
      </c>
      <c r="H547" s="20">
        <v>41852</v>
      </c>
      <c r="I547" s="17" t="s">
        <v>20</v>
      </c>
      <c r="J547" s="17" t="s">
        <v>21</v>
      </c>
      <c r="K547" s="17" t="s">
        <v>44</v>
      </c>
      <c r="L547" s="17" t="s">
        <v>71</v>
      </c>
      <c r="M547" s="23">
        <v>205343.6</v>
      </c>
      <c r="N547" s="21">
        <v>12720.399999999994</v>
      </c>
    </row>
    <row r="548" spans="1:14" s="3" customFormat="1" ht="15" x14ac:dyDescent="0.25">
      <c r="A548" s="1"/>
      <c r="B548" s="15">
        <v>985428</v>
      </c>
      <c r="C548" s="16" t="s">
        <v>16</v>
      </c>
      <c r="D548" s="17" t="s">
        <v>17</v>
      </c>
      <c r="E548" s="18" t="s">
        <v>557</v>
      </c>
      <c r="F548" s="19">
        <v>143252</v>
      </c>
      <c r="G548" s="20">
        <v>41845</v>
      </c>
      <c r="H548" s="20">
        <v>41852</v>
      </c>
      <c r="I548" s="17" t="s">
        <v>20</v>
      </c>
      <c r="J548" s="17" t="s">
        <v>21</v>
      </c>
      <c r="K548" s="17" t="s">
        <v>46</v>
      </c>
      <c r="L548" s="17" t="s">
        <v>71</v>
      </c>
      <c r="M548" s="23">
        <v>134895.63333333333</v>
      </c>
      <c r="N548" s="21">
        <v>8356.3666666666686</v>
      </c>
    </row>
    <row r="549" spans="1:14" s="3" customFormat="1" ht="15" x14ac:dyDescent="0.25">
      <c r="A549" s="1"/>
      <c r="B549" s="15">
        <v>985429</v>
      </c>
      <c r="C549" s="16" t="s">
        <v>16</v>
      </c>
      <c r="D549" s="17" t="s">
        <v>17</v>
      </c>
      <c r="E549" s="18" t="s">
        <v>558</v>
      </c>
      <c r="F549" s="19">
        <v>128384</v>
      </c>
      <c r="G549" s="20">
        <v>41845</v>
      </c>
      <c r="H549" s="20">
        <v>41852</v>
      </c>
      <c r="I549" s="17" t="s">
        <v>20</v>
      </c>
      <c r="J549" s="17" t="s">
        <v>21</v>
      </c>
      <c r="K549" s="17" t="s">
        <v>48</v>
      </c>
      <c r="L549" s="17" t="s">
        <v>71</v>
      </c>
      <c r="M549" s="23">
        <v>120894.93333333335</v>
      </c>
      <c r="N549" s="21">
        <v>7489.0666666666511</v>
      </c>
    </row>
    <row r="550" spans="1:14" s="3" customFormat="1" ht="15" x14ac:dyDescent="0.25">
      <c r="A550" s="1"/>
      <c r="B550" s="15">
        <v>985430</v>
      </c>
      <c r="C550" s="16" t="s">
        <v>16</v>
      </c>
      <c r="D550" s="17" t="s">
        <v>17</v>
      </c>
      <c r="E550" s="18" t="s">
        <v>559</v>
      </c>
      <c r="F550" s="19">
        <v>87084</v>
      </c>
      <c r="G550" s="20">
        <v>41882</v>
      </c>
      <c r="H550" s="20">
        <v>41883</v>
      </c>
      <c r="I550" s="17" t="s">
        <v>20</v>
      </c>
      <c r="J550" s="17" t="s">
        <v>21</v>
      </c>
      <c r="K550" s="17" t="s">
        <v>52</v>
      </c>
      <c r="L550" s="17" t="s">
        <v>71</v>
      </c>
      <c r="M550" s="23">
        <v>81278.399999999994</v>
      </c>
      <c r="N550" s="21">
        <v>5805.6000000000058</v>
      </c>
    </row>
    <row r="551" spans="1:14" s="3" customFormat="1" ht="15" x14ac:dyDescent="0.25">
      <c r="A551" s="1"/>
      <c r="B551" s="15">
        <v>985431</v>
      </c>
      <c r="C551" s="16" t="s">
        <v>16</v>
      </c>
      <c r="D551" s="17" t="s">
        <v>33</v>
      </c>
      <c r="E551" s="18" t="s">
        <v>560</v>
      </c>
      <c r="F551" s="19">
        <v>16048</v>
      </c>
      <c r="G551" s="20">
        <v>41882</v>
      </c>
      <c r="H551" s="20">
        <v>41883</v>
      </c>
      <c r="I551" s="17" t="s">
        <v>20</v>
      </c>
      <c r="J551" s="17" t="s">
        <v>21</v>
      </c>
      <c r="K551" s="17" t="s">
        <v>55</v>
      </c>
      <c r="L551" s="17" t="s">
        <v>71</v>
      </c>
      <c r="M551" s="23">
        <v>14978.133333333335</v>
      </c>
      <c r="N551" s="21">
        <v>1069.866666666665</v>
      </c>
    </row>
    <row r="552" spans="1:14" s="3" customFormat="1" ht="15" x14ac:dyDescent="0.25">
      <c r="A552" s="1"/>
      <c r="B552" s="15">
        <v>985432</v>
      </c>
      <c r="C552" s="16" t="s">
        <v>16</v>
      </c>
      <c r="D552" s="17" t="s">
        <v>33</v>
      </c>
      <c r="E552" s="18" t="s">
        <v>561</v>
      </c>
      <c r="F552" s="19">
        <v>38704</v>
      </c>
      <c r="G552" s="20">
        <v>41882</v>
      </c>
      <c r="H552" s="20">
        <v>41883</v>
      </c>
      <c r="I552" s="17" t="s">
        <v>20</v>
      </c>
      <c r="J552" s="17" t="s">
        <v>21</v>
      </c>
      <c r="K552" s="17" t="s">
        <v>58</v>
      </c>
      <c r="L552" s="17" t="s">
        <v>71</v>
      </c>
      <c r="M552" s="23">
        <v>36123.733333333337</v>
      </c>
      <c r="N552" s="21">
        <v>2580.2666666666628</v>
      </c>
    </row>
    <row r="553" spans="1:14" s="3" customFormat="1" ht="15" x14ac:dyDescent="0.25">
      <c r="A553" s="1"/>
      <c r="B553" s="15">
        <v>985433</v>
      </c>
      <c r="C553" s="16" t="s">
        <v>16</v>
      </c>
      <c r="D553" s="17" t="s">
        <v>33</v>
      </c>
      <c r="E553" s="18" t="s">
        <v>562</v>
      </c>
      <c r="F553" s="19">
        <v>153990</v>
      </c>
      <c r="G553" s="20">
        <v>41882</v>
      </c>
      <c r="H553" s="20">
        <v>41883</v>
      </c>
      <c r="I553" s="17" t="s">
        <v>20</v>
      </c>
      <c r="J553" s="17" t="s">
        <v>21</v>
      </c>
      <c r="K553" s="17" t="s">
        <v>60</v>
      </c>
      <c r="L553" s="17" t="s">
        <v>71</v>
      </c>
      <c r="M553" s="23">
        <v>143724</v>
      </c>
      <c r="N553" s="21">
        <v>10266</v>
      </c>
    </row>
    <row r="554" spans="1:14" s="3" customFormat="1" ht="15" x14ac:dyDescent="0.25">
      <c r="A554" s="1"/>
      <c r="B554" s="15">
        <v>985434</v>
      </c>
      <c r="C554" s="16" t="s">
        <v>16</v>
      </c>
      <c r="D554" s="17" t="s">
        <v>203</v>
      </c>
      <c r="E554" s="18" t="s">
        <v>563</v>
      </c>
      <c r="F554" s="19">
        <v>21948</v>
      </c>
      <c r="G554" s="20">
        <v>41882</v>
      </c>
      <c r="H554" s="20">
        <v>41883</v>
      </c>
      <c r="I554" s="17" t="s">
        <v>20</v>
      </c>
      <c r="J554" s="17" t="s">
        <v>21</v>
      </c>
      <c r="K554" s="17" t="s">
        <v>65</v>
      </c>
      <c r="L554" s="17" t="s">
        <v>71</v>
      </c>
      <c r="M554" s="23">
        <v>20484.8</v>
      </c>
      <c r="N554" s="21">
        <v>1463.2000000000007</v>
      </c>
    </row>
    <row r="555" spans="1:14" s="3" customFormat="1" ht="15" x14ac:dyDescent="0.25">
      <c r="A555" s="1"/>
      <c r="B555" s="15">
        <v>985435</v>
      </c>
      <c r="C555" s="16" t="s">
        <v>16</v>
      </c>
      <c r="D555" s="17" t="s">
        <v>203</v>
      </c>
      <c r="E555" s="18" t="s">
        <v>564</v>
      </c>
      <c r="F555" s="19">
        <v>174168</v>
      </c>
      <c r="G555" s="20">
        <v>41882</v>
      </c>
      <c r="H555" s="20">
        <v>41883</v>
      </c>
      <c r="I555" s="17" t="s">
        <v>20</v>
      </c>
      <c r="J555" s="17" t="s">
        <v>21</v>
      </c>
      <c r="K555" s="17" t="s">
        <v>67</v>
      </c>
      <c r="L555" s="17" t="s">
        <v>71</v>
      </c>
      <c r="M555" s="23">
        <v>162556.79999999999</v>
      </c>
      <c r="N555" s="21">
        <v>11611.200000000012</v>
      </c>
    </row>
    <row r="556" spans="1:14" s="3" customFormat="1" ht="15" x14ac:dyDescent="0.25">
      <c r="A556" s="1"/>
      <c r="B556" s="15">
        <v>985436</v>
      </c>
      <c r="C556" s="16" t="s">
        <v>16</v>
      </c>
      <c r="D556" s="17" t="s">
        <v>203</v>
      </c>
      <c r="E556" s="18" t="s">
        <v>565</v>
      </c>
      <c r="F556" s="19">
        <v>18880</v>
      </c>
      <c r="G556" s="20">
        <v>41882</v>
      </c>
      <c r="H556" s="20">
        <v>41883</v>
      </c>
      <c r="I556" s="17" t="s">
        <v>20</v>
      </c>
      <c r="J556" s="17" t="s">
        <v>21</v>
      </c>
      <c r="K556" s="17" t="s">
        <v>69</v>
      </c>
      <c r="L556" s="17" t="s">
        <v>71</v>
      </c>
      <c r="M556" s="23">
        <v>17621.333333333336</v>
      </c>
      <c r="N556" s="21">
        <v>1258.6666666666642</v>
      </c>
    </row>
    <row r="557" spans="1:14" s="3" customFormat="1" ht="15" x14ac:dyDescent="0.25">
      <c r="A557" s="1"/>
      <c r="B557" s="15">
        <v>985437</v>
      </c>
      <c r="C557" s="16" t="s">
        <v>16</v>
      </c>
      <c r="D557" s="17" t="s">
        <v>33</v>
      </c>
      <c r="E557" s="18" t="s">
        <v>566</v>
      </c>
      <c r="F557" s="19">
        <v>8024</v>
      </c>
      <c r="G557" s="20">
        <v>41882</v>
      </c>
      <c r="H557" s="20">
        <v>41883</v>
      </c>
      <c r="I557" s="17" t="s">
        <v>20</v>
      </c>
      <c r="J557" s="17" t="s">
        <v>21</v>
      </c>
      <c r="K557" s="17" t="s">
        <v>73</v>
      </c>
      <c r="L557" s="17" t="s">
        <v>71</v>
      </c>
      <c r="M557" s="23">
        <v>7489.0666666666675</v>
      </c>
      <c r="N557" s="21">
        <v>534.93333333333248</v>
      </c>
    </row>
    <row r="558" spans="1:14" s="3" customFormat="1" ht="15" x14ac:dyDescent="0.25">
      <c r="A558" s="1"/>
      <c r="B558" s="15">
        <v>985438</v>
      </c>
      <c r="C558" s="16" t="s">
        <v>16</v>
      </c>
      <c r="D558" s="17" t="s">
        <v>33</v>
      </c>
      <c r="E558" s="18" t="s">
        <v>567</v>
      </c>
      <c r="F558" s="19">
        <v>453474</v>
      </c>
      <c r="G558" s="20">
        <v>41912</v>
      </c>
      <c r="H558" s="20">
        <v>41913</v>
      </c>
      <c r="I558" s="17" t="s">
        <v>20</v>
      </c>
      <c r="J558" s="17" t="s">
        <v>21</v>
      </c>
      <c r="K558" s="17" t="s">
        <v>75</v>
      </c>
      <c r="L558" s="17" t="s">
        <v>71</v>
      </c>
      <c r="M558" s="23">
        <v>419463.45</v>
      </c>
      <c r="N558" s="21">
        <v>34010.549999999988</v>
      </c>
    </row>
    <row r="559" spans="1:14" s="3" customFormat="1" ht="15" x14ac:dyDescent="0.25">
      <c r="A559" s="1"/>
      <c r="B559" s="15">
        <v>985439</v>
      </c>
      <c r="C559" s="16" t="s">
        <v>16</v>
      </c>
      <c r="D559" s="17" t="s">
        <v>17</v>
      </c>
      <c r="E559" s="18" t="s">
        <v>568</v>
      </c>
      <c r="F559" s="19">
        <v>12075</v>
      </c>
      <c r="G559" s="20">
        <v>41935</v>
      </c>
      <c r="H559" s="20">
        <v>41944</v>
      </c>
      <c r="I559" s="17" t="s">
        <v>20</v>
      </c>
      <c r="J559" s="17" t="s">
        <v>21</v>
      </c>
      <c r="K559" s="17" t="s">
        <v>41</v>
      </c>
      <c r="L559" s="17" t="s">
        <v>71</v>
      </c>
      <c r="M559" s="23">
        <v>11169.375</v>
      </c>
      <c r="N559" s="21">
        <v>905.625</v>
      </c>
    </row>
    <row r="560" spans="1:14" s="3" customFormat="1" ht="15" x14ac:dyDescent="0.25">
      <c r="A560" s="1"/>
      <c r="B560" s="15">
        <v>985440</v>
      </c>
      <c r="C560" s="16" t="s">
        <v>16</v>
      </c>
      <c r="D560" s="17" t="s">
        <v>17</v>
      </c>
      <c r="E560" s="18" t="s">
        <v>569</v>
      </c>
      <c r="F560" s="19">
        <v>42480</v>
      </c>
      <c r="G560" s="20">
        <v>41988</v>
      </c>
      <c r="H560" s="20">
        <v>42005</v>
      </c>
      <c r="I560" s="17" t="s">
        <v>20</v>
      </c>
      <c r="J560" s="17" t="s">
        <v>21</v>
      </c>
      <c r="K560" s="17" t="s">
        <v>78</v>
      </c>
      <c r="L560" s="17" t="s">
        <v>71</v>
      </c>
      <c r="M560" s="23">
        <v>38232</v>
      </c>
      <c r="N560" s="21">
        <v>4248</v>
      </c>
    </row>
    <row r="561" spans="1:14" s="3" customFormat="1" ht="15" x14ac:dyDescent="0.25">
      <c r="A561" s="1"/>
      <c r="B561" s="15">
        <v>985441</v>
      </c>
      <c r="C561" s="16" t="s">
        <v>16</v>
      </c>
      <c r="D561" s="17" t="s">
        <v>17</v>
      </c>
      <c r="E561" s="18" t="s">
        <v>570</v>
      </c>
      <c r="F561" s="19">
        <v>75520</v>
      </c>
      <c r="G561" s="20">
        <v>41988</v>
      </c>
      <c r="H561" s="20">
        <v>42005</v>
      </c>
      <c r="I561" s="17" t="s">
        <v>20</v>
      </c>
      <c r="J561" s="17" t="s">
        <v>21</v>
      </c>
      <c r="K561" s="17" t="s">
        <v>80</v>
      </c>
      <c r="L561" s="17" t="s">
        <v>71</v>
      </c>
      <c r="M561" s="23">
        <v>67968</v>
      </c>
      <c r="N561" s="21">
        <v>7552</v>
      </c>
    </row>
    <row r="562" spans="1:14" s="3" customFormat="1" ht="15" x14ac:dyDescent="0.25">
      <c r="A562" s="1"/>
      <c r="B562" s="15">
        <v>985442</v>
      </c>
      <c r="C562" s="16" t="s">
        <v>16</v>
      </c>
      <c r="D562" s="17" t="s">
        <v>17</v>
      </c>
      <c r="E562" s="18" t="s">
        <v>571</v>
      </c>
      <c r="F562" s="19">
        <v>10500.01</v>
      </c>
      <c r="G562" s="20">
        <v>42156</v>
      </c>
      <c r="H562" s="20">
        <v>42156</v>
      </c>
      <c r="I562" s="17" t="s">
        <v>20</v>
      </c>
      <c r="J562" s="17" t="s">
        <v>21</v>
      </c>
      <c r="K562" s="17" t="s">
        <v>44</v>
      </c>
      <c r="L562" s="17" t="s">
        <v>71</v>
      </c>
      <c r="M562" s="23">
        <v>9012.5085833333342</v>
      </c>
      <c r="N562" s="21">
        <v>1487.501416666666</v>
      </c>
    </row>
    <row r="563" spans="1:14" s="3" customFormat="1" ht="15" x14ac:dyDescent="0.25">
      <c r="A563" s="1"/>
      <c r="B563" s="15">
        <v>985443</v>
      </c>
      <c r="C563" s="16" t="s">
        <v>16</v>
      </c>
      <c r="D563" s="17" t="s">
        <v>17</v>
      </c>
      <c r="E563" s="18" t="s">
        <v>572</v>
      </c>
      <c r="F563" s="19">
        <v>105057.76</v>
      </c>
      <c r="G563" s="20">
        <v>42219</v>
      </c>
      <c r="H563" s="20">
        <v>42219</v>
      </c>
      <c r="I563" s="17" t="s">
        <v>20</v>
      </c>
      <c r="J563" s="17" t="s">
        <v>21</v>
      </c>
      <c r="K563" s="17" t="s">
        <v>46</v>
      </c>
      <c r="L563" s="17" t="s">
        <v>71</v>
      </c>
      <c r="M563" s="23">
        <v>88423.614666666661</v>
      </c>
      <c r="N563" s="21">
        <v>16634.145333333334</v>
      </c>
    </row>
    <row r="564" spans="1:14" s="3" customFormat="1" ht="15" x14ac:dyDescent="0.25">
      <c r="A564" s="1"/>
      <c r="B564" s="15">
        <v>985444</v>
      </c>
      <c r="C564" s="16" t="s">
        <v>16</v>
      </c>
      <c r="D564" s="17" t="s">
        <v>17</v>
      </c>
      <c r="E564" s="18" t="s">
        <v>573</v>
      </c>
      <c r="F564" s="19">
        <v>161424</v>
      </c>
      <c r="G564" s="20">
        <v>42297</v>
      </c>
      <c r="H564" s="20">
        <v>42309</v>
      </c>
      <c r="I564" s="17" t="s">
        <v>20</v>
      </c>
      <c r="J564" s="17" t="s">
        <v>21</v>
      </c>
      <c r="K564" s="17" t="s">
        <v>48</v>
      </c>
      <c r="L564" s="17" t="s">
        <v>71</v>
      </c>
      <c r="M564" s="23">
        <v>131829.6</v>
      </c>
      <c r="N564" s="21">
        <v>29594.399999999994</v>
      </c>
    </row>
    <row r="565" spans="1:14" s="3" customFormat="1" ht="15" x14ac:dyDescent="0.25">
      <c r="A565" s="1"/>
      <c r="B565" s="15">
        <v>985445</v>
      </c>
      <c r="C565" s="16" t="s">
        <v>16</v>
      </c>
      <c r="D565" s="17" t="s">
        <v>17</v>
      </c>
      <c r="E565" s="18" t="s">
        <v>574</v>
      </c>
      <c r="F565" s="19">
        <v>45489</v>
      </c>
      <c r="G565" s="20">
        <v>42297</v>
      </c>
      <c r="H565" s="20">
        <v>42309</v>
      </c>
      <c r="I565" s="17" t="s">
        <v>20</v>
      </c>
      <c r="J565" s="17" t="s">
        <v>21</v>
      </c>
      <c r="K565" s="17" t="s">
        <v>55</v>
      </c>
      <c r="L565" s="17" t="s">
        <v>71</v>
      </c>
      <c r="M565" s="23">
        <v>37149.350000000006</v>
      </c>
      <c r="N565" s="21">
        <v>8339.6499999999942</v>
      </c>
    </row>
    <row r="566" spans="1:14" s="3" customFormat="1" ht="15" x14ac:dyDescent="0.25">
      <c r="A566" s="1"/>
      <c r="B566" s="15">
        <v>985446</v>
      </c>
      <c r="C566" s="16" t="s">
        <v>16</v>
      </c>
      <c r="D566" s="17" t="s">
        <v>17</v>
      </c>
      <c r="E566" s="18" t="s">
        <v>575</v>
      </c>
      <c r="F566" s="19">
        <v>466017.4</v>
      </c>
      <c r="G566" s="20">
        <v>42297</v>
      </c>
      <c r="H566" s="20">
        <v>42309</v>
      </c>
      <c r="I566" s="17" t="s">
        <v>20</v>
      </c>
      <c r="J566" s="17" t="s">
        <v>21</v>
      </c>
      <c r="K566" s="17" t="s">
        <v>58</v>
      </c>
      <c r="L566" s="17" t="s">
        <v>71</v>
      </c>
      <c r="M566" s="23">
        <v>380580.87666666671</v>
      </c>
      <c r="N566" s="21">
        <v>85436.523333333316</v>
      </c>
    </row>
    <row r="567" spans="1:14" s="3" customFormat="1" ht="15" x14ac:dyDescent="0.25">
      <c r="A567" s="1"/>
      <c r="B567" s="15">
        <v>985447</v>
      </c>
      <c r="C567" s="16" t="s">
        <v>16</v>
      </c>
      <c r="D567" s="17" t="s">
        <v>17</v>
      </c>
      <c r="E567" s="18" t="s">
        <v>576</v>
      </c>
      <c r="F567" s="19">
        <v>44100</v>
      </c>
      <c r="G567" s="20">
        <v>42409</v>
      </c>
      <c r="H567" s="20">
        <v>42409</v>
      </c>
      <c r="I567" s="17" t="s">
        <v>20</v>
      </c>
      <c r="J567" s="17" t="s">
        <v>21</v>
      </c>
      <c r="K567" s="17" t="s">
        <v>60</v>
      </c>
      <c r="L567" s="17" t="s">
        <v>71</v>
      </c>
      <c r="M567" s="23">
        <v>34912.5</v>
      </c>
      <c r="N567" s="21">
        <v>9187.5</v>
      </c>
    </row>
    <row r="568" spans="1:14" s="3" customFormat="1" ht="15" x14ac:dyDescent="0.25">
      <c r="A568" s="1"/>
      <c r="B568" s="15">
        <v>985448</v>
      </c>
      <c r="C568" s="16" t="s">
        <v>16</v>
      </c>
      <c r="D568" s="17" t="s">
        <v>17</v>
      </c>
      <c r="E568" s="18" t="s">
        <v>577</v>
      </c>
      <c r="F568" s="19">
        <v>44958</v>
      </c>
      <c r="G568" s="20">
        <v>42576</v>
      </c>
      <c r="H568" s="20">
        <v>42583</v>
      </c>
      <c r="I568" s="17" t="s">
        <v>20</v>
      </c>
      <c r="J568" s="17" t="s">
        <v>21</v>
      </c>
      <c r="K568" s="17" t="s">
        <v>65</v>
      </c>
      <c r="L568" s="17" t="s">
        <v>71</v>
      </c>
      <c r="M568" s="23">
        <v>33343.850000000006</v>
      </c>
      <c r="N568" s="21">
        <v>11614.149999999994</v>
      </c>
    </row>
    <row r="569" spans="1:14" s="3" customFormat="1" ht="15" x14ac:dyDescent="0.25">
      <c r="A569" s="1"/>
      <c r="B569" s="15">
        <v>985449</v>
      </c>
      <c r="C569" s="16" t="s">
        <v>16</v>
      </c>
      <c r="D569" s="17" t="s">
        <v>33</v>
      </c>
      <c r="E569" s="18" t="s">
        <v>578</v>
      </c>
      <c r="F569" s="19">
        <v>96760</v>
      </c>
      <c r="G569" s="20">
        <v>42592</v>
      </c>
      <c r="H569" s="20">
        <v>42592</v>
      </c>
      <c r="I569" s="17" t="s">
        <v>20</v>
      </c>
      <c r="J569" s="17" t="s">
        <v>21</v>
      </c>
      <c r="K569" s="17" t="s">
        <v>67</v>
      </c>
      <c r="L569" s="17" t="s">
        <v>71</v>
      </c>
      <c r="M569" s="23">
        <v>71763.666666666672</v>
      </c>
      <c r="N569" s="21">
        <v>24996.333333333328</v>
      </c>
    </row>
    <row r="570" spans="1:14" s="3" customFormat="1" ht="15" x14ac:dyDescent="0.25">
      <c r="A570" s="1"/>
      <c r="B570" s="15">
        <v>985450</v>
      </c>
      <c r="C570" s="16" t="s">
        <v>16</v>
      </c>
      <c r="D570" s="17" t="s">
        <v>33</v>
      </c>
      <c r="E570" s="18" t="s">
        <v>579</v>
      </c>
      <c r="F570" s="19">
        <v>52939.519999999997</v>
      </c>
      <c r="G570" s="20">
        <v>42610</v>
      </c>
      <c r="H570" s="20">
        <v>42614</v>
      </c>
      <c r="I570" s="17" t="s">
        <v>20</v>
      </c>
      <c r="J570" s="17" t="s">
        <v>21</v>
      </c>
      <c r="K570" s="17" t="s">
        <v>69</v>
      </c>
      <c r="L570" s="17" t="s">
        <v>71</v>
      </c>
      <c r="M570" s="23">
        <v>38822.314666666665</v>
      </c>
      <c r="N570" s="21">
        <v>14117.205333333332</v>
      </c>
    </row>
    <row r="571" spans="1:14" s="3" customFormat="1" ht="15" x14ac:dyDescent="0.25">
      <c r="A571" s="1"/>
      <c r="B571" s="15">
        <v>985451</v>
      </c>
      <c r="C571" s="16" t="s">
        <v>16</v>
      </c>
      <c r="D571" s="17" t="s">
        <v>33</v>
      </c>
      <c r="E571" s="18" t="s">
        <v>580</v>
      </c>
      <c r="F571" s="19">
        <v>170146.56</v>
      </c>
      <c r="G571" s="20">
        <v>42610</v>
      </c>
      <c r="H571" s="20">
        <v>42614</v>
      </c>
      <c r="I571" s="17" t="s">
        <v>20</v>
      </c>
      <c r="J571" s="17" t="s">
        <v>21</v>
      </c>
      <c r="K571" s="17" t="s">
        <v>73</v>
      </c>
      <c r="L571" s="17" t="s">
        <v>71</v>
      </c>
      <c r="M571" s="23">
        <v>124774.144</v>
      </c>
      <c r="N571" s="21">
        <v>45372.415999999997</v>
      </c>
    </row>
    <row r="572" spans="1:14" s="3" customFormat="1" ht="15" x14ac:dyDescent="0.25">
      <c r="A572" s="1"/>
      <c r="B572" s="15">
        <v>985452</v>
      </c>
      <c r="C572" s="16" t="s">
        <v>16</v>
      </c>
      <c r="D572" s="17" t="s">
        <v>33</v>
      </c>
      <c r="E572" s="18" t="s">
        <v>581</v>
      </c>
      <c r="F572" s="19">
        <v>61907.519999999997</v>
      </c>
      <c r="G572" s="20">
        <v>42610</v>
      </c>
      <c r="H572" s="20">
        <v>42614</v>
      </c>
      <c r="I572" s="17" t="s">
        <v>20</v>
      </c>
      <c r="J572" s="17" t="s">
        <v>21</v>
      </c>
      <c r="K572" s="17" t="s">
        <v>75</v>
      </c>
      <c r="L572" s="17" t="s">
        <v>71</v>
      </c>
      <c r="M572" s="23">
        <v>45398.848000000005</v>
      </c>
      <c r="N572" s="21">
        <v>16508.671999999991</v>
      </c>
    </row>
    <row r="573" spans="1:14" s="3" customFormat="1" ht="15" x14ac:dyDescent="0.25">
      <c r="A573" s="1"/>
      <c r="B573" s="15">
        <v>985453</v>
      </c>
      <c r="C573" s="16" t="s">
        <v>16</v>
      </c>
      <c r="D573" s="17" t="s">
        <v>17</v>
      </c>
      <c r="E573" s="18" t="s">
        <v>582</v>
      </c>
      <c r="F573" s="19">
        <v>28320</v>
      </c>
      <c r="G573" s="20">
        <v>42610</v>
      </c>
      <c r="H573" s="20">
        <v>42614</v>
      </c>
      <c r="I573" s="17" t="s">
        <v>20</v>
      </c>
      <c r="J573" s="17" t="s">
        <v>21</v>
      </c>
      <c r="K573" s="17" t="s">
        <v>41</v>
      </c>
      <c r="L573" s="17" t="s">
        <v>71</v>
      </c>
      <c r="M573" s="23">
        <v>20768</v>
      </c>
      <c r="N573" s="21">
        <v>7552</v>
      </c>
    </row>
    <row r="574" spans="1:14" s="3" customFormat="1" ht="15" x14ac:dyDescent="0.25">
      <c r="A574" s="1"/>
      <c r="B574" s="15">
        <v>985454</v>
      </c>
      <c r="C574" s="16" t="s">
        <v>16</v>
      </c>
      <c r="D574" s="17" t="s">
        <v>17</v>
      </c>
      <c r="E574" s="18" t="s">
        <v>583</v>
      </c>
      <c r="F574" s="19">
        <v>120791.03999999999</v>
      </c>
      <c r="G574" s="20">
        <v>42628</v>
      </c>
      <c r="H574" s="20">
        <v>42644</v>
      </c>
      <c r="I574" s="17" t="s">
        <v>20</v>
      </c>
      <c r="J574" s="17" t="s">
        <v>21</v>
      </c>
      <c r="K574" s="17" t="s">
        <v>78</v>
      </c>
      <c r="L574" s="17" t="s">
        <v>71</v>
      </c>
      <c r="M574" s="23">
        <v>87573.504000000001</v>
      </c>
      <c r="N574" s="21">
        <v>33217.535999999993</v>
      </c>
    </row>
    <row r="575" spans="1:14" s="3" customFormat="1" ht="15" x14ac:dyDescent="0.25">
      <c r="A575" s="1"/>
      <c r="B575" s="15">
        <v>985455</v>
      </c>
      <c r="C575" s="16" t="s">
        <v>16</v>
      </c>
      <c r="D575" s="17" t="s">
        <v>17</v>
      </c>
      <c r="E575" s="18" t="s">
        <v>584</v>
      </c>
      <c r="F575" s="19">
        <v>213378.56</v>
      </c>
      <c r="G575" s="20">
        <v>42628</v>
      </c>
      <c r="H575" s="20">
        <v>42644</v>
      </c>
      <c r="I575" s="17" t="s">
        <v>20</v>
      </c>
      <c r="J575" s="17" t="s">
        <v>21</v>
      </c>
      <c r="K575" s="17" t="s">
        <v>80</v>
      </c>
      <c r="L575" s="17" t="s">
        <v>71</v>
      </c>
      <c r="M575" s="23">
        <v>154699.45600000001</v>
      </c>
      <c r="N575" s="21">
        <v>58679.103999999992</v>
      </c>
    </row>
    <row r="576" spans="1:14" s="3" customFormat="1" ht="15" x14ac:dyDescent="0.25">
      <c r="A576" s="1"/>
      <c r="B576" s="15">
        <v>985456</v>
      </c>
      <c r="C576" s="16" t="s">
        <v>16</v>
      </c>
      <c r="D576" s="17" t="s">
        <v>17</v>
      </c>
      <c r="E576" s="18" t="s">
        <v>582</v>
      </c>
      <c r="F576" s="19">
        <v>33320</v>
      </c>
      <c r="G576" s="20">
        <v>42628</v>
      </c>
      <c r="H576" s="20">
        <v>42644</v>
      </c>
      <c r="I576" s="17" t="s">
        <v>20</v>
      </c>
      <c r="J576" s="17" t="s">
        <v>21</v>
      </c>
      <c r="K576" s="17" t="s">
        <v>44</v>
      </c>
      <c r="L576" s="17" t="s">
        <v>71</v>
      </c>
      <c r="M576" s="23">
        <v>24157</v>
      </c>
      <c r="N576" s="21">
        <v>9163</v>
      </c>
    </row>
    <row r="577" spans="1:14" s="3" customFormat="1" ht="15" x14ac:dyDescent="0.25">
      <c r="A577" s="1"/>
      <c r="B577" s="15">
        <v>985457</v>
      </c>
      <c r="C577" s="16" t="s">
        <v>16</v>
      </c>
      <c r="D577" s="17" t="s">
        <v>17</v>
      </c>
      <c r="E577" s="18" t="s">
        <v>585</v>
      </c>
      <c r="F577" s="19">
        <v>35046</v>
      </c>
      <c r="G577" s="20">
        <v>42642</v>
      </c>
      <c r="H577" s="20">
        <v>42644</v>
      </c>
      <c r="I577" s="17" t="s">
        <v>20</v>
      </c>
      <c r="J577" s="17" t="s">
        <v>21</v>
      </c>
      <c r="K577" s="17" t="s">
        <v>46</v>
      </c>
      <c r="L577" s="17" t="s">
        <v>71</v>
      </c>
      <c r="M577" s="23">
        <v>25408.350000000002</v>
      </c>
      <c r="N577" s="21">
        <v>9637.6499999999978</v>
      </c>
    </row>
    <row r="578" spans="1:14" s="3" customFormat="1" ht="15" x14ac:dyDescent="0.25">
      <c r="A578" s="1"/>
      <c r="B578" s="15">
        <v>985458</v>
      </c>
      <c r="C578" s="16" t="s">
        <v>16</v>
      </c>
      <c r="D578" s="17" t="s">
        <v>17</v>
      </c>
      <c r="E578" s="18" t="s">
        <v>586</v>
      </c>
      <c r="F578" s="19">
        <v>11682</v>
      </c>
      <c r="G578" s="20">
        <v>42642</v>
      </c>
      <c r="H578" s="20">
        <v>42644</v>
      </c>
      <c r="I578" s="17" t="s">
        <v>20</v>
      </c>
      <c r="J578" s="17" t="s">
        <v>21</v>
      </c>
      <c r="K578" s="17" t="s">
        <v>48</v>
      </c>
      <c r="L578" s="17" t="s">
        <v>71</v>
      </c>
      <c r="M578" s="23">
        <v>8469.4500000000007</v>
      </c>
      <c r="N578" s="21">
        <v>3212.5499999999993</v>
      </c>
    </row>
    <row r="579" spans="1:14" s="3" customFormat="1" ht="15" x14ac:dyDescent="0.25">
      <c r="A579" s="1"/>
      <c r="B579" s="15">
        <v>985459</v>
      </c>
      <c r="C579" s="16" t="s">
        <v>16</v>
      </c>
      <c r="D579" s="17" t="s">
        <v>17</v>
      </c>
      <c r="E579" s="18" t="s">
        <v>587</v>
      </c>
      <c r="F579" s="19">
        <v>34692</v>
      </c>
      <c r="G579" s="20">
        <v>42642</v>
      </c>
      <c r="H579" s="20">
        <v>42644</v>
      </c>
      <c r="I579" s="17" t="s">
        <v>20</v>
      </c>
      <c r="J579" s="17" t="s">
        <v>21</v>
      </c>
      <c r="K579" s="17" t="s">
        <v>48</v>
      </c>
      <c r="L579" s="17" t="s">
        <v>71</v>
      </c>
      <c r="M579" s="23">
        <v>25151.7</v>
      </c>
      <c r="N579" s="21">
        <v>9540.2999999999993</v>
      </c>
    </row>
    <row r="580" spans="1:14" s="3" customFormat="1" ht="15" x14ac:dyDescent="0.25">
      <c r="A580" s="1"/>
      <c r="B580" s="15">
        <v>985460</v>
      </c>
      <c r="C580" s="16" t="s">
        <v>16</v>
      </c>
      <c r="D580" s="17" t="s">
        <v>17</v>
      </c>
      <c r="E580" s="18" t="s">
        <v>588</v>
      </c>
      <c r="F580" s="19">
        <v>12980</v>
      </c>
      <c r="G580" s="20">
        <v>42642</v>
      </c>
      <c r="H580" s="20">
        <v>42644</v>
      </c>
      <c r="I580" s="17" t="s">
        <v>20</v>
      </c>
      <c r="J580" s="17" t="s">
        <v>21</v>
      </c>
      <c r="K580" s="17" t="s">
        <v>55</v>
      </c>
      <c r="L580" s="17" t="s">
        <v>71</v>
      </c>
      <c r="M580" s="23">
        <v>9410.5</v>
      </c>
      <c r="N580" s="21">
        <v>3569.5</v>
      </c>
    </row>
    <row r="581" spans="1:14" s="3" customFormat="1" ht="15" x14ac:dyDescent="0.25">
      <c r="A581" s="1"/>
      <c r="B581" s="15">
        <v>985461</v>
      </c>
      <c r="C581" s="16" t="s">
        <v>16</v>
      </c>
      <c r="D581" s="17" t="s">
        <v>17</v>
      </c>
      <c r="E581" s="18" t="s">
        <v>589</v>
      </c>
      <c r="F581" s="19">
        <v>19824</v>
      </c>
      <c r="G581" s="20">
        <v>42642</v>
      </c>
      <c r="H581" s="20">
        <v>42644</v>
      </c>
      <c r="I581" s="17" t="s">
        <v>20</v>
      </c>
      <c r="J581" s="17" t="s">
        <v>21</v>
      </c>
      <c r="K581" s="17" t="s">
        <v>58</v>
      </c>
      <c r="L581" s="17" t="s">
        <v>71</v>
      </c>
      <c r="M581" s="23">
        <v>14372.400000000001</v>
      </c>
      <c r="N581" s="21">
        <v>5451.5999999999985</v>
      </c>
    </row>
    <row r="582" spans="1:14" s="3" customFormat="1" ht="15" x14ac:dyDescent="0.25">
      <c r="A582" s="1"/>
      <c r="B582" s="15">
        <v>985462</v>
      </c>
      <c r="C582" s="16" t="s">
        <v>16</v>
      </c>
      <c r="D582" s="17" t="s">
        <v>17</v>
      </c>
      <c r="E582" s="18" t="s">
        <v>590</v>
      </c>
      <c r="F582" s="19">
        <v>36344</v>
      </c>
      <c r="G582" s="20">
        <v>42642</v>
      </c>
      <c r="H582" s="20">
        <v>42644</v>
      </c>
      <c r="I582" s="17" t="s">
        <v>20</v>
      </c>
      <c r="J582" s="17" t="s">
        <v>21</v>
      </c>
      <c r="K582" s="17" t="s">
        <v>60</v>
      </c>
      <c r="L582" s="17" t="s">
        <v>71</v>
      </c>
      <c r="M582" s="23">
        <v>26349.4</v>
      </c>
      <c r="N582" s="21">
        <v>9994.5999999999985</v>
      </c>
    </row>
    <row r="583" spans="1:14" s="3" customFormat="1" ht="15" x14ac:dyDescent="0.25">
      <c r="A583" s="1"/>
      <c r="B583" s="15">
        <v>985463</v>
      </c>
      <c r="C583" s="16" t="s">
        <v>16</v>
      </c>
      <c r="D583" s="17" t="s">
        <v>17</v>
      </c>
      <c r="E583" s="18" t="s">
        <v>591</v>
      </c>
      <c r="F583" s="19">
        <v>9912</v>
      </c>
      <c r="G583" s="20" t="s">
        <v>592</v>
      </c>
      <c r="H583" s="20">
        <v>42675</v>
      </c>
      <c r="I583" s="17" t="s">
        <v>20</v>
      </c>
      <c r="J583" s="17" t="s">
        <v>21</v>
      </c>
      <c r="K583" s="17" t="s">
        <v>65</v>
      </c>
      <c r="L583" s="17" t="s">
        <v>71</v>
      </c>
      <c r="M583" s="23">
        <v>7103.6</v>
      </c>
      <c r="N583" s="21">
        <v>2808.3999999999996</v>
      </c>
    </row>
    <row r="584" spans="1:14" s="3" customFormat="1" ht="15" x14ac:dyDescent="0.25">
      <c r="A584" s="1"/>
      <c r="B584" s="15">
        <v>985464</v>
      </c>
      <c r="C584" s="16" t="s">
        <v>16</v>
      </c>
      <c r="D584" s="17" t="s">
        <v>17</v>
      </c>
      <c r="E584" s="18" t="s">
        <v>593</v>
      </c>
      <c r="F584" s="19">
        <v>36344</v>
      </c>
      <c r="G584" s="20" t="s">
        <v>592</v>
      </c>
      <c r="H584" s="20">
        <v>42675</v>
      </c>
      <c r="I584" s="17" t="s">
        <v>20</v>
      </c>
      <c r="J584" s="17" t="s">
        <v>21</v>
      </c>
      <c r="K584" s="17" t="s">
        <v>67</v>
      </c>
      <c r="L584" s="17" t="s">
        <v>71</v>
      </c>
      <c r="M584" s="23">
        <v>26046.533333333333</v>
      </c>
      <c r="N584" s="21">
        <v>10297.466666666667</v>
      </c>
    </row>
    <row r="585" spans="1:14" s="3" customFormat="1" ht="15" x14ac:dyDescent="0.25">
      <c r="A585" s="1"/>
      <c r="B585" s="15">
        <v>985465</v>
      </c>
      <c r="C585" s="16" t="s">
        <v>16</v>
      </c>
      <c r="D585" s="17" t="s">
        <v>17</v>
      </c>
      <c r="E585" s="18" t="s">
        <v>594</v>
      </c>
      <c r="F585" s="19">
        <v>326270</v>
      </c>
      <c r="G585" s="20">
        <v>42698</v>
      </c>
      <c r="H585" s="20">
        <v>42705</v>
      </c>
      <c r="I585" s="17" t="s">
        <v>20</v>
      </c>
      <c r="J585" s="17" t="s">
        <v>21</v>
      </c>
      <c r="K585" s="17" t="s">
        <v>69</v>
      </c>
      <c r="L585" s="17" t="s">
        <v>71</v>
      </c>
      <c r="M585" s="23">
        <v>231107.91666666666</v>
      </c>
      <c r="N585" s="21">
        <v>95162.083333333343</v>
      </c>
    </row>
    <row r="586" spans="1:14" s="3" customFormat="1" ht="15" x14ac:dyDescent="0.25">
      <c r="A586" s="1"/>
      <c r="B586" s="15">
        <v>985466</v>
      </c>
      <c r="C586" s="16" t="s">
        <v>16</v>
      </c>
      <c r="D586" s="17" t="s">
        <v>17</v>
      </c>
      <c r="E586" s="18" t="s">
        <v>595</v>
      </c>
      <c r="F586" s="19">
        <v>46020</v>
      </c>
      <c r="G586" s="20">
        <v>42698</v>
      </c>
      <c r="H586" s="20">
        <v>42705</v>
      </c>
      <c r="I586" s="17" t="s">
        <v>20</v>
      </c>
      <c r="J586" s="17" t="s">
        <v>21</v>
      </c>
      <c r="K586" s="17" t="s">
        <v>73</v>
      </c>
      <c r="L586" s="17" t="s">
        <v>71</v>
      </c>
      <c r="M586" s="23">
        <v>32597.5</v>
      </c>
      <c r="N586" s="21">
        <v>13422.5</v>
      </c>
    </row>
    <row r="587" spans="1:14" s="3" customFormat="1" ht="15" x14ac:dyDescent="0.25">
      <c r="A587" s="1"/>
      <c r="B587" s="15">
        <v>985467</v>
      </c>
      <c r="C587" s="16" t="s">
        <v>16</v>
      </c>
      <c r="D587" s="17" t="s">
        <v>17</v>
      </c>
      <c r="E587" s="18" t="s">
        <v>596</v>
      </c>
      <c r="F587" s="19">
        <v>41772</v>
      </c>
      <c r="G587" s="20">
        <v>42698</v>
      </c>
      <c r="H587" s="20">
        <v>42705</v>
      </c>
      <c r="I587" s="17" t="s">
        <v>20</v>
      </c>
      <c r="J587" s="17" t="s">
        <v>21</v>
      </c>
      <c r="K587" s="17" t="s">
        <v>75</v>
      </c>
      <c r="L587" s="17" t="s">
        <v>71</v>
      </c>
      <c r="M587" s="23">
        <v>29588.499999999996</v>
      </c>
      <c r="N587" s="21">
        <v>12183.500000000004</v>
      </c>
    </row>
    <row r="588" spans="1:14" s="3" customFormat="1" ht="15" x14ac:dyDescent="0.25">
      <c r="A588" s="1"/>
      <c r="B588" s="15">
        <v>985468</v>
      </c>
      <c r="C588" s="16" t="s">
        <v>16</v>
      </c>
      <c r="D588" s="17" t="s">
        <v>33</v>
      </c>
      <c r="E588" s="18" t="s">
        <v>597</v>
      </c>
      <c r="F588" s="19">
        <v>116999.36</v>
      </c>
      <c r="G588" s="20">
        <v>42726</v>
      </c>
      <c r="H588" s="20">
        <v>42726</v>
      </c>
      <c r="I588" s="17" t="s">
        <v>20</v>
      </c>
      <c r="J588" s="17" t="s">
        <v>21</v>
      </c>
      <c r="K588" s="17" t="s">
        <v>41</v>
      </c>
      <c r="L588" s="17" t="s">
        <v>71</v>
      </c>
      <c r="M588" s="23">
        <v>82874.546666666676</v>
      </c>
      <c r="N588" s="21">
        <v>34124.813333333324</v>
      </c>
    </row>
    <row r="589" spans="1:14" s="3" customFormat="1" ht="15" x14ac:dyDescent="0.25">
      <c r="A589" s="1"/>
      <c r="B589" s="15">
        <v>985469</v>
      </c>
      <c r="C589" s="16" t="s">
        <v>16</v>
      </c>
      <c r="D589" s="17" t="s">
        <v>17</v>
      </c>
      <c r="E589" s="18" t="s">
        <v>598</v>
      </c>
      <c r="F589" s="19">
        <v>26904</v>
      </c>
      <c r="G589" s="20">
        <v>42873</v>
      </c>
      <c r="H589" s="20">
        <v>42873</v>
      </c>
      <c r="I589" s="17" t="s">
        <v>20</v>
      </c>
      <c r="J589" s="17" t="s">
        <v>21</v>
      </c>
      <c r="K589" s="17" t="s">
        <v>48</v>
      </c>
      <c r="L589" s="17" t="s">
        <v>71</v>
      </c>
      <c r="M589" s="23">
        <v>17936</v>
      </c>
      <c r="N589" s="21">
        <v>8968</v>
      </c>
    </row>
    <row r="590" spans="1:14" s="3" customFormat="1" ht="15" x14ac:dyDescent="0.25">
      <c r="A590" s="1"/>
      <c r="B590" s="15">
        <v>985470</v>
      </c>
      <c r="C590" s="16" t="s">
        <v>16</v>
      </c>
      <c r="D590" s="17" t="s">
        <v>17</v>
      </c>
      <c r="E590" s="18" t="s">
        <v>599</v>
      </c>
      <c r="F590" s="19">
        <v>105846</v>
      </c>
      <c r="G590" s="20">
        <v>42917</v>
      </c>
      <c r="H590" s="20">
        <v>42917</v>
      </c>
      <c r="I590" s="17" t="s">
        <v>20</v>
      </c>
      <c r="J590" s="17" t="s">
        <v>21</v>
      </c>
      <c r="K590" s="17" t="s">
        <v>55</v>
      </c>
      <c r="L590" s="17" t="s">
        <v>71</v>
      </c>
      <c r="M590" s="25">
        <v>68799.900000000009</v>
      </c>
      <c r="N590" s="21">
        <v>37046.099999999991</v>
      </c>
    </row>
    <row r="591" spans="1:14" s="3" customFormat="1" ht="15" x14ac:dyDescent="0.25">
      <c r="A591" s="1"/>
      <c r="B591" s="15">
        <v>985471</v>
      </c>
      <c r="C591" s="16" t="s">
        <v>16</v>
      </c>
      <c r="D591" s="17" t="s">
        <v>33</v>
      </c>
      <c r="E591" s="18" t="s">
        <v>600</v>
      </c>
      <c r="F591" s="19">
        <v>31860</v>
      </c>
      <c r="G591" s="20">
        <v>42978</v>
      </c>
      <c r="H591" s="20">
        <v>42979</v>
      </c>
      <c r="I591" s="17" t="s">
        <v>20</v>
      </c>
      <c r="J591" s="17" t="s">
        <v>21</v>
      </c>
      <c r="K591" s="17" t="s">
        <v>58</v>
      </c>
      <c r="L591" s="17" t="s">
        <v>71</v>
      </c>
      <c r="M591" s="32">
        <v>20178</v>
      </c>
      <c r="N591" s="21">
        <v>11682</v>
      </c>
    </row>
    <row r="592" spans="1:14" s="3" customFormat="1" ht="15" x14ac:dyDescent="0.25">
      <c r="A592" s="1"/>
      <c r="B592" s="15">
        <v>985472</v>
      </c>
      <c r="C592" s="16" t="s">
        <v>16</v>
      </c>
      <c r="D592" s="17" t="s">
        <v>33</v>
      </c>
      <c r="E592" s="18" t="s">
        <v>601</v>
      </c>
      <c r="F592" s="19">
        <v>7500</v>
      </c>
      <c r="G592" s="20">
        <v>42978</v>
      </c>
      <c r="H592" s="20">
        <v>42979</v>
      </c>
      <c r="I592" s="17" t="s">
        <v>20</v>
      </c>
      <c r="J592" s="17" t="s">
        <v>21</v>
      </c>
      <c r="K592" s="17" t="s">
        <v>60</v>
      </c>
      <c r="L592" s="17" t="s">
        <v>71</v>
      </c>
      <c r="M592" s="32">
        <v>4750</v>
      </c>
      <c r="N592" s="21">
        <v>2750</v>
      </c>
    </row>
    <row r="593" spans="1:14" s="3" customFormat="1" ht="15" x14ac:dyDescent="0.25">
      <c r="A593" s="1"/>
      <c r="B593" s="15">
        <v>985473</v>
      </c>
      <c r="C593" s="16" t="s">
        <v>16</v>
      </c>
      <c r="D593" s="17" t="s">
        <v>33</v>
      </c>
      <c r="E593" s="18" t="s">
        <v>602</v>
      </c>
      <c r="F593" s="19">
        <v>99710</v>
      </c>
      <c r="G593" s="20">
        <v>43000</v>
      </c>
      <c r="H593" s="20">
        <v>43009</v>
      </c>
      <c r="I593" s="17" t="s">
        <v>20</v>
      </c>
      <c r="J593" s="17" t="s">
        <v>21</v>
      </c>
      <c r="K593" s="17" t="s">
        <v>65</v>
      </c>
      <c r="L593" s="17" t="s">
        <v>71</v>
      </c>
      <c r="M593" s="23">
        <v>62318.75</v>
      </c>
      <c r="N593" s="21">
        <v>37391.25</v>
      </c>
    </row>
    <row r="594" spans="1:14" s="3" customFormat="1" ht="15" x14ac:dyDescent="0.25">
      <c r="A594" s="1"/>
      <c r="B594" s="15">
        <v>985474</v>
      </c>
      <c r="C594" s="16" t="s">
        <v>16</v>
      </c>
      <c r="D594" s="17" t="s">
        <v>33</v>
      </c>
      <c r="E594" s="18" t="s">
        <v>603</v>
      </c>
      <c r="F594" s="19">
        <v>14868</v>
      </c>
      <c r="G594" s="20">
        <v>43004</v>
      </c>
      <c r="H594" s="20">
        <v>43009</v>
      </c>
      <c r="I594" s="17" t="s">
        <v>20</v>
      </c>
      <c r="J594" s="17" t="s">
        <v>21</v>
      </c>
      <c r="K594" s="17" t="s">
        <v>67</v>
      </c>
      <c r="L594" s="17" t="s">
        <v>71</v>
      </c>
      <c r="M594" s="23">
        <v>9292.5000000000018</v>
      </c>
      <c r="N594" s="21">
        <v>5575.4999999999982</v>
      </c>
    </row>
    <row r="595" spans="1:14" s="3" customFormat="1" ht="15" x14ac:dyDescent="0.25">
      <c r="A595" s="1"/>
      <c r="B595" s="15">
        <v>985475</v>
      </c>
      <c r="C595" s="16" t="s">
        <v>16</v>
      </c>
      <c r="D595" s="17" t="s">
        <v>33</v>
      </c>
      <c r="E595" s="18" t="s">
        <v>604</v>
      </c>
      <c r="F595" s="19">
        <v>14868</v>
      </c>
      <c r="G595" s="20">
        <v>43004</v>
      </c>
      <c r="H595" s="20">
        <v>43009</v>
      </c>
      <c r="I595" s="17" t="s">
        <v>20</v>
      </c>
      <c r="J595" s="17" t="s">
        <v>21</v>
      </c>
      <c r="K595" s="17" t="s">
        <v>69</v>
      </c>
      <c r="L595" s="17" t="s">
        <v>71</v>
      </c>
      <c r="M595" s="23">
        <v>9292.5000000000018</v>
      </c>
      <c r="N595" s="21">
        <v>5575.4999999999982</v>
      </c>
    </row>
    <row r="596" spans="1:14" s="3" customFormat="1" ht="15" x14ac:dyDescent="0.25">
      <c r="A596" s="1"/>
      <c r="B596" s="15">
        <v>985476</v>
      </c>
      <c r="C596" s="16" t="s">
        <v>16</v>
      </c>
      <c r="D596" s="17" t="s">
        <v>33</v>
      </c>
      <c r="E596" s="18" t="s">
        <v>605</v>
      </c>
      <c r="F596" s="19">
        <v>41772</v>
      </c>
      <c r="G596" s="20">
        <v>43004</v>
      </c>
      <c r="H596" s="20">
        <v>43009</v>
      </c>
      <c r="I596" s="17" t="s">
        <v>20</v>
      </c>
      <c r="J596" s="17" t="s">
        <v>21</v>
      </c>
      <c r="K596" s="17" t="s">
        <v>41</v>
      </c>
      <c r="L596" s="17" t="s">
        <v>71</v>
      </c>
      <c r="M596" s="23">
        <v>26107.499999999996</v>
      </c>
      <c r="N596" s="21">
        <v>15664.500000000004</v>
      </c>
    </row>
    <row r="597" spans="1:14" s="3" customFormat="1" ht="15" x14ac:dyDescent="0.25">
      <c r="A597" s="1"/>
      <c r="B597" s="15">
        <v>985477</v>
      </c>
      <c r="C597" s="16" t="s">
        <v>16</v>
      </c>
      <c r="D597" s="17" t="s">
        <v>33</v>
      </c>
      <c r="E597" s="18" t="s">
        <v>606</v>
      </c>
      <c r="F597" s="19">
        <v>27376</v>
      </c>
      <c r="G597" s="20">
        <v>43004</v>
      </c>
      <c r="H597" s="20">
        <v>43009</v>
      </c>
      <c r="I597" s="17" t="s">
        <v>20</v>
      </c>
      <c r="J597" s="17" t="s">
        <v>21</v>
      </c>
      <c r="K597" s="17" t="s">
        <v>44</v>
      </c>
      <c r="L597" s="17" t="s">
        <v>71</v>
      </c>
      <c r="M597" s="23">
        <v>17110</v>
      </c>
      <c r="N597" s="21">
        <v>10266</v>
      </c>
    </row>
    <row r="598" spans="1:14" s="3" customFormat="1" ht="15" x14ac:dyDescent="0.25">
      <c r="A598" s="1"/>
      <c r="B598" s="15">
        <v>985478</v>
      </c>
      <c r="C598" s="16" t="s">
        <v>16</v>
      </c>
      <c r="D598" s="17" t="s">
        <v>33</v>
      </c>
      <c r="E598" s="18" t="s">
        <v>607</v>
      </c>
      <c r="F598" s="19">
        <v>90411.6</v>
      </c>
      <c r="G598" s="20">
        <v>43003</v>
      </c>
      <c r="H598" s="20">
        <v>43009</v>
      </c>
      <c r="I598" s="17" t="s">
        <v>20</v>
      </c>
      <c r="J598" s="17" t="s">
        <v>21</v>
      </c>
      <c r="K598" s="17" t="s">
        <v>75</v>
      </c>
      <c r="L598" s="17" t="s">
        <v>71</v>
      </c>
      <c r="M598" s="23">
        <v>56507.250000000015</v>
      </c>
      <c r="N598" s="21">
        <v>33904.349999999991</v>
      </c>
    </row>
    <row r="599" spans="1:14" s="3" customFormat="1" ht="15" x14ac:dyDescent="0.25">
      <c r="A599" s="1"/>
      <c r="B599" s="15">
        <v>985479</v>
      </c>
      <c r="C599" s="16" t="s">
        <v>16</v>
      </c>
      <c r="D599" s="17" t="s">
        <v>17</v>
      </c>
      <c r="E599" s="18" t="s">
        <v>608</v>
      </c>
      <c r="F599" s="19">
        <v>12803</v>
      </c>
      <c r="G599" s="20">
        <v>43003</v>
      </c>
      <c r="H599" s="20">
        <v>43009</v>
      </c>
      <c r="I599" s="17" t="s">
        <v>20</v>
      </c>
      <c r="J599" s="17" t="s">
        <v>21</v>
      </c>
      <c r="K599" s="17" t="s">
        <v>41</v>
      </c>
      <c r="L599" s="17" t="s">
        <v>71</v>
      </c>
      <c r="M599" s="23">
        <v>8001.8750000000009</v>
      </c>
      <c r="N599" s="21">
        <v>4801.1249999999991</v>
      </c>
    </row>
    <row r="600" spans="1:14" s="3" customFormat="1" ht="15" x14ac:dyDescent="0.25">
      <c r="A600" s="1"/>
      <c r="B600" s="15">
        <v>985480</v>
      </c>
      <c r="C600" s="16" t="s">
        <v>16</v>
      </c>
      <c r="D600" s="17" t="s">
        <v>17</v>
      </c>
      <c r="E600" s="18" t="s">
        <v>609</v>
      </c>
      <c r="F600" s="19">
        <v>57230</v>
      </c>
      <c r="G600" s="20">
        <v>43011</v>
      </c>
      <c r="H600" s="20">
        <v>43011</v>
      </c>
      <c r="I600" s="17" t="s">
        <v>20</v>
      </c>
      <c r="J600" s="17" t="s">
        <v>21</v>
      </c>
      <c r="K600" s="17" t="s">
        <v>78</v>
      </c>
      <c r="L600" s="17" t="s">
        <v>71</v>
      </c>
      <c r="M600" s="23">
        <v>35768.75</v>
      </c>
      <c r="N600" s="21">
        <v>21461.25</v>
      </c>
    </row>
    <row r="601" spans="1:14" s="3" customFormat="1" ht="15" x14ac:dyDescent="0.25">
      <c r="A601" s="1"/>
      <c r="B601" s="15">
        <v>985298</v>
      </c>
      <c r="C601" s="16" t="s">
        <v>16</v>
      </c>
      <c r="D601" s="17" t="s">
        <v>17</v>
      </c>
      <c r="E601" s="18" t="s">
        <v>610</v>
      </c>
      <c r="F601" s="19">
        <v>115404</v>
      </c>
      <c r="G601" s="20">
        <v>43026</v>
      </c>
      <c r="H601" s="20">
        <v>43026</v>
      </c>
      <c r="I601" s="17" t="s">
        <v>20</v>
      </c>
      <c r="J601" s="17" t="s">
        <v>21</v>
      </c>
      <c r="K601" s="17" t="s">
        <v>80</v>
      </c>
      <c r="L601" s="17" t="s">
        <v>71</v>
      </c>
      <c r="M601" s="23">
        <v>72127.500000000015</v>
      </c>
      <c r="N601" s="21">
        <v>43276.499999999985</v>
      </c>
    </row>
    <row r="602" spans="1:14" s="3" customFormat="1" ht="15" x14ac:dyDescent="0.25">
      <c r="A602" s="1"/>
      <c r="B602" s="15">
        <v>985299</v>
      </c>
      <c r="C602" s="16" t="s">
        <v>16</v>
      </c>
      <c r="D602" s="17" t="s">
        <v>17</v>
      </c>
      <c r="E602" s="18" t="s">
        <v>611</v>
      </c>
      <c r="F602" s="19">
        <v>21240</v>
      </c>
      <c r="G602" s="20">
        <v>43026</v>
      </c>
      <c r="H602" s="20">
        <v>43026</v>
      </c>
      <c r="I602" s="17" t="s">
        <v>20</v>
      </c>
      <c r="J602" s="17" t="s">
        <v>21</v>
      </c>
      <c r="K602" s="17" t="s">
        <v>44</v>
      </c>
      <c r="L602" s="17" t="s">
        <v>71</v>
      </c>
      <c r="M602" s="23">
        <v>13275</v>
      </c>
      <c r="N602" s="21">
        <v>7965</v>
      </c>
    </row>
    <row r="603" spans="1:14" s="3" customFormat="1" ht="15" x14ac:dyDescent="0.25">
      <c r="A603" s="1"/>
      <c r="B603" s="15">
        <v>985300</v>
      </c>
      <c r="C603" s="16" t="s">
        <v>16</v>
      </c>
      <c r="D603" s="17" t="s">
        <v>33</v>
      </c>
      <c r="E603" s="18" t="s">
        <v>612</v>
      </c>
      <c r="F603" s="19">
        <v>68912</v>
      </c>
      <c r="G603" s="20">
        <v>43026</v>
      </c>
      <c r="H603" s="20">
        <v>43026</v>
      </c>
      <c r="I603" s="17" t="s">
        <v>20</v>
      </c>
      <c r="J603" s="17" t="s">
        <v>21</v>
      </c>
      <c r="K603" s="17" t="s">
        <v>46</v>
      </c>
      <c r="L603" s="17" t="s">
        <v>71</v>
      </c>
      <c r="M603" s="23">
        <v>43070.000000000007</v>
      </c>
      <c r="N603" s="21">
        <v>25841.999999999993</v>
      </c>
    </row>
    <row r="604" spans="1:14" s="3" customFormat="1" ht="15" x14ac:dyDescent="0.25">
      <c r="A604" s="1"/>
      <c r="B604" s="15">
        <v>985301</v>
      </c>
      <c r="C604" s="16" t="s">
        <v>16</v>
      </c>
      <c r="D604" s="17" t="s">
        <v>33</v>
      </c>
      <c r="E604" s="18" t="s">
        <v>613</v>
      </c>
      <c r="F604" s="19">
        <v>177944</v>
      </c>
      <c r="G604" s="20">
        <v>43026</v>
      </c>
      <c r="H604" s="20">
        <v>43026</v>
      </c>
      <c r="I604" s="17" t="s">
        <v>20</v>
      </c>
      <c r="J604" s="17" t="s">
        <v>21</v>
      </c>
      <c r="K604" s="17" t="s">
        <v>48</v>
      </c>
      <c r="L604" s="17" t="s">
        <v>71</v>
      </c>
      <c r="M604" s="23">
        <v>111215.00000000001</v>
      </c>
      <c r="N604" s="21">
        <v>66728.999999999985</v>
      </c>
    </row>
    <row r="605" spans="1:14" s="3" customFormat="1" ht="15" x14ac:dyDescent="0.25">
      <c r="A605" s="1"/>
      <c r="B605" s="15">
        <v>985302</v>
      </c>
      <c r="C605" s="16" t="s">
        <v>16</v>
      </c>
      <c r="D605" s="17" t="s">
        <v>33</v>
      </c>
      <c r="E605" s="18" t="s">
        <v>614</v>
      </c>
      <c r="F605" s="19">
        <v>362024</v>
      </c>
      <c r="G605" s="20">
        <v>43026</v>
      </c>
      <c r="H605" s="20">
        <v>43026</v>
      </c>
      <c r="I605" s="17" t="s">
        <v>20</v>
      </c>
      <c r="J605" s="17" t="s">
        <v>21</v>
      </c>
      <c r="K605" s="17" t="s">
        <v>55</v>
      </c>
      <c r="L605" s="17" t="s">
        <v>71</v>
      </c>
      <c r="M605" s="23">
        <v>226265</v>
      </c>
      <c r="N605" s="21">
        <v>135759</v>
      </c>
    </row>
    <row r="606" spans="1:14" s="3" customFormat="1" ht="15" x14ac:dyDescent="0.25">
      <c r="A606" s="1"/>
      <c r="B606" s="15">
        <v>985303</v>
      </c>
      <c r="C606" s="16" t="s">
        <v>16</v>
      </c>
      <c r="D606" s="17" t="s">
        <v>33</v>
      </c>
      <c r="E606" s="18" t="s">
        <v>615</v>
      </c>
      <c r="F606" s="19">
        <v>43424</v>
      </c>
      <c r="G606" s="20">
        <v>43026</v>
      </c>
      <c r="H606" s="20">
        <v>43026</v>
      </c>
      <c r="I606" s="17" t="s">
        <v>20</v>
      </c>
      <c r="J606" s="17" t="s">
        <v>21</v>
      </c>
      <c r="K606" s="17" t="s">
        <v>58</v>
      </c>
      <c r="L606" s="17" t="s">
        <v>71</v>
      </c>
      <c r="M606" s="23">
        <v>27140.000000000004</v>
      </c>
      <c r="N606" s="21">
        <v>16283.999999999996</v>
      </c>
    </row>
    <row r="607" spans="1:14" s="3" customFormat="1" ht="15" x14ac:dyDescent="0.25">
      <c r="A607" s="1"/>
      <c r="B607" s="15">
        <v>985304</v>
      </c>
      <c r="C607" s="16" t="s">
        <v>16</v>
      </c>
      <c r="D607" s="17" t="s">
        <v>33</v>
      </c>
      <c r="E607" s="18" t="s">
        <v>616</v>
      </c>
      <c r="F607" s="19">
        <v>1703908.2</v>
      </c>
      <c r="G607" s="20">
        <v>43053</v>
      </c>
      <c r="H607" s="20">
        <v>43053</v>
      </c>
      <c r="I607" s="17" t="s">
        <v>20</v>
      </c>
      <c r="J607" s="17" t="s">
        <v>21</v>
      </c>
      <c r="K607" s="17" t="s">
        <v>60</v>
      </c>
      <c r="L607" s="17" t="s">
        <v>71</v>
      </c>
      <c r="M607" s="23">
        <v>1050743.3900000001</v>
      </c>
      <c r="N607" s="21">
        <v>1330142.8499999999</v>
      </c>
    </row>
    <row r="608" spans="1:14" s="3" customFormat="1" ht="15" x14ac:dyDescent="0.25">
      <c r="A608" s="1"/>
      <c r="B608" s="15">
        <v>985305</v>
      </c>
      <c r="C608" s="16" t="s">
        <v>16</v>
      </c>
      <c r="D608" s="17" t="s">
        <v>33</v>
      </c>
      <c r="E608" s="18" t="s">
        <v>617</v>
      </c>
      <c r="F608" s="19">
        <v>129800</v>
      </c>
      <c r="G608" s="20">
        <v>43053</v>
      </c>
      <c r="H608" s="20">
        <v>43053</v>
      </c>
      <c r="I608" s="17" t="s">
        <v>20</v>
      </c>
      <c r="J608" s="17" t="s">
        <v>21</v>
      </c>
      <c r="K608" s="17" t="s">
        <v>65</v>
      </c>
      <c r="L608" s="17" t="s">
        <v>71</v>
      </c>
      <c r="M608" s="23">
        <v>80043.333333333343</v>
      </c>
      <c r="N608" s="21">
        <v>49756.666666666657</v>
      </c>
    </row>
    <row r="609" spans="1:14" s="3" customFormat="1" ht="15" x14ac:dyDescent="0.25">
      <c r="A609" s="1"/>
      <c r="B609" s="15">
        <v>985306</v>
      </c>
      <c r="C609" s="16" t="s">
        <v>16</v>
      </c>
      <c r="D609" s="17" t="s">
        <v>33</v>
      </c>
      <c r="E609" s="18" t="s">
        <v>618</v>
      </c>
      <c r="F609" s="19">
        <v>828360</v>
      </c>
      <c r="G609" s="20">
        <v>43053</v>
      </c>
      <c r="H609" s="20">
        <v>43053</v>
      </c>
      <c r="I609" s="17" t="s">
        <v>20</v>
      </c>
      <c r="J609" s="17" t="s">
        <v>21</v>
      </c>
      <c r="K609" s="17" t="s">
        <v>67</v>
      </c>
      <c r="L609" s="17" t="s">
        <v>71</v>
      </c>
      <c r="M609" s="23">
        <v>510822</v>
      </c>
      <c r="N609" s="21">
        <v>317538</v>
      </c>
    </row>
    <row r="610" spans="1:14" s="3" customFormat="1" ht="15" x14ac:dyDescent="0.25">
      <c r="A610" s="1"/>
      <c r="B610" s="15">
        <v>985307</v>
      </c>
      <c r="C610" s="16" t="s">
        <v>16</v>
      </c>
      <c r="D610" s="17" t="s">
        <v>33</v>
      </c>
      <c r="E610" s="18" t="s">
        <v>619</v>
      </c>
      <c r="F610" s="19">
        <v>760321.2</v>
      </c>
      <c r="G610" s="20">
        <v>43083</v>
      </c>
      <c r="H610" s="20">
        <v>43083</v>
      </c>
      <c r="I610" s="17" t="s">
        <v>20</v>
      </c>
      <c r="J610" s="17" t="s">
        <v>21</v>
      </c>
      <c r="K610" s="17" t="s">
        <v>69</v>
      </c>
      <c r="L610" s="17" t="s">
        <v>71</v>
      </c>
      <c r="M610" s="23">
        <v>462528.72999999992</v>
      </c>
      <c r="N610" s="21">
        <v>297792.47000000003</v>
      </c>
    </row>
    <row r="611" spans="1:14" s="3" customFormat="1" ht="15" x14ac:dyDescent="0.25">
      <c r="A611" s="1"/>
      <c r="B611" s="15">
        <v>985308</v>
      </c>
      <c r="C611" s="16" t="s">
        <v>16</v>
      </c>
      <c r="D611" s="17" t="s">
        <v>33</v>
      </c>
      <c r="E611" s="18" t="s">
        <v>620</v>
      </c>
      <c r="F611" s="19">
        <v>83544</v>
      </c>
      <c r="G611" s="20">
        <v>43083</v>
      </c>
      <c r="H611" s="20">
        <v>43083</v>
      </c>
      <c r="I611" s="17" t="s">
        <v>20</v>
      </c>
      <c r="J611" s="17" t="s">
        <v>21</v>
      </c>
      <c r="K611" s="17" t="s">
        <v>73</v>
      </c>
      <c r="L611" s="17" t="s">
        <v>71</v>
      </c>
      <c r="M611" s="23">
        <v>50822.6</v>
      </c>
      <c r="N611" s="21">
        <v>32721.4</v>
      </c>
    </row>
    <row r="612" spans="1:14" s="3" customFormat="1" ht="15" x14ac:dyDescent="0.25">
      <c r="A612" s="1"/>
      <c r="B612" s="15">
        <v>985309</v>
      </c>
      <c r="C612" s="16" t="s">
        <v>16</v>
      </c>
      <c r="D612" s="17" t="s">
        <v>17</v>
      </c>
      <c r="E612" s="18" t="s">
        <v>621</v>
      </c>
      <c r="F612" s="19">
        <v>41064</v>
      </c>
      <c r="G612" s="20">
        <v>43083</v>
      </c>
      <c r="H612" s="20">
        <v>43083</v>
      </c>
      <c r="I612" s="17" t="s">
        <v>20</v>
      </c>
      <c r="J612" s="17" t="s">
        <v>21</v>
      </c>
      <c r="K612" s="17" t="s">
        <v>75</v>
      </c>
      <c r="L612" s="17" t="s">
        <v>71</v>
      </c>
      <c r="M612" s="23">
        <v>24980.600000000002</v>
      </c>
      <c r="N612" s="21">
        <v>16083.399999999998</v>
      </c>
    </row>
    <row r="613" spans="1:14" s="3" customFormat="1" ht="15" x14ac:dyDescent="0.25">
      <c r="A613" s="1"/>
      <c r="B613" s="15">
        <v>985310</v>
      </c>
      <c r="C613" s="16" t="s">
        <v>16</v>
      </c>
      <c r="D613" s="17" t="s">
        <v>17</v>
      </c>
      <c r="E613" s="18" t="s">
        <v>622</v>
      </c>
      <c r="F613" s="19">
        <v>33512</v>
      </c>
      <c r="G613" s="20">
        <v>43098</v>
      </c>
      <c r="H613" s="20">
        <v>43101</v>
      </c>
      <c r="I613" s="17" t="s">
        <v>20</v>
      </c>
      <c r="J613" s="17" t="s">
        <v>21</v>
      </c>
      <c r="K613" s="17" t="s">
        <v>41</v>
      </c>
      <c r="L613" s="17" t="s">
        <v>71</v>
      </c>
      <c r="M613" s="23">
        <v>20107.200000000004</v>
      </c>
      <c r="N613" s="21">
        <v>13404.799999999996</v>
      </c>
    </row>
    <row r="614" spans="1:14" s="3" customFormat="1" ht="15" x14ac:dyDescent="0.25">
      <c r="A614" s="1"/>
      <c r="B614" s="15">
        <v>985311</v>
      </c>
      <c r="C614" s="16" t="s">
        <v>16</v>
      </c>
      <c r="D614" s="17" t="s">
        <v>17</v>
      </c>
      <c r="E614" s="18" t="s">
        <v>623</v>
      </c>
      <c r="F614" s="19">
        <v>34220</v>
      </c>
      <c r="G614" s="20">
        <v>43098</v>
      </c>
      <c r="H614" s="20">
        <v>43101</v>
      </c>
      <c r="I614" s="17" t="s">
        <v>20</v>
      </c>
      <c r="J614" s="17" t="s">
        <v>21</v>
      </c>
      <c r="K614" s="17" t="s">
        <v>78</v>
      </c>
      <c r="L614" s="17" t="s">
        <v>71</v>
      </c>
      <c r="M614" s="23">
        <v>20532</v>
      </c>
      <c r="N614" s="21">
        <v>13688</v>
      </c>
    </row>
    <row r="615" spans="1:14" s="3" customFormat="1" ht="15" x14ac:dyDescent="0.25">
      <c r="A615" s="1"/>
      <c r="B615" s="15">
        <v>985730</v>
      </c>
      <c r="C615" s="16" t="s">
        <v>16</v>
      </c>
      <c r="D615" s="17" t="s">
        <v>17</v>
      </c>
      <c r="E615" s="31" t="s">
        <v>624</v>
      </c>
      <c r="F615" s="23">
        <f>4025398.16</f>
        <v>4025398.16</v>
      </c>
      <c r="G615" s="20">
        <v>43100</v>
      </c>
      <c r="H615" s="20">
        <v>43100</v>
      </c>
      <c r="I615" s="17" t="s">
        <v>20</v>
      </c>
      <c r="J615" s="17" t="s">
        <v>21</v>
      </c>
      <c r="K615" s="17" t="s">
        <v>41</v>
      </c>
      <c r="L615" s="17" t="s">
        <v>71</v>
      </c>
      <c r="M615" s="19">
        <v>1610136</v>
      </c>
      <c r="N615" s="21">
        <v>3115262.16</v>
      </c>
    </row>
    <row r="616" spans="1:14" s="3" customFormat="1" ht="15" x14ac:dyDescent="0.25">
      <c r="A616" s="1"/>
      <c r="B616" s="15">
        <v>985312</v>
      </c>
      <c r="C616" s="16" t="s">
        <v>16</v>
      </c>
      <c r="D616" s="17" t="s">
        <v>33</v>
      </c>
      <c r="E616" s="18" t="s">
        <v>625</v>
      </c>
      <c r="F616" s="19">
        <v>18727.93</v>
      </c>
      <c r="G616" s="20">
        <v>43112</v>
      </c>
      <c r="H616" s="20">
        <v>43112</v>
      </c>
      <c r="I616" s="17" t="s">
        <v>20</v>
      </c>
      <c r="J616" s="17" t="s">
        <v>21</v>
      </c>
      <c r="K616" s="17" t="s">
        <v>80</v>
      </c>
      <c r="L616" s="17" t="s">
        <v>71</v>
      </c>
      <c r="M616" s="23">
        <v>11236.758000000002</v>
      </c>
      <c r="N616" s="21">
        <v>7491.1719999999987</v>
      </c>
    </row>
    <row r="617" spans="1:14" s="3" customFormat="1" ht="15" x14ac:dyDescent="0.25">
      <c r="A617" s="1"/>
      <c r="B617" s="15">
        <v>985313</v>
      </c>
      <c r="C617" s="16" t="s">
        <v>16</v>
      </c>
      <c r="D617" s="17" t="s">
        <v>33</v>
      </c>
      <c r="E617" s="18" t="s">
        <v>626</v>
      </c>
      <c r="F617" s="19">
        <v>9680.31</v>
      </c>
      <c r="G617" s="20">
        <v>43112</v>
      </c>
      <c r="H617" s="20">
        <v>43112</v>
      </c>
      <c r="I617" s="17" t="s">
        <v>20</v>
      </c>
      <c r="J617" s="17" t="s">
        <v>21</v>
      </c>
      <c r="K617" s="17" t="s">
        <v>44</v>
      </c>
      <c r="L617" s="17" t="s">
        <v>71</v>
      </c>
      <c r="M617" s="23">
        <v>5808.1859999999997</v>
      </c>
      <c r="N617" s="21">
        <v>3872.1239999999998</v>
      </c>
    </row>
    <row r="618" spans="1:14" s="3" customFormat="1" ht="15" x14ac:dyDescent="0.25">
      <c r="A618" s="1"/>
      <c r="B618" s="15">
        <v>985314</v>
      </c>
      <c r="C618" s="16" t="s">
        <v>16</v>
      </c>
      <c r="D618" s="17" t="s">
        <v>33</v>
      </c>
      <c r="E618" s="18" t="s">
        <v>627</v>
      </c>
      <c r="F618" s="19">
        <v>25381.8</v>
      </c>
      <c r="G618" s="20">
        <v>43112</v>
      </c>
      <c r="H618" s="20">
        <v>43112</v>
      </c>
      <c r="I618" s="17" t="s">
        <v>20</v>
      </c>
      <c r="J618" s="17" t="s">
        <v>21</v>
      </c>
      <c r="K618" s="17" t="s">
        <v>46</v>
      </c>
      <c r="L618" s="17" t="s">
        <v>71</v>
      </c>
      <c r="M618" s="23">
        <v>15229.080000000002</v>
      </c>
      <c r="N618" s="21">
        <v>10152.719999999998</v>
      </c>
    </row>
    <row r="619" spans="1:14" s="3" customFormat="1" ht="15" x14ac:dyDescent="0.25">
      <c r="A619" s="1"/>
      <c r="B619" s="15">
        <v>985587</v>
      </c>
      <c r="C619" s="16" t="s">
        <v>16</v>
      </c>
      <c r="D619" s="17" t="s">
        <v>33</v>
      </c>
      <c r="E619" s="24" t="s">
        <v>628</v>
      </c>
      <c r="F619" s="25">
        <v>44391.6</v>
      </c>
      <c r="G619" s="20">
        <v>43112</v>
      </c>
      <c r="H619" s="20">
        <v>43112</v>
      </c>
      <c r="I619" s="17" t="s">
        <v>20</v>
      </c>
      <c r="J619" s="17" t="s">
        <v>21</v>
      </c>
      <c r="K619" s="17" t="s">
        <v>65</v>
      </c>
      <c r="L619" s="17" t="s">
        <v>71</v>
      </c>
      <c r="M619" s="23">
        <v>26634.959999999999</v>
      </c>
      <c r="N619" s="21">
        <v>17756.64</v>
      </c>
    </row>
    <row r="620" spans="1:14" s="3" customFormat="1" ht="15" x14ac:dyDescent="0.25">
      <c r="A620" s="1"/>
      <c r="B620" s="15">
        <v>985315</v>
      </c>
      <c r="C620" s="16" t="s">
        <v>16</v>
      </c>
      <c r="D620" s="17" t="s">
        <v>33</v>
      </c>
      <c r="E620" s="18" t="s">
        <v>629</v>
      </c>
      <c r="F620" s="19">
        <v>19753.330000000002</v>
      </c>
      <c r="G620" s="20">
        <v>43112</v>
      </c>
      <c r="H620" s="20">
        <v>43112</v>
      </c>
      <c r="I620" s="17" t="s">
        <v>20</v>
      </c>
      <c r="J620" s="17" t="s">
        <v>21</v>
      </c>
      <c r="K620" s="17" t="s">
        <v>48</v>
      </c>
      <c r="L620" s="17" t="s">
        <v>71</v>
      </c>
      <c r="M620" s="23">
        <v>11851.998000000003</v>
      </c>
      <c r="N620" s="21">
        <v>7901.3319999999985</v>
      </c>
    </row>
    <row r="621" spans="1:14" s="3" customFormat="1" ht="15" x14ac:dyDescent="0.25">
      <c r="A621" s="1"/>
      <c r="B621" s="15">
        <v>985316</v>
      </c>
      <c r="C621" s="16" t="s">
        <v>16</v>
      </c>
      <c r="D621" s="17" t="s">
        <v>33</v>
      </c>
      <c r="E621" s="18" t="s">
        <v>630</v>
      </c>
      <c r="F621" s="19">
        <v>119888.18</v>
      </c>
      <c r="G621" s="20">
        <v>43159</v>
      </c>
      <c r="H621" s="20">
        <v>43160</v>
      </c>
      <c r="I621" s="17" t="s">
        <v>20</v>
      </c>
      <c r="J621" s="17" t="s">
        <v>21</v>
      </c>
      <c r="K621" s="17" t="s">
        <v>87</v>
      </c>
      <c r="L621" s="17" t="s">
        <v>71</v>
      </c>
      <c r="M621" s="23">
        <v>69934.771666666653</v>
      </c>
      <c r="N621" s="21">
        <v>49953.40833333334</v>
      </c>
    </row>
    <row r="622" spans="1:14" s="3" customFormat="1" ht="15" x14ac:dyDescent="0.25">
      <c r="A622" s="1"/>
      <c r="B622" s="15">
        <v>985317</v>
      </c>
      <c r="C622" s="16" t="s">
        <v>16</v>
      </c>
      <c r="D622" s="17" t="s">
        <v>33</v>
      </c>
      <c r="E622" s="18" t="s">
        <v>631</v>
      </c>
      <c r="F622" s="19">
        <v>15495.01</v>
      </c>
      <c r="G622" s="20">
        <v>43215</v>
      </c>
      <c r="H622" s="20">
        <v>43221</v>
      </c>
      <c r="I622" s="17" t="s">
        <v>20</v>
      </c>
      <c r="J622" s="17" t="s">
        <v>21</v>
      </c>
      <c r="K622" s="17" t="s">
        <v>52</v>
      </c>
      <c r="L622" s="17" t="s">
        <v>71</v>
      </c>
      <c r="M622" s="23">
        <v>8780.5056666666678</v>
      </c>
      <c r="N622" s="21">
        <v>6714.5043333333324</v>
      </c>
    </row>
    <row r="623" spans="1:14" s="3" customFormat="1" ht="15" x14ac:dyDescent="0.25">
      <c r="A623" s="1"/>
      <c r="B623" s="15">
        <v>985318</v>
      </c>
      <c r="C623" s="16" t="s">
        <v>16</v>
      </c>
      <c r="D623" s="17" t="s">
        <v>33</v>
      </c>
      <c r="E623" s="18" t="s">
        <v>632</v>
      </c>
      <c r="F623" s="19">
        <v>5895</v>
      </c>
      <c r="G623" s="20">
        <v>43250</v>
      </c>
      <c r="H623" s="20">
        <v>43252</v>
      </c>
      <c r="I623" s="17" t="s">
        <v>20</v>
      </c>
      <c r="J623" s="17" t="s">
        <v>21</v>
      </c>
      <c r="K623" s="17" t="s">
        <v>55</v>
      </c>
      <c r="L623" s="17" t="s">
        <v>71</v>
      </c>
      <c r="M623" s="23">
        <v>3291.375</v>
      </c>
      <c r="N623" s="21">
        <v>2603.625</v>
      </c>
    </row>
    <row r="624" spans="1:14" s="3" customFormat="1" ht="15" x14ac:dyDescent="0.25">
      <c r="A624" s="1"/>
      <c r="B624" s="15">
        <v>985319</v>
      </c>
      <c r="C624" s="16" t="s">
        <v>16</v>
      </c>
      <c r="D624" s="17" t="s">
        <v>17</v>
      </c>
      <c r="E624" s="18" t="s">
        <v>633</v>
      </c>
      <c r="F624" s="19">
        <v>6995.01</v>
      </c>
      <c r="G624" s="20">
        <v>43278</v>
      </c>
      <c r="H624" s="20">
        <v>43282</v>
      </c>
      <c r="I624" s="17" t="s">
        <v>20</v>
      </c>
      <c r="J624" s="17" t="s">
        <v>21</v>
      </c>
      <c r="K624" s="17" t="s">
        <v>44</v>
      </c>
      <c r="L624" s="17" t="s">
        <v>71</v>
      </c>
      <c r="M624" s="23">
        <v>3847.2555000000007</v>
      </c>
      <c r="N624" s="21">
        <v>3147.7544999999996</v>
      </c>
    </row>
    <row r="625" spans="1:14" s="3" customFormat="1" ht="15" x14ac:dyDescent="0.25">
      <c r="A625" s="1"/>
      <c r="B625" s="15">
        <v>985320</v>
      </c>
      <c r="C625" s="16" t="s">
        <v>16</v>
      </c>
      <c r="D625" s="17" t="s">
        <v>17</v>
      </c>
      <c r="E625" s="18" t="s">
        <v>633</v>
      </c>
      <c r="F625" s="19">
        <v>6995.01</v>
      </c>
      <c r="G625" s="20">
        <v>43278</v>
      </c>
      <c r="H625" s="20">
        <v>43282</v>
      </c>
      <c r="I625" s="17" t="s">
        <v>20</v>
      </c>
      <c r="J625" s="17" t="s">
        <v>21</v>
      </c>
      <c r="K625" s="17" t="s">
        <v>75</v>
      </c>
      <c r="L625" s="17" t="s">
        <v>71</v>
      </c>
      <c r="M625" s="23">
        <v>3847.2555000000007</v>
      </c>
      <c r="N625" s="21">
        <v>3147.7544999999996</v>
      </c>
    </row>
    <row r="626" spans="1:14" s="3" customFormat="1" ht="15" x14ac:dyDescent="0.25">
      <c r="A626" s="1"/>
      <c r="B626" s="15">
        <v>985659</v>
      </c>
      <c r="C626" s="16" t="s">
        <v>16</v>
      </c>
      <c r="D626" s="17" t="s">
        <v>33</v>
      </c>
      <c r="E626" s="18" t="s">
        <v>633</v>
      </c>
      <c r="F626" s="19">
        <v>6995.01</v>
      </c>
      <c r="G626" s="20">
        <v>43278</v>
      </c>
      <c r="H626" s="20">
        <v>43282</v>
      </c>
      <c r="I626" s="17" t="s">
        <v>20</v>
      </c>
      <c r="J626" s="17" t="s">
        <v>21</v>
      </c>
      <c r="K626" s="17" t="s">
        <v>41</v>
      </c>
      <c r="L626" s="17" t="s">
        <v>71</v>
      </c>
      <c r="M626" s="23">
        <v>3847.2555000000007</v>
      </c>
      <c r="N626" s="21">
        <v>3147.7544999999996</v>
      </c>
    </row>
    <row r="627" spans="1:14" s="3" customFormat="1" ht="15" x14ac:dyDescent="0.25">
      <c r="A627" s="1"/>
      <c r="B627" s="15">
        <v>985660</v>
      </c>
      <c r="C627" s="16" t="s">
        <v>16</v>
      </c>
      <c r="D627" s="17" t="s">
        <v>102</v>
      </c>
      <c r="E627" s="18" t="s">
        <v>633</v>
      </c>
      <c r="F627" s="19">
        <v>6995.01</v>
      </c>
      <c r="G627" s="20">
        <v>43278</v>
      </c>
      <c r="H627" s="20">
        <v>43282</v>
      </c>
      <c r="I627" s="17" t="s">
        <v>20</v>
      </c>
      <c r="J627" s="17" t="s">
        <v>21</v>
      </c>
      <c r="K627" s="17" t="s">
        <v>78</v>
      </c>
      <c r="L627" s="17" t="s">
        <v>71</v>
      </c>
      <c r="M627" s="23">
        <v>3847.2555000000007</v>
      </c>
      <c r="N627" s="21">
        <v>3147.7544999999996</v>
      </c>
    </row>
    <row r="628" spans="1:14" s="3" customFormat="1" ht="15" x14ac:dyDescent="0.25">
      <c r="A628" s="1"/>
      <c r="B628" s="15">
        <v>985661</v>
      </c>
      <c r="C628" s="16" t="s">
        <v>16</v>
      </c>
      <c r="D628" s="17" t="s">
        <v>124</v>
      </c>
      <c r="E628" s="18" t="s">
        <v>633</v>
      </c>
      <c r="F628" s="19">
        <v>6995.01</v>
      </c>
      <c r="G628" s="20">
        <v>43278</v>
      </c>
      <c r="H628" s="20">
        <v>43282</v>
      </c>
      <c r="I628" s="17" t="s">
        <v>20</v>
      </c>
      <c r="J628" s="17" t="s">
        <v>21</v>
      </c>
      <c r="K628" s="17" t="s">
        <v>80</v>
      </c>
      <c r="L628" s="17" t="s">
        <v>71</v>
      </c>
      <c r="M628" s="23">
        <v>3847.2555000000007</v>
      </c>
      <c r="N628" s="21">
        <v>3147.7544999999996</v>
      </c>
    </row>
    <row r="629" spans="1:14" s="3" customFormat="1" ht="15" x14ac:dyDescent="0.25">
      <c r="A629" s="1"/>
      <c r="B629" s="15">
        <v>985662</v>
      </c>
      <c r="C629" s="16" t="s">
        <v>16</v>
      </c>
      <c r="D629" s="17" t="s">
        <v>128</v>
      </c>
      <c r="E629" s="18" t="s">
        <v>634</v>
      </c>
      <c r="F629" s="19">
        <v>185024</v>
      </c>
      <c r="G629" s="20">
        <v>43297</v>
      </c>
      <c r="H629" s="20">
        <v>43297</v>
      </c>
      <c r="I629" s="17" t="s">
        <v>20</v>
      </c>
      <c r="J629" s="17" t="s">
        <v>21</v>
      </c>
      <c r="K629" s="17" t="s">
        <v>44</v>
      </c>
      <c r="L629" s="17" t="s">
        <v>71</v>
      </c>
      <c r="M629" s="23">
        <v>101763.20000000001</v>
      </c>
      <c r="N629" s="21">
        <v>83260.799999999988</v>
      </c>
    </row>
    <row r="630" spans="1:14" s="3" customFormat="1" ht="15" x14ac:dyDescent="0.25">
      <c r="A630" s="1"/>
      <c r="B630" s="15">
        <v>985663</v>
      </c>
      <c r="C630" s="16" t="s">
        <v>16</v>
      </c>
      <c r="D630" s="17" t="s">
        <v>132</v>
      </c>
      <c r="E630" s="18" t="s">
        <v>635</v>
      </c>
      <c r="F630" s="19">
        <v>113972.8</v>
      </c>
      <c r="G630" s="20">
        <v>43312</v>
      </c>
      <c r="H630" s="20">
        <v>43313</v>
      </c>
      <c r="I630" s="17" t="s">
        <v>20</v>
      </c>
      <c r="J630" s="17" t="s">
        <v>21</v>
      </c>
      <c r="K630" s="17" t="s">
        <v>46</v>
      </c>
      <c r="L630" s="17" t="s">
        <v>71</v>
      </c>
      <c r="M630" s="23">
        <v>61735.26666666667</v>
      </c>
      <c r="N630" s="21">
        <v>52237.533333333333</v>
      </c>
    </row>
    <row r="631" spans="1:14" s="3" customFormat="1" ht="15" x14ac:dyDescent="0.25">
      <c r="A631" s="1"/>
      <c r="B631" s="15">
        <v>985664</v>
      </c>
      <c r="C631" s="16" t="s">
        <v>16</v>
      </c>
      <c r="D631" s="17" t="s">
        <v>136</v>
      </c>
      <c r="E631" s="18" t="s">
        <v>636</v>
      </c>
      <c r="F631" s="19">
        <v>10620</v>
      </c>
      <c r="G631" s="20">
        <v>43312</v>
      </c>
      <c r="H631" s="20">
        <v>43313</v>
      </c>
      <c r="I631" s="17" t="s">
        <v>20</v>
      </c>
      <c r="J631" s="17" t="s">
        <v>21</v>
      </c>
      <c r="K631" s="17" t="s">
        <v>48</v>
      </c>
      <c r="L631" s="17" t="s">
        <v>71</v>
      </c>
      <c r="M631" s="23">
        <v>5752.5</v>
      </c>
      <c r="N631" s="21">
        <v>4867.5</v>
      </c>
    </row>
    <row r="632" spans="1:14" s="3" customFormat="1" ht="15" x14ac:dyDescent="0.25">
      <c r="A632" s="1"/>
      <c r="B632" s="15">
        <v>985665</v>
      </c>
      <c r="C632" s="16" t="s">
        <v>16</v>
      </c>
      <c r="D632" s="17" t="s">
        <v>140</v>
      </c>
      <c r="E632" s="18" t="s">
        <v>637</v>
      </c>
      <c r="F632" s="19">
        <v>315853.2</v>
      </c>
      <c r="G632" s="20">
        <v>43312</v>
      </c>
      <c r="H632" s="20">
        <v>43313</v>
      </c>
      <c r="I632" s="17" t="s">
        <v>20</v>
      </c>
      <c r="J632" s="17" t="s">
        <v>21</v>
      </c>
      <c r="K632" s="17" t="s">
        <v>122</v>
      </c>
      <c r="L632" s="17" t="s">
        <v>71</v>
      </c>
      <c r="M632" s="23">
        <v>171087.15</v>
      </c>
      <c r="N632" s="21">
        <v>144766.05000000002</v>
      </c>
    </row>
    <row r="633" spans="1:14" s="3" customFormat="1" ht="15" x14ac:dyDescent="0.25">
      <c r="A633" s="1"/>
      <c r="B633" s="33">
        <v>985669</v>
      </c>
      <c r="C633" s="16" t="s">
        <v>16</v>
      </c>
      <c r="D633" s="17" t="s">
        <v>144</v>
      </c>
      <c r="E633" s="18" t="s">
        <v>638</v>
      </c>
      <c r="F633" s="19">
        <v>9750</v>
      </c>
      <c r="G633" s="20">
        <v>43383</v>
      </c>
      <c r="H633" s="20">
        <v>43383</v>
      </c>
      <c r="I633" s="17" t="s">
        <v>20</v>
      </c>
      <c r="J633" s="17" t="s">
        <v>21</v>
      </c>
      <c r="K633" s="17" t="s">
        <v>44</v>
      </c>
      <c r="L633" s="17" t="s">
        <v>71</v>
      </c>
      <c r="M633" s="23">
        <v>5118.75</v>
      </c>
      <c r="N633" s="21">
        <v>4631.25</v>
      </c>
    </row>
    <row r="634" spans="1:14" s="3" customFormat="1" ht="15" x14ac:dyDescent="0.25">
      <c r="A634" s="1"/>
      <c r="B634" s="33">
        <v>985670</v>
      </c>
      <c r="C634" s="16" t="s">
        <v>16</v>
      </c>
      <c r="D634" s="17" t="s">
        <v>148</v>
      </c>
      <c r="E634" s="18" t="s">
        <v>639</v>
      </c>
      <c r="F634" s="19">
        <v>9723.67</v>
      </c>
      <c r="G634" s="20">
        <v>43383</v>
      </c>
      <c r="H634" s="20">
        <v>43383</v>
      </c>
      <c r="I634" s="17" t="s">
        <v>20</v>
      </c>
      <c r="J634" s="17" t="s">
        <v>21</v>
      </c>
      <c r="K634" s="17" t="s">
        <v>44</v>
      </c>
      <c r="L634" s="17" t="s">
        <v>71</v>
      </c>
      <c r="M634" s="23">
        <v>5104.9267500000005</v>
      </c>
      <c r="N634" s="21">
        <v>4618.7432499999995</v>
      </c>
    </row>
    <row r="635" spans="1:14" s="3" customFormat="1" ht="15" x14ac:dyDescent="0.25">
      <c r="A635" s="1"/>
      <c r="B635" s="33">
        <v>985671</v>
      </c>
      <c r="C635" s="16" t="s">
        <v>16</v>
      </c>
      <c r="D635" s="17" t="s">
        <v>152</v>
      </c>
      <c r="E635" s="18" t="s">
        <v>640</v>
      </c>
      <c r="F635" s="19">
        <v>44037.599999999999</v>
      </c>
      <c r="G635" s="20">
        <v>43431</v>
      </c>
      <c r="H635" s="20">
        <v>43435</v>
      </c>
      <c r="I635" s="17" t="s">
        <v>20</v>
      </c>
      <c r="J635" s="17" t="s">
        <v>21</v>
      </c>
      <c r="K635" s="17" t="s">
        <v>44</v>
      </c>
      <c r="L635" s="17" t="s">
        <v>71</v>
      </c>
      <c r="M635" s="23">
        <v>22385.780000000002</v>
      </c>
      <c r="N635" s="21">
        <v>21651.819999999996</v>
      </c>
    </row>
    <row r="636" spans="1:14" s="3" customFormat="1" ht="15" x14ac:dyDescent="0.25">
      <c r="A636" s="1"/>
      <c r="B636" s="33">
        <v>985676</v>
      </c>
      <c r="C636" s="16" t="s">
        <v>16</v>
      </c>
      <c r="D636" s="17" t="s">
        <v>170</v>
      </c>
      <c r="E636" s="18" t="s">
        <v>641</v>
      </c>
      <c r="F636" s="19">
        <v>74481.600000000006</v>
      </c>
      <c r="G636" s="20">
        <v>43431</v>
      </c>
      <c r="H636" s="20">
        <v>43435</v>
      </c>
      <c r="I636" s="17" t="s">
        <v>20</v>
      </c>
      <c r="J636" s="17" t="s">
        <v>21</v>
      </c>
      <c r="K636" s="17" t="s">
        <v>46</v>
      </c>
      <c r="L636" s="17" t="s">
        <v>71</v>
      </c>
      <c r="M636" s="23">
        <v>37861.480000000003</v>
      </c>
      <c r="N636" s="21">
        <v>36620.120000000003</v>
      </c>
    </row>
    <row r="637" spans="1:14" s="3" customFormat="1" ht="15" x14ac:dyDescent="0.25">
      <c r="A637" s="1"/>
      <c r="B637" s="33">
        <v>985677</v>
      </c>
      <c r="C637" s="16" t="s">
        <v>16</v>
      </c>
      <c r="D637" s="17" t="s">
        <v>172</v>
      </c>
      <c r="E637" s="18" t="s">
        <v>642</v>
      </c>
      <c r="F637" s="19">
        <v>12749.99</v>
      </c>
      <c r="G637" s="20">
        <v>43524</v>
      </c>
      <c r="H637" s="20">
        <v>43525</v>
      </c>
      <c r="I637" s="17" t="s">
        <v>20</v>
      </c>
      <c r="J637" s="17" t="s">
        <v>21</v>
      </c>
      <c r="K637" s="17" t="s">
        <v>48</v>
      </c>
      <c r="L637" s="17" t="s">
        <v>71</v>
      </c>
      <c r="M637" s="23">
        <v>6162.4951666666666</v>
      </c>
      <c r="N637" s="21">
        <v>6587.4948333333332</v>
      </c>
    </row>
    <row r="638" spans="1:14" s="3" customFormat="1" ht="15" x14ac:dyDescent="0.25">
      <c r="A638" s="1"/>
      <c r="B638" s="33">
        <v>985678</v>
      </c>
      <c r="C638" s="16" t="s">
        <v>16</v>
      </c>
      <c r="D638" s="17" t="s">
        <v>174</v>
      </c>
      <c r="E638" s="18" t="s">
        <v>643</v>
      </c>
      <c r="F638" s="19">
        <v>13937.56</v>
      </c>
      <c r="G638" s="20">
        <v>43524</v>
      </c>
      <c r="H638" s="20">
        <v>43525</v>
      </c>
      <c r="I638" s="17" t="s">
        <v>20</v>
      </c>
      <c r="J638" s="17" t="s">
        <v>21</v>
      </c>
      <c r="K638" s="17" t="s">
        <v>122</v>
      </c>
      <c r="L638" s="17" t="s">
        <v>71</v>
      </c>
      <c r="M638" s="23">
        <v>6736.4873333333344</v>
      </c>
      <c r="N638" s="21">
        <v>7201.0726666666651</v>
      </c>
    </row>
    <row r="639" spans="1:14" s="3" customFormat="1" ht="15" x14ac:dyDescent="0.25">
      <c r="A639" s="1"/>
      <c r="B639" s="33">
        <v>985683</v>
      </c>
      <c r="C639" s="16" t="s">
        <v>16</v>
      </c>
      <c r="D639" s="17" t="s">
        <v>262</v>
      </c>
      <c r="E639" s="18" t="s">
        <v>644</v>
      </c>
      <c r="F639" s="19">
        <v>23433.62</v>
      </c>
      <c r="G639" s="20">
        <v>43630</v>
      </c>
      <c r="H639" s="20">
        <v>43647</v>
      </c>
      <c r="I639" s="17" t="s">
        <v>20</v>
      </c>
      <c r="J639" s="17" t="s">
        <v>21</v>
      </c>
      <c r="K639" s="17" t="s">
        <v>122</v>
      </c>
      <c r="L639" s="17" t="s">
        <v>71</v>
      </c>
      <c r="M639" s="23">
        <v>10545.129000000001</v>
      </c>
      <c r="N639" s="21">
        <v>12888.490999999998</v>
      </c>
    </row>
    <row r="640" spans="1:14" s="3" customFormat="1" ht="15" x14ac:dyDescent="0.25">
      <c r="A640" s="1"/>
      <c r="B640" s="33">
        <v>985684</v>
      </c>
      <c r="C640" s="16" t="s">
        <v>16</v>
      </c>
      <c r="D640" s="17" t="s">
        <v>265</v>
      </c>
      <c r="E640" s="18" t="s">
        <v>645</v>
      </c>
      <c r="F640" s="19">
        <v>9910.82</v>
      </c>
      <c r="G640" s="20">
        <v>43690</v>
      </c>
      <c r="H640" s="20">
        <v>43690</v>
      </c>
      <c r="I640" s="17" t="s">
        <v>20</v>
      </c>
      <c r="J640" s="17" t="s">
        <v>21</v>
      </c>
      <c r="K640" s="17" t="s">
        <v>122</v>
      </c>
      <c r="L640" s="17" t="s">
        <v>71</v>
      </c>
      <c r="M640" s="23">
        <v>4377.2788333333328</v>
      </c>
      <c r="N640" s="21">
        <v>5533.5411666666669</v>
      </c>
    </row>
    <row r="641" spans="1:14" s="3" customFormat="1" ht="15" x14ac:dyDescent="0.25">
      <c r="A641" s="1"/>
      <c r="B641" s="33">
        <v>985685</v>
      </c>
      <c r="C641" s="16" t="s">
        <v>16</v>
      </c>
      <c r="D641" s="17" t="s">
        <v>268</v>
      </c>
      <c r="E641" s="18" t="s">
        <v>645</v>
      </c>
      <c r="F641" s="19">
        <v>9910.82</v>
      </c>
      <c r="G641" s="20">
        <v>43690</v>
      </c>
      <c r="H641" s="20">
        <v>43690</v>
      </c>
      <c r="I641" s="17" t="s">
        <v>20</v>
      </c>
      <c r="J641" s="17" t="s">
        <v>21</v>
      </c>
      <c r="K641" s="17" t="s">
        <v>46</v>
      </c>
      <c r="L641" s="17" t="s">
        <v>71</v>
      </c>
      <c r="M641" s="23">
        <v>4377.2788333333328</v>
      </c>
      <c r="N641" s="21">
        <v>5533.5411666666669</v>
      </c>
    </row>
    <row r="642" spans="1:14" s="3" customFormat="1" ht="15" x14ac:dyDescent="0.25">
      <c r="A642" s="1"/>
      <c r="B642" s="33">
        <v>985686</v>
      </c>
      <c r="C642" s="16" t="s">
        <v>16</v>
      </c>
      <c r="D642" s="17" t="s">
        <v>646</v>
      </c>
      <c r="E642" s="18" t="s">
        <v>647</v>
      </c>
      <c r="F642" s="19">
        <v>5652.2</v>
      </c>
      <c r="G642" s="20">
        <v>43690</v>
      </c>
      <c r="H642" s="20">
        <v>43690</v>
      </c>
      <c r="I642" s="17" t="s">
        <v>20</v>
      </c>
      <c r="J642" s="17" t="s">
        <v>21</v>
      </c>
      <c r="K642" s="17" t="s">
        <v>46</v>
      </c>
      <c r="L642" s="17" t="s">
        <v>71</v>
      </c>
      <c r="M642" s="23">
        <v>2496.3883333333333</v>
      </c>
      <c r="N642" s="21">
        <v>3155.8116666666665</v>
      </c>
    </row>
    <row r="643" spans="1:14" s="3" customFormat="1" ht="15" x14ac:dyDescent="0.25">
      <c r="A643" s="1"/>
      <c r="B643" s="33">
        <v>985687</v>
      </c>
      <c r="C643" s="16" t="s">
        <v>16</v>
      </c>
      <c r="D643" s="17" t="s">
        <v>648</v>
      </c>
      <c r="E643" s="18" t="s">
        <v>649</v>
      </c>
      <c r="F643" s="19">
        <v>233598.7</v>
      </c>
      <c r="G643" s="20">
        <v>43697</v>
      </c>
      <c r="H643" s="20">
        <v>43709</v>
      </c>
      <c r="I643" s="17" t="s">
        <v>20</v>
      </c>
      <c r="J643" s="17" t="s">
        <v>21</v>
      </c>
      <c r="K643" s="17" t="s">
        <v>46</v>
      </c>
      <c r="L643" s="17" t="s">
        <v>71</v>
      </c>
      <c r="M643" s="23">
        <v>101226.10333333335</v>
      </c>
      <c r="N643" s="21">
        <v>132372.59666666668</v>
      </c>
    </row>
    <row r="644" spans="1:14" s="3" customFormat="1" ht="15" x14ac:dyDescent="0.25">
      <c r="A644" s="1"/>
      <c r="B644" s="33">
        <v>985688</v>
      </c>
      <c r="C644" s="16" t="s">
        <v>16</v>
      </c>
      <c r="D644" s="17" t="s">
        <v>650</v>
      </c>
      <c r="E644" s="18" t="s">
        <v>651</v>
      </c>
      <c r="F644" s="19">
        <v>88408.44</v>
      </c>
      <c r="G644" s="20">
        <v>43704</v>
      </c>
      <c r="H644" s="20">
        <v>43709</v>
      </c>
      <c r="I644" s="17" t="s">
        <v>20</v>
      </c>
      <c r="J644" s="17" t="s">
        <v>21</v>
      </c>
      <c r="K644" s="17" t="s">
        <v>46</v>
      </c>
      <c r="L644" s="17" t="s">
        <v>71</v>
      </c>
      <c r="M644" s="23">
        <v>38310.324000000008</v>
      </c>
      <c r="N644" s="21">
        <v>50098.115999999995</v>
      </c>
    </row>
    <row r="645" spans="1:14" s="3" customFormat="1" ht="15" x14ac:dyDescent="0.25">
      <c r="A645" s="1"/>
      <c r="B645" s="33">
        <v>985689</v>
      </c>
      <c r="C645" s="16" t="s">
        <v>16</v>
      </c>
      <c r="D645" s="17" t="s">
        <v>652</v>
      </c>
      <c r="E645" s="18" t="s">
        <v>653</v>
      </c>
      <c r="F645" s="19">
        <v>29648.68</v>
      </c>
      <c r="G645" s="20">
        <v>43738</v>
      </c>
      <c r="H645" s="20">
        <v>43739</v>
      </c>
      <c r="I645" s="17" t="s">
        <v>20</v>
      </c>
      <c r="J645" s="17" t="s">
        <v>21</v>
      </c>
      <c r="K645" s="17" t="s">
        <v>46</v>
      </c>
      <c r="L645" s="17" t="s">
        <v>71</v>
      </c>
      <c r="M645" s="23">
        <v>12600.689000000002</v>
      </c>
      <c r="N645" s="21">
        <v>17047.990999999998</v>
      </c>
    </row>
    <row r="646" spans="1:14" s="3" customFormat="1" ht="15" x14ac:dyDescent="0.25">
      <c r="A646" s="1"/>
      <c r="B646" s="33">
        <v>985686</v>
      </c>
      <c r="C646" s="16" t="s">
        <v>16</v>
      </c>
      <c r="D646" s="17" t="s">
        <v>652</v>
      </c>
      <c r="E646" s="18" t="s">
        <v>654</v>
      </c>
      <c r="F646" s="19">
        <v>40099.94</v>
      </c>
      <c r="G646" s="20">
        <v>43738</v>
      </c>
      <c r="H646" s="20">
        <v>43739</v>
      </c>
      <c r="I646" s="17" t="s">
        <v>20</v>
      </c>
      <c r="J646" s="17" t="s">
        <v>21</v>
      </c>
      <c r="K646" s="17" t="s">
        <v>46</v>
      </c>
      <c r="L646" s="17" t="s">
        <v>71</v>
      </c>
      <c r="M646" s="23">
        <v>17042.4745</v>
      </c>
      <c r="N646" s="21">
        <v>23057.465500000002</v>
      </c>
    </row>
    <row r="647" spans="1:14" s="3" customFormat="1" ht="15" x14ac:dyDescent="0.25">
      <c r="A647" s="1"/>
      <c r="B647" s="33">
        <v>985690</v>
      </c>
      <c r="C647" s="16" t="s">
        <v>16</v>
      </c>
      <c r="D647" s="17" t="s">
        <v>144</v>
      </c>
      <c r="E647" s="18" t="s">
        <v>655</v>
      </c>
      <c r="F647" s="19">
        <v>9225.6</v>
      </c>
      <c r="G647" s="20">
        <v>43738</v>
      </c>
      <c r="H647" s="20">
        <v>43739</v>
      </c>
      <c r="I647" s="17" t="s">
        <v>20</v>
      </c>
      <c r="J647" s="17" t="s">
        <v>21</v>
      </c>
      <c r="K647" s="17" t="s">
        <v>48</v>
      </c>
      <c r="L647" s="17" t="s">
        <v>71</v>
      </c>
      <c r="M647" s="23">
        <v>3920.8800000000006</v>
      </c>
      <c r="N647" s="21">
        <v>5304.7199999999993</v>
      </c>
    </row>
    <row r="648" spans="1:14" s="3" customFormat="1" ht="15" x14ac:dyDescent="0.25">
      <c r="A648" s="1"/>
      <c r="B648" s="33">
        <v>985697</v>
      </c>
      <c r="C648" s="16" t="s">
        <v>16</v>
      </c>
      <c r="D648" s="17" t="s">
        <v>148</v>
      </c>
      <c r="E648" s="18" t="s">
        <v>656</v>
      </c>
      <c r="F648" s="19">
        <v>10738</v>
      </c>
      <c r="G648" s="20">
        <v>43738</v>
      </c>
      <c r="H648" s="20">
        <v>43739</v>
      </c>
      <c r="I648" s="17" t="s">
        <v>20</v>
      </c>
      <c r="J648" s="17" t="s">
        <v>21</v>
      </c>
      <c r="K648" s="17" t="s">
        <v>122</v>
      </c>
      <c r="L648" s="17" t="s">
        <v>71</v>
      </c>
      <c r="M648" s="23">
        <v>4563.6499999999996</v>
      </c>
      <c r="N648" s="21">
        <v>6174.35</v>
      </c>
    </row>
    <row r="649" spans="1:14" s="3" customFormat="1" ht="15" x14ac:dyDescent="0.25">
      <c r="A649" s="1"/>
      <c r="B649" s="33">
        <v>985698</v>
      </c>
      <c r="C649" s="16" t="s">
        <v>16</v>
      </c>
      <c r="D649" s="17" t="s">
        <v>152</v>
      </c>
      <c r="E649" s="18" t="s">
        <v>657</v>
      </c>
      <c r="F649" s="19">
        <v>150214</v>
      </c>
      <c r="G649" s="20">
        <v>44174</v>
      </c>
      <c r="H649" s="20">
        <v>44174</v>
      </c>
      <c r="I649" s="17" t="s">
        <v>20</v>
      </c>
      <c r="J649" s="17" t="s">
        <v>21</v>
      </c>
      <c r="K649" s="17" t="s">
        <v>126</v>
      </c>
      <c r="L649" s="17" t="s">
        <v>71</v>
      </c>
      <c r="M649" s="23">
        <v>46315.983333333337</v>
      </c>
      <c r="N649" s="21">
        <v>103898.01666666666</v>
      </c>
    </row>
    <row r="650" spans="1:14" s="3" customFormat="1" ht="15" x14ac:dyDescent="0.25">
      <c r="A650" s="1"/>
      <c r="B650" s="33">
        <v>985736</v>
      </c>
      <c r="C650" s="16" t="s">
        <v>16</v>
      </c>
      <c r="D650" s="17" t="s">
        <v>170</v>
      </c>
      <c r="E650" s="18" t="s">
        <v>658</v>
      </c>
      <c r="F650" s="19">
        <v>28758.17</v>
      </c>
      <c r="G650" s="20">
        <v>44295</v>
      </c>
      <c r="H650" s="20">
        <v>44295</v>
      </c>
      <c r="I650" s="17" t="s">
        <v>20</v>
      </c>
      <c r="J650" s="17" t="s">
        <v>21</v>
      </c>
      <c r="K650" s="17" t="s">
        <v>130</v>
      </c>
      <c r="L650" s="17" t="s">
        <v>71</v>
      </c>
      <c r="M650" s="23">
        <v>7908.4967500000002</v>
      </c>
      <c r="N650" s="21">
        <v>20849.67325</v>
      </c>
    </row>
    <row r="651" spans="1:14" s="3" customFormat="1" ht="15" x14ac:dyDescent="0.25">
      <c r="A651" s="1"/>
      <c r="B651" s="33">
        <v>985737</v>
      </c>
      <c r="C651" s="16" t="s">
        <v>16</v>
      </c>
      <c r="D651" s="17" t="s">
        <v>172</v>
      </c>
      <c r="E651" s="18" t="s">
        <v>659</v>
      </c>
      <c r="F651" s="19">
        <v>10548.59</v>
      </c>
      <c r="G651" s="20">
        <v>44295</v>
      </c>
      <c r="H651" s="20">
        <v>44295</v>
      </c>
      <c r="I651" s="17" t="s">
        <v>20</v>
      </c>
      <c r="J651" s="17" t="s">
        <v>21</v>
      </c>
      <c r="K651" s="17" t="s">
        <v>134</v>
      </c>
      <c r="L651" s="17" t="s">
        <v>71</v>
      </c>
      <c r="M651" s="23">
        <v>2900.8622500000006</v>
      </c>
      <c r="N651" s="21">
        <v>7647.72775</v>
      </c>
    </row>
    <row r="652" spans="1:14" s="3" customFormat="1" ht="15" x14ac:dyDescent="0.25">
      <c r="A652" s="1"/>
      <c r="B652" s="33">
        <v>985738</v>
      </c>
      <c r="C652" s="16" t="s">
        <v>16</v>
      </c>
      <c r="D652" s="17" t="s">
        <v>174</v>
      </c>
      <c r="E652" s="18" t="s">
        <v>660</v>
      </c>
      <c r="F652" s="19">
        <v>18150.64</v>
      </c>
      <c r="G652" s="20">
        <v>44295</v>
      </c>
      <c r="H652" s="20">
        <v>44295</v>
      </c>
      <c r="I652" s="17" t="s">
        <v>20</v>
      </c>
      <c r="J652" s="17" t="s">
        <v>21</v>
      </c>
      <c r="K652" s="17" t="s">
        <v>138</v>
      </c>
      <c r="L652" s="17" t="s">
        <v>71</v>
      </c>
      <c r="M652" s="23">
        <v>4991.4260000000004</v>
      </c>
      <c r="N652" s="21">
        <v>13159.214</v>
      </c>
    </row>
    <row r="653" spans="1:14" s="3" customFormat="1" ht="15" x14ac:dyDescent="0.25">
      <c r="A653" s="1"/>
      <c r="B653" s="33">
        <v>985739</v>
      </c>
      <c r="C653" s="16" t="s">
        <v>16</v>
      </c>
      <c r="D653" s="17" t="s">
        <v>262</v>
      </c>
      <c r="E653" s="18" t="s">
        <v>661</v>
      </c>
      <c r="F653" s="19">
        <v>62937.96</v>
      </c>
      <c r="G653" s="20">
        <v>44295</v>
      </c>
      <c r="H653" s="20">
        <v>44295</v>
      </c>
      <c r="I653" s="17" t="s">
        <v>20</v>
      </c>
      <c r="J653" s="17" t="s">
        <v>21</v>
      </c>
      <c r="K653" s="17" t="s">
        <v>142</v>
      </c>
      <c r="L653" s="17" t="s">
        <v>71</v>
      </c>
      <c r="M653" s="23">
        <v>17307.939000000002</v>
      </c>
      <c r="N653" s="21">
        <v>45630.020999999993</v>
      </c>
    </row>
    <row r="654" spans="1:14" s="3" customFormat="1" ht="15" x14ac:dyDescent="0.25">
      <c r="A654" s="1"/>
      <c r="B654" s="33">
        <v>985740</v>
      </c>
      <c r="C654" s="16" t="s">
        <v>16</v>
      </c>
      <c r="D654" s="17" t="s">
        <v>265</v>
      </c>
      <c r="E654" s="18" t="s">
        <v>662</v>
      </c>
      <c r="F654" s="19">
        <v>183364.57</v>
      </c>
      <c r="G654" s="20">
        <v>44301</v>
      </c>
      <c r="H654" s="20">
        <v>44301</v>
      </c>
      <c r="I654" s="17" t="s">
        <v>20</v>
      </c>
      <c r="J654" s="17" t="s">
        <v>21</v>
      </c>
      <c r="K654" s="17" t="s">
        <v>146</v>
      </c>
      <c r="L654" s="17" t="s">
        <v>71</v>
      </c>
      <c r="M654" s="23">
        <v>48897.218666666675</v>
      </c>
      <c r="N654" s="21">
        <v>134467.35133333332</v>
      </c>
    </row>
    <row r="655" spans="1:14" s="3" customFormat="1" ht="15" x14ac:dyDescent="0.25">
      <c r="A655" s="1"/>
      <c r="B655" s="33">
        <v>985741</v>
      </c>
      <c r="C655" s="16" t="s">
        <v>16</v>
      </c>
      <c r="D655" s="17" t="s">
        <v>268</v>
      </c>
      <c r="E655" s="18" t="s">
        <v>661</v>
      </c>
      <c r="F655" s="19">
        <v>104896.6</v>
      </c>
      <c r="G655" s="20">
        <v>44307</v>
      </c>
      <c r="H655" s="20">
        <v>44307</v>
      </c>
      <c r="I655" s="17" t="s">
        <v>20</v>
      </c>
      <c r="J655" s="17" t="s">
        <v>21</v>
      </c>
      <c r="K655" s="17" t="s">
        <v>150</v>
      </c>
      <c r="L655" s="17" t="s">
        <v>71</v>
      </c>
      <c r="M655" s="23">
        <v>27972.42666666667</v>
      </c>
      <c r="N655" s="21">
        <v>76924.17333333334</v>
      </c>
    </row>
    <row r="656" spans="1:14" s="3" customFormat="1" ht="15" x14ac:dyDescent="0.25">
      <c r="A656" s="1"/>
      <c r="B656" s="33">
        <v>985742</v>
      </c>
      <c r="C656" s="16" t="s">
        <v>16</v>
      </c>
      <c r="D656" s="17" t="s">
        <v>268</v>
      </c>
      <c r="E656" s="18" t="s">
        <v>663</v>
      </c>
      <c r="F656" s="19">
        <v>119475</v>
      </c>
      <c r="G656" s="20">
        <v>44469</v>
      </c>
      <c r="H656" s="20">
        <v>44470</v>
      </c>
      <c r="I656" s="17" t="s">
        <v>20</v>
      </c>
      <c r="J656" s="17" t="s">
        <v>21</v>
      </c>
      <c r="K656" s="17" t="s">
        <v>150</v>
      </c>
      <c r="L656" s="17" t="s">
        <v>71</v>
      </c>
      <c r="M656" s="23">
        <v>26881.875</v>
      </c>
      <c r="N656" s="21">
        <v>92593.125</v>
      </c>
    </row>
    <row r="657" spans="1:14" s="3" customFormat="1" ht="15" x14ac:dyDescent="0.25">
      <c r="A657" s="1"/>
      <c r="B657" s="33">
        <v>985743</v>
      </c>
      <c r="C657" s="16" t="s">
        <v>16</v>
      </c>
      <c r="D657" s="17" t="s">
        <v>646</v>
      </c>
      <c r="E657" s="18" t="s">
        <v>664</v>
      </c>
      <c r="F657" s="19">
        <v>83197.08</v>
      </c>
      <c r="G657" s="20">
        <v>44593</v>
      </c>
      <c r="H657" s="20">
        <v>44593</v>
      </c>
      <c r="I657" s="17" t="s">
        <v>20</v>
      </c>
      <c r="J657" s="17" t="s">
        <v>21</v>
      </c>
      <c r="K657" s="17" t="s">
        <v>150</v>
      </c>
      <c r="L657" s="17" t="s">
        <v>71</v>
      </c>
      <c r="M657" s="23">
        <v>15946.107000000002</v>
      </c>
      <c r="N657" s="21">
        <v>67250.972999999998</v>
      </c>
    </row>
    <row r="658" spans="1:14" s="3" customFormat="1" ht="15" x14ac:dyDescent="0.25">
      <c r="A658" s="1"/>
      <c r="B658" s="33">
        <v>985744</v>
      </c>
      <c r="C658" s="16" t="s">
        <v>16</v>
      </c>
      <c r="D658" s="17" t="s">
        <v>648</v>
      </c>
      <c r="E658" s="18" t="s">
        <v>665</v>
      </c>
      <c r="F658" s="19">
        <v>28290.5</v>
      </c>
      <c r="G658" s="20">
        <v>44593</v>
      </c>
      <c r="H658" s="20">
        <v>44593</v>
      </c>
      <c r="I658" s="17" t="s">
        <v>20</v>
      </c>
      <c r="J658" s="17" t="s">
        <v>21</v>
      </c>
      <c r="K658" s="17" t="s">
        <v>150</v>
      </c>
      <c r="L658" s="17" t="s">
        <v>71</v>
      </c>
      <c r="M658" s="23">
        <v>5422.3458333333338</v>
      </c>
      <c r="N658" s="21">
        <v>22868.154166666667</v>
      </c>
    </row>
    <row r="659" spans="1:14" s="3" customFormat="1" ht="15" x14ac:dyDescent="0.25">
      <c r="A659" s="1"/>
      <c r="B659" s="33">
        <v>985745</v>
      </c>
      <c r="C659" s="16" t="s">
        <v>16</v>
      </c>
      <c r="D659" s="17" t="s">
        <v>650</v>
      </c>
      <c r="E659" s="18" t="s">
        <v>666</v>
      </c>
      <c r="F659" s="19">
        <v>26233.759999999998</v>
      </c>
      <c r="G659" s="20">
        <v>44593</v>
      </c>
      <c r="H659" s="20">
        <v>44593</v>
      </c>
      <c r="I659" s="17" t="s">
        <v>20</v>
      </c>
      <c r="J659" s="17" t="s">
        <v>21</v>
      </c>
      <c r="K659" s="17" t="s">
        <v>150</v>
      </c>
      <c r="L659" s="17" t="s">
        <v>71</v>
      </c>
      <c r="M659" s="23">
        <v>5028.137333333334</v>
      </c>
      <c r="N659" s="21">
        <v>21205.622666666663</v>
      </c>
    </row>
    <row r="660" spans="1:14" s="3" customFormat="1" ht="15" x14ac:dyDescent="0.25">
      <c r="A660" s="1"/>
      <c r="B660" s="33">
        <v>985746</v>
      </c>
      <c r="C660" s="16" t="s">
        <v>16</v>
      </c>
      <c r="D660" s="17" t="s">
        <v>652</v>
      </c>
      <c r="E660" s="18" t="s">
        <v>667</v>
      </c>
      <c r="F660" s="19">
        <v>158627.49</v>
      </c>
      <c r="G660" s="20">
        <v>44742</v>
      </c>
      <c r="H660" s="20">
        <v>44743</v>
      </c>
      <c r="I660" s="17" t="s">
        <v>20</v>
      </c>
      <c r="J660" s="17" t="s">
        <v>21</v>
      </c>
      <c r="K660" s="17" t="s">
        <v>150</v>
      </c>
      <c r="L660" s="17" t="s">
        <v>71</v>
      </c>
      <c r="M660" s="23">
        <v>25116.019249999998</v>
      </c>
      <c r="N660" s="21">
        <v>133511.47074999998</v>
      </c>
    </row>
    <row r="661" spans="1:14" s="3" customFormat="1" ht="15" x14ac:dyDescent="0.25">
      <c r="A661" s="1"/>
      <c r="B661" s="33">
        <v>985747</v>
      </c>
      <c r="C661" s="16" t="s">
        <v>16</v>
      </c>
      <c r="D661" s="17" t="s">
        <v>668</v>
      </c>
      <c r="E661" s="18" t="s">
        <v>669</v>
      </c>
      <c r="F661" s="19">
        <v>6608</v>
      </c>
      <c r="G661" s="20">
        <v>44775</v>
      </c>
      <c r="H661" s="20">
        <v>44775</v>
      </c>
      <c r="I661" s="17" t="s">
        <v>20</v>
      </c>
      <c r="J661" s="17" t="s">
        <v>21</v>
      </c>
      <c r="K661" s="17" t="s">
        <v>150</v>
      </c>
      <c r="L661" s="17" t="s">
        <v>71</v>
      </c>
      <c r="M661" s="23">
        <v>936.13333333333344</v>
      </c>
      <c r="N661" s="21">
        <v>5671.8666666666668</v>
      </c>
    </row>
    <row r="662" spans="1:14" s="3" customFormat="1" ht="15" x14ac:dyDescent="0.25">
      <c r="A662" s="1"/>
      <c r="B662" s="33">
        <v>985748</v>
      </c>
      <c r="C662" s="16" t="s">
        <v>16</v>
      </c>
      <c r="D662" s="17" t="s">
        <v>670</v>
      </c>
      <c r="E662" s="18" t="s">
        <v>671</v>
      </c>
      <c r="F662" s="19">
        <v>16396.099999999999</v>
      </c>
      <c r="G662" s="20">
        <v>44775</v>
      </c>
      <c r="H662" s="20">
        <v>44775</v>
      </c>
      <c r="I662" s="17" t="s">
        <v>20</v>
      </c>
      <c r="J662" s="17" t="s">
        <v>21</v>
      </c>
      <c r="K662" s="17" t="s">
        <v>150</v>
      </c>
      <c r="L662" s="17" t="s">
        <v>71</v>
      </c>
      <c r="M662" s="23">
        <v>2322.7808333333332</v>
      </c>
      <c r="N662" s="21">
        <v>14073.319166666664</v>
      </c>
    </row>
    <row r="663" spans="1:14" s="3" customFormat="1" ht="15" x14ac:dyDescent="0.25">
      <c r="A663" s="1"/>
      <c r="B663" s="33">
        <v>985749</v>
      </c>
      <c r="C663" s="16" t="s">
        <v>16</v>
      </c>
      <c r="D663" s="17" t="s">
        <v>672</v>
      </c>
      <c r="E663" s="18" t="s">
        <v>673</v>
      </c>
      <c r="F663" s="19">
        <v>6608</v>
      </c>
      <c r="G663" s="20">
        <v>44775</v>
      </c>
      <c r="H663" s="20">
        <v>44775</v>
      </c>
      <c r="I663" s="17" t="s">
        <v>20</v>
      </c>
      <c r="J663" s="17" t="s">
        <v>21</v>
      </c>
      <c r="K663" s="17" t="s">
        <v>150</v>
      </c>
      <c r="L663" s="17" t="s">
        <v>71</v>
      </c>
      <c r="M663" s="23">
        <v>936.13333333333344</v>
      </c>
      <c r="N663" s="21">
        <v>5671.8666666666668</v>
      </c>
    </row>
    <row r="664" spans="1:14" s="3" customFormat="1" ht="15" x14ac:dyDescent="0.25">
      <c r="A664" s="1"/>
      <c r="B664" s="33">
        <v>985750</v>
      </c>
      <c r="C664" s="16" t="s">
        <v>16</v>
      </c>
      <c r="D664" s="17" t="s">
        <v>674</v>
      </c>
      <c r="E664" s="18" t="s">
        <v>675</v>
      </c>
      <c r="F664" s="19">
        <v>474300.18</v>
      </c>
      <c r="G664" s="20">
        <v>44895</v>
      </c>
      <c r="H664" s="20">
        <v>44896</v>
      </c>
      <c r="I664" s="17" t="s">
        <v>20</v>
      </c>
      <c r="J664" s="17" t="s">
        <v>21</v>
      </c>
      <c r="K664" s="17" t="s">
        <v>150</v>
      </c>
      <c r="L664" s="17" t="s">
        <v>71</v>
      </c>
      <c r="M664" s="23">
        <v>51382.519500000002</v>
      </c>
      <c r="N664" s="21">
        <v>422917.6605</v>
      </c>
    </row>
    <row r="665" spans="1:14" s="3" customFormat="1" ht="15" x14ac:dyDescent="0.25">
      <c r="A665" s="1"/>
      <c r="B665" s="15" t="s">
        <v>676</v>
      </c>
      <c r="C665" s="16" t="s">
        <v>16</v>
      </c>
      <c r="D665" s="17" t="s">
        <v>33</v>
      </c>
      <c r="E665" s="18" t="s">
        <v>677</v>
      </c>
      <c r="F665" s="19">
        <v>2100</v>
      </c>
      <c r="G665" s="20">
        <v>37753</v>
      </c>
      <c r="H665" s="20">
        <v>37773</v>
      </c>
      <c r="I665" s="17" t="s">
        <v>20</v>
      </c>
      <c r="J665" s="17" t="s">
        <v>21</v>
      </c>
      <c r="K665" s="17" t="s">
        <v>73</v>
      </c>
      <c r="L665" s="17" t="s">
        <v>71</v>
      </c>
      <c r="M665" s="19">
        <v>2100</v>
      </c>
      <c r="N665" s="21">
        <v>0</v>
      </c>
    </row>
    <row r="666" spans="1:14" s="3" customFormat="1" ht="15" x14ac:dyDescent="0.25">
      <c r="A666" s="1"/>
      <c r="B666" s="15" t="s">
        <v>678</v>
      </c>
      <c r="C666" s="16" t="s">
        <v>16</v>
      </c>
      <c r="D666" s="17" t="s">
        <v>33</v>
      </c>
      <c r="E666" s="18" t="s">
        <v>679</v>
      </c>
      <c r="F666" s="19">
        <v>1475</v>
      </c>
      <c r="G666" s="20">
        <v>38145</v>
      </c>
      <c r="H666" s="20">
        <v>38145</v>
      </c>
      <c r="I666" s="17" t="s">
        <v>20</v>
      </c>
      <c r="J666" s="17" t="s">
        <v>21</v>
      </c>
      <c r="K666" s="17" t="s">
        <v>75</v>
      </c>
      <c r="L666" s="17" t="s">
        <v>71</v>
      </c>
      <c r="M666" s="19">
        <v>1475</v>
      </c>
      <c r="N666" s="21">
        <v>0</v>
      </c>
    </row>
    <row r="667" spans="1:14" s="3" customFormat="1" ht="15" x14ac:dyDescent="0.25">
      <c r="A667" s="1"/>
      <c r="B667" s="15">
        <v>985323</v>
      </c>
      <c r="C667" s="16" t="s">
        <v>16</v>
      </c>
      <c r="D667" s="17" t="s">
        <v>33</v>
      </c>
      <c r="E667" s="18" t="s">
        <v>680</v>
      </c>
      <c r="F667" s="19">
        <v>21112</v>
      </c>
      <c r="G667" s="20">
        <v>39847</v>
      </c>
      <c r="H667" s="20">
        <v>39873</v>
      </c>
      <c r="I667" s="17" t="s">
        <v>20</v>
      </c>
      <c r="J667" s="17" t="s">
        <v>21</v>
      </c>
      <c r="K667" s="17" t="s">
        <v>41</v>
      </c>
      <c r="L667" s="17" t="s">
        <v>71</v>
      </c>
      <c r="M667" s="19">
        <v>21111.000000000004</v>
      </c>
      <c r="N667" s="21">
        <v>0.99999999999636202</v>
      </c>
    </row>
    <row r="668" spans="1:14" s="3" customFormat="1" ht="15" x14ac:dyDescent="0.25">
      <c r="A668" s="1"/>
      <c r="B668" s="15" t="s">
        <v>681</v>
      </c>
      <c r="C668" s="16" t="s">
        <v>16</v>
      </c>
      <c r="D668" s="17" t="s">
        <v>33</v>
      </c>
      <c r="E668" s="18" t="s">
        <v>682</v>
      </c>
      <c r="F668" s="19">
        <v>2100</v>
      </c>
      <c r="G668" s="20">
        <v>40632</v>
      </c>
      <c r="H668" s="20">
        <v>40634</v>
      </c>
      <c r="I668" s="17" t="s">
        <v>20</v>
      </c>
      <c r="J668" s="17" t="s">
        <v>21</v>
      </c>
      <c r="K668" s="17" t="s">
        <v>78</v>
      </c>
      <c r="L668" s="17" t="s">
        <v>71</v>
      </c>
      <c r="M668" s="28">
        <v>2099</v>
      </c>
      <c r="N668" s="21">
        <v>1</v>
      </c>
    </row>
    <row r="669" spans="1:14" s="3" customFormat="1" ht="15" x14ac:dyDescent="0.25">
      <c r="A669" s="1"/>
      <c r="B669" s="15" t="s">
        <v>683</v>
      </c>
      <c r="C669" s="16" t="s">
        <v>16</v>
      </c>
      <c r="D669" s="17" t="s">
        <v>33</v>
      </c>
      <c r="E669" s="18" t="s">
        <v>684</v>
      </c>
      <c r="F669" s="19">
        <v>16518.009999999998</v>
      </c>
      <c r="G669" s="20">
        <v>40753</v>
      </c>
      <c r="H669" s="20">
        <v>40756</v>
      </c>
      <c r="I669" s="17" t="s">
        <v>20</v>
      </c>
      <c r="J669" s="17" t="s">
        <v>21</v>
      </c>
      <c r="K669" s="17" t="s">
        <v>80</v>
      </c>
      <c r="L669" s="17" t="s">
        <v>71</v>
      </c>
      <c r="M669" s="28">
        <v>16517.009999999998</v>
      </c>
      <c r="N669" s="21">
        <v>1</v>
      </c>
    </row>
    <row r="670" spans="1:14" s="3" customFormat="1" ht="15" x14ac:dyDescent="0.25">
      <c r="A670" s="1"/>
      <c r="B670" s="15" t="s">
        <v>685</v>
      </c>
      <c r="C670" s="16" t="s">
        <v>16</v>
      </c>
      <c r="D670" s="17" t="s">
        <v>33</v>
      </c>
      <c r="E670" s="18" t="s">
        <v>686</v>
      </c>
      <c r="F670" s="19">
        <v>69999.960000000006</v>
      </c>
      <c r="G670" s="20">
        <v>41670</v>
      </c>
      <c r="H670" s="20">
        <v>41671</v>
      </c>
      <c r="I670" s="17" t="s">
        <v>20</v>
      </c>
      <c r="J670" s="17" t="s">
        <v>21</v>
      </c>
      <c r="K670" s="17" t="s">
        <v>44</v>
      </c>
      <c r="L670" s="17" t="s">
        <v>71</v>
      </c>
      <c r="M670" s="28">
        <v>68833.294000000009</v>
      </c>
      <c r="N670" s="21">
        <v>1166.6659999999974</v>
      </c>
    </row>
    <row r="671" spans="1:14" s="3" customFormat="1" ht="15" x14ac:dyDescent="0.25">
      <c r="A671" s="1"/>
      <c r="B671" s="15">
        <v>985328</v>
      </c>
      <c r="C671" s="16" t="s">
        <v>16</v>
      </c>
      <c r="D671" s="17" t="s">
        <v>17</v>
      </c>
      <c r="E671" s="18" t="s">
        <v>687</v>
      </c>
      <c r="F671" s="19">
        <v>4495</v>
      </c>
      <c r="G671" s="20">
        <v>38301</v>
      </c>
      <c r="H671" s="20">
        <v>38301</v>
      </c>
      <c r="I671" s="17" t="s">
        <v>20</v>
      </c>
      <c r="J671" s="17" t="s">
        <v>21</v>
      </c>
      <c r="K671" s="17" t="s">
        <v>48</v>
      </c>
      <c r="L671" s="17" t="s">
        <v>71</v>
      </c>
      <c r="M671" s="19">
        <v>4500.8999999999996</v>
      </c>
      <c r="N671" s="21">
        <v>1</v>
      </c>
    </row>
    <row r="672" spans="1:14" s="3" customFormat="1" ht="15" x14ac:dyDescent="0.25">
      <c r="A672" s="1"/>
      <c r="B672" s="15">
        <v>985329</v>
      </c>
      <c r="C672" s="16" t="s">
        <v>16</v>
      </c>
      <c r="D672" s="17" t="s">
        <v>17</v>
      </c>
      <c r="E672" s="18" t="s">
        <v>688</v>
      </c>
      <c r="F672" s="19">
        <v>80627.789999999994</v>
      </c>
      <c r="G672" s="20">
        <v>38359</v>
      </c>
      <c r="H672" s="20">
        <v>38359</v>
      </c>
      <c r="I672" s="17" t="s">
        <v>20</v>
      </c>
      <c r="J672" s="17" t="s">
        <v>21</v>
      </c>
      <c r="K672" s="17" t="s">
        <v>55</v>
      </c>
      <c r="L672" s="17" t="s">
        <v>71</v>
      </c>
      <c r="M672" s="19">
        <v>80626.790874999992</v>
      </c>
      <c r="N672" s="21">
        <v>0.99912500000209548</v>
      </c>
    </row>
    <row r="673" spans="1:14" s="3" customFormat="1" ht="15" x14ac:dyDescent="0.25">
      <c r="A673" s="1"/>
      <c r="B673" s="15">
        <v>985330</v>
      </c>
      <c r="C673" s="16" t="s">
        <v>16</v>
      </c>
      <c r="D673" s="17" t="s">
        <v>17</v>
      </c>
      <c r="E673" s="18" t="s">
        <v>689</v>
      </c>
      <c r="F673" s="19">
        <v>68683.990000000005</v>
      </c>
      <c r="G673" s="20">
        <v>38534</v>
      </c>
      <c r="H673" s="20">
        <v>38534</v>
      </c>
      <c r="I673" s="17" t="s">
        <v>20</v>
      </c>
      <c r="J673" s="17" t="s">
        <v>21</v>
      </c>
      <c r="K673" s="17" t="s">
        <v>58</v>
      </c>
      <c r="L673" s="17" t="s">
        <v>71</v>
      </c>
      <c r="M673" s="19">
        <v>68682.986708333367</v>
      </c>
      <c r="N673" s="21">
        <v>1.0032916666386882</v>
      </c>
    </row>
    <row r="674" spans="1:14" s="3" customFormat="1" ht="15" x14ac:dyDescent="0.25">
      <c r="A674" s="1"/>
      <c r="B674" s="15">
        <v>985331</v>
      </c>
      <c r="C674" s="16" t="s">
        <v>16</v>
      </c>
      <c r="D674" s="17" t="s">
        <v>33</v>
      </c>
      <c r="E674" s="18" t="s">
        <v>690</v>
      </c>
      <c r="F674" s="19">
        <v>26439.14</v>
      </c>
      <c r="G674" s="20">
        <v>38534</v>
      </c>
      <c r="H674" s="20">
        <v>38534</v>
      </c>
      <c r="I674" s="17" t="s">
        <v>20</v>
      </c>
      <c r="J674" s="17" t="s">
        <v>21</v>
      </c>
      <c r="K674" s="17" t="s">
        <v>60</v>
      </c>
      <c r="L674" s="17" t="s">
        <v>71</v>
      </c>
      <c r="M674" s="19">
        <v>26438.13691666663</v>
      </c>
      <c r="N674" s="21">
        <v>1.0030833333694318</v>
      </c>
    </row>
    <row r="675" spans="1:14" s="3" customFormat="1" ht="15" x14ac:dyDescent="0.25">
      <c r="A675" s="1"/>
      <c r="B675" s="15">
        <v>985332</v>
      </c>
      <c r="C675" s="16" t="s">
        <v>16</v>
      </c>
      <c r="D675" s="17" t="s">
        <v>33</v>
      </c>
      <c r="E675" s="18" t="s">
        <v>689</v>
      </c>
      <c r="F675" s="19">
        <v>9812</v>
      </c>
      <c r="G675" s="20">
        <v>38533</v>
      </c>
      <c r="H675" s="20">
        <v>38534</v>
      </c>
      <c r="I675" s="17" t="s">
        <v>20</v>
      </c>
      <c r="J675" s="17" t="s">
        <v>21</v>
      </c>
      <c r="K675" s="17" t="s">
        <v>65</v>
      </c>
      <c r="L675" s="17" t="s">
        <v>71</v>
      </c>
      <c r="M675" s="19">
        <v>9811</v>
      </c>
      <c r="N675" s="21">
        <v>1</v>
      </c>
    </row>
    <row r="676" spans="1:14" s="3" customFormat="1" ht="15" x14ac:dyDescent="0.25">
      <c r="A676" s="1"/>
      <c r="B676" s="15">
        <v>985333</v>
      </c>
      <c r="C676" s="16" t="s">
        <v>16</v>
      </c>
      <c r="D676" s="17" t="s">
        <v>33</v>
      </c>
      <c r="E676" s="18" t="s">
        <v>691</v>
      </c>
      <c r="F676" s="19">
        <v>3620.99</v>
      </c>
      <c r="G676" s="20">
        <v>38520</v>
      </c>
      <c r="H676" s="20">
        <v>38520</v>
      </c>
      <c r="I676" s="17" t="s">
        <v>20</v>
      </c>
      <c r="J676" s="17" t="s">
        <v>21</v>
      </c>
      <c r="K676" s="17" t="s">
        <v>67</v>
      </c>
      <c r="L676" s="17" t="s">
        <v>71</v>
      </c>
      <c r="M676" s="19">
        <v>3619.99</v>
      </c>
      <c r="N676" s="21">
        <v>1</v>
      </c>
    </row>
    <row r="677" spans="1:14" s="3" customFormat="1" ht="15" x14ac:dyDescent="0.25">
      <c r="A677" s="1"/>
      <c r="B677" s="15">
        <v>985334</v>
      </c>
      <c r="C677" s="16" t="s">
        <v>16</v>
      </c>
      <c r="D677" s="17" t="s">
        <v>33</v>
      </c>
      <c r="E677" s="18" t="s">
        <v>692</v>
      </c>
      <c r="F677" s="19">
        <v>79750</v>
      </c>
      <c r="G677" s="20">
        <v>39833</v>
      </c>
      <c r="H677" s="20">
        <v>39845</v>
      </c>
      <c r="I677" s="17" t="s">
        <v>20</v>
      </c>
      <c r="J677" s="17" t="s">
        <v>21</v>
      </c>
      <c r="K677" s="17" t="s">
        <v>69</v>
      </c>
      <c r="L677" s="17" t="s">
        <v>71</v>
      </c>
      <c r="M677" s="19">
        <v>79749</v>
      </c>
      <c r="N677" s="21">
        <v>1</v>
      </c>
    </row>
    <row r="678" spans="1:14" s="3" customFormat="1" ht="15" x14ac:dyDescent="0.25">
      <c r="A678" s="1"/>
      <c r="B678" s="15">
        <v>985335</v>
      </c>
      <c r="C678" s="16" t="s">
        <v>16</v>
      </c>
      <c r="D678" s="17" t="s">
        <v>33</v>
      </c>
      <c r="E678" s="18" t="s">
        <v>693</v>
      </c>
      <c r="F678" s="19">
        <v>7309.99</v>
      </c>
      <c r="G678" s="20">
        <v>39841</v>
      </c>
      <c r="H678" s="20">
        <v>39845</v>
      </c>
      <c r="I678" s="17" t="s">
        <v>20</v>
      </c>
      <c r="J678" s="17" t="s">
        <v>21</v>
      </c>
      <c r="K678" s="17" t="s">
        <v>73</v>
      </c>
      <c r="L678" s="17" t="s">
        <v>71</v>
      </c>
      <c r="M678" s="19">
        <v>7308.99</v>
      </c>
      <c r="N678" s="21">
        <v>1</v>
      </c>
    </row>
    <row r="679" spans="1:14" s="3" customFormat="1" ht="15" x14ac:dyDescent="0.25">
      <c r="A679" s="1"/>
      <c r="B679" s="15" t="s">
        <v>694</v>
      </c>
      <c r="C679" s="16" t="s">
        <v>16</v>
      </c>
      <c r="D679" s="17" t="s">
        <v>33</v>
      </c>
      <c r="E679" s="18" t="s">
        <v>695</v>
      </c>
      <c r="F679" s="19">
        <f>58998.76</f>
        <v>58998.76</v>
      </c>
      <c r="G679" s="20">
        <v>40268</v>
      </c>
      <c r="H679" s="20">
        <v>40269</v>
      </c>
      <c r="I679" s="17" t="s">
        <v>20</v>
      </c>
      <c r="J679" s="17" t="s">
        <v>21</v>
      </c>
      <c r="K679" s="17" t="s">
        <v>75</v>
      </c>
      <c r="L679" s="17" t="s">
        <v>71</v>
      </c>
      <c r="M679" s="19">
        <v>58997.760000000002</v>
      </c>
      <c r="N679" s="21">
        <v>1</v>
      </c>
    </row>
    <row r="680" spans="1:14" s="3" customFormat="1" ht="15" x14ac:dyDescent="0.25">
      <c r="A680" s="1"/>
      <c r="B680" s="15" t="s">
        <v>696</v>
      </c>
      <c r="C680" s="16" t="s">
        <v>16</v>
      </c>
      <c r="D680" s="17" t="s">
        <v>33</v>
      </c>
      <c r="E680" s="18" t="s">
        <v>697</v>
      </c>
      <c r="F680" s="19">
        <v>25000</v>
      </c>
      <c r="G680" s="20">
        <v>40724</v>
      </c>
      <c r="H680" s="20">
        <v>40725</v>
      </c>
      <c r="I680" s="17" t="s">
        <v>20</v>
      </c>
      <c r="J680" s="17" t="s">
        <v>21</v>
      </c>
      <c r="K680" s="17" t="s">
        <v>41</v>
      </c>
      <c r="L680" s="17" t="s">
        <v>71</v>
      </c>
      <c r="M680" s="23">
        <v>24999</v>
      </c>
      <c r="N680" s="21">
        <v>1</v>
      </c>
    </row>
    <row r="681" spans="1:14" s="3" customFormat="1" ht="15" x14ac:dyDescent="0.25">
      <c r="A681" s="1"/>
      <c r="B681" s="15" t="s">
        <v>698</v>
      </c>
      <c r="C681" s="16" t="s">
        <v>16</v>
      </c>
      <c r="D681" s="17" t="s">
        <v>17</v>
      </c>
      <c r="E681" s="18" t="s">
        <v>699</v>
      </c>
      <c r="F681" s="19">
        <v>145900.01</v>
      </c>
      <c r="G681" s="20">
        <v>41753</v>
      </c>
      <c r="H681" s="20">
        <v>41760</v>
      </c>
      <c r="I681" s="17" t="s">
        <v>20</v>
      </c>
      <c r="J681" s="17" t="s">
        <v>21</v>
      </c>
      <c r="K681" s="17" t="s">
        <v>78</v>
      </c>
      <c r="L681" s="17" t="s">
        <v>71</v>
      </c>
      <c r="M681" s="23">
        <v>139820.84291666668</v>
      </c>
      <c r="N681" s="21">
        <v>6079.1670833333337</v>
      </c>
    </row>
    <row r="682" spans="1:14" s="3" customFormat="1" ht="15" x14ac:dyDescent="0.25">
      <c r="A682" s="1"/>
      <c r="B682" s="15" t="s">
        <v>700</v>
      </c>
      <c r="C682" s="16" t="s">
        <v>16</v>
      </c>
      <c r="D682" s="17" t="s">
        <v>17</v>
      </c>
      <c r="E682" s="18" t="s">
        <v>701</v>
      </c>
      <c r="F682" s="19">
        <v>76500</v>
      </c>
      <c r="G682" s="20">
        <v>41760</v>
      </c>
      <c r="H682" s="20">
        <v>41760</v>
      </c>
      <c r="I682" s="17" t="s">
        <v>20</v>
      </c>
      <c r="J682" s="17" t="s">
        <v>21</v>
      </c>
      <c r="K682" s="17" t="s">
        <v>80</v>
      </c>
      <c r="L682" s="17" t="s">
        <v>71</v>
      </c>
      <c r="M682" s="23">
        <v>72675</v>
      </c>
      <c r="N682" s="21">
        <v>3825</v>
      </c>
    </row>
    <row r="683" spans="1:14" s="3" customFormat="1" ht="15" x14ac:dyDescent="0.25">
      <c r="A683" s="1"/>
      <c r="B683" s="15" t="s">
        <v>702</v>
      </c>
      <c r="C683" s="16" t="s">
        <v>16</v>
      </c>
      <c r="D683" s="17" t="s">
        <v>33</v>
      </c>
      <c r="E683" s="18" t="s">
        <v>701</v>
      </c>
      <c r="F683" s="19">
        <v>76500</v>
      </c>
      <c r="G683" s="20">
        <v>41789</v>
      </c>
      <c r="H683" s="20" t="s">
        <v>703</v>
      </c>
      <c r="I683" s="17" t="s">
        <v>20</v>
      </c>
      <c r="J683" s="17" t="s">
        <v>21</v>
      </c>
      <c r="K683" s="17" t="s">
        <v>44</v>
      </c>
      <c r="L683" s="17" t="s">
        <v>71</v>
      </c>
      <c r="M683" s="23">
        <v>72675</v>
      </c>
      <c r="N683" s="21">
        <v>3825</v>
      </c>
    </row>
    <row r="684" spans="1:14" s="3" customFormat="1" ht="15" x14ac:dyDescent="0.25">
      <c r="A684" s="1"/>
      <c r="B684" s="15" t="s">
        <v>704</v>
      </c>
      <c r="C684" s="16" t="s">
        <v>16</v>
      </c>
      <c r="D684" s="17" t="s">
        <v>33</v>
      </c>
      <c r="E684" s="18" t="s">
        <v>705</v>
      </c>
      <c r="F684" s="19">
        <v>30393.17</v>
      </c>
      <c r="G684" s="20">
        <v>42277</v>
      </c>
      <c r="H684" s="20">
        <v>42278</v>
      </c>
      <c r="I684" s="17" t="s">
        <v>20</v>
      </c>
      <c r="J684" s="17" t="s">
        <v>21</v>
      </c>
      <c r="K684" s="17" t="s">
        <v>46</v>
      </c>
      <c r="L684" s="17" t="s">
        <v>71</v>
      </c>
      <c r="M684" s="23">
        <v>24821.088833333335</v>
      </c>
      <c r="N684" s="21">
        <v>5572.0811666666632</v>
      </c>
    </row>
    <row r="685" spans="1:14" s="3" customFormat="1" ht="15" x14ac:dyDescent="0.25">
      <c r="A685" s="1"/>
      <c r="B685" s="15" t="s">
        <v>706</v>
      </c>
      <c r="C685" s="16" t="s">
        <v>16</v>
      </c>
      <c r="D685" s="17" t="s">
        <v>33</v>
      </c>
      <c r="E685" s="18" t="s">
        <v>707</v>
      </c>
      <c r="F685" s="19">
        <v>14590</v>
      </c>
      <c r="G685" s="20">
        <v>42445</v>
      </c>
      <c r="H685" s="20">
        <v>42445</v>
      </c>
      <c r="I685" s="17" t="s">
        <v>20</v>
      </c>
      <c r="J685" s="17" t="s">
        <v>21</v>
      </c>
      <c r="K685" s="17" t="s">
        <v>48</v>
      </c>
      <c r="L685" s="17" t="s">
        <v>71</v>
      </c>
      <c r="M685" s="23">
        <v>11307.25</v>
      </c>
      <c r="N685" s="21">
        <v>3282.75</v>
      </c>
    </row>
    <row r="686" spans="1:14" s="3" customFormat="1" ht="15" x14ac:dyDescent="0.25">
      <c r="A686" s="1"/>
      <c r="B686" s="15" t="s">
        <v>708</v>
      </c>
      <c r="C686" s="16" t="s">
        <v>16</v>
      </c>
      <c r="D686" s="17" t="s">
        <v>33</v>
      </c>
      <c r="E686" s="18" t="s">
        <v>709</v>
      </c>
      <c r="F686" s="19">
        <v>19258.393333333333</v>
      </c>
      <c r="G686" s="20">
        <v>42536</v>
      </c>
      <c r="H686" s="20">
        <v>42536</v>
      </c>
      <c r="I686" s="17" t="s">
        <v>20</v>
      </c>
      <c r="J686" s="17" t="s">
        <v>21</v>
      </c>
      <c r="K686" s="17" t="s">
        <v>75</v>
      </c>
      <c r="L686" s="17" t="s">
        <v>71</v>
      </c>
      <c r="M686" s="23">
        <v>14283.308388888889</v>
      </c>
      <c r="N686" s="21">
        <v>4975.0849444444448</v>
      </c>
    </row>
    <row r="687" spans="1:14" s="3" customFormat="1" ht="15" x14ac:dyDescent="0.25">
      <c r="A687" s="1"/>
      <c r="B687" s="15" t="s">
        <v>710</v>
      </c>
      <c r="C687" s="16" t="s">
        <v>16</v>
      </c>
      <c r="D687" s="17" t="s">
        <v>33</v>
      </c>
      <c r="E687" s="18" t="s">
        <v>709</v>
      </c>
      <c r="F687" s="19">
        <v>19258.393333333333</v>
      </c>
      <c r="G687" s="20">
        <v>42536</v>
      </c>
      <c r="H687" s="20">
        <v>42536</v>
      </c>
      <c r="I687" s="17" t="s">
        <v>20</v>
      </c>
      <c r="J687" s="17" t="s">
        <v>21</v>
      </c>
      <c r="K687" s="17" t="s">
        <v>75</v>
      </c>
      <c r="L687" s="17" t="s">
        <v>71</v>
      </c>
      <c r="M687" s="23">
        <v>14283.308388888889</v>
      </c>
      <c r="N687" s="21">
        <v>4975.0849444444448</v>
      </c>
    </row>
    <row r="688" spans="1:14" ht="15" x14ac:dyDescent="0.25">
      <c r="B688" s="15" t="s">
        <v>711</v>
      </c>
      <c r="C688" s="16" t="s">
        <v>16</v>
      </c>
      <c r="D688" s="17" t="s">
        <v>17</v>
      </c>
      <c r="E688" s="18" t="s">
        <v>709</v>
      </c>
      <c r="F688" s="19">
        <v>19258.393333333333</v>
      </c>
      <c r="G688" s="20">
        <v>42536</v>
      </c>
      <c r="H688" s="20">
        <v>42536</v>
      </c>
      <c r="I688" s="17" t="s">
        <v>20</v>
      </c>
      <c r="J688" s="17" t="s">
        <v>21</v>
      </c>
      <c r="K688" s="17" t="s">
        <v>87</v>
      </c>
      <c r="L688" s="17" t="s">
        <v>71</v>
      </c>
      <c r="M688" s="23">
        <v>14283.308388888889</v>
      </c>
      <c r="N688" s="21">
        <v>4975.0849444444448</v>
      </c>
    </row>
    <row r="689" spans="1:14" ht="15" x14ac:dyDescent="0.25">
      <c r="B689" s="15" t="s">
        <v>712</v>
      </c>
      <c r="C689" s="16" t="s">
        <v>16</v>
      </c>
      <c r="D689" s="17" t="s">
        <v>17</v>
      </c>
      <c r="E689" s="18" t="s">
        <v>713</v>
      </c>
      <c r="F689" s="19">
        <v>99989.759999999995</v>
      </c>
      <c r="G689" s="20">
        <v>42761</v>
      </c>
      <c r="H689" s="20">
        <v>42767</v>
      </c>
      <c r="I689" s="17" t="s">
        <v>20</v>
      </c>
      <c r="J689" s="17" t="s">
        <v>21</v>
      </c>
      <c r="K689" s="17" t="s">
        <v>52</v>
      </c>
      <c r="L689" s="17" t="s">
        <v>71</v>
      </c>
      <c r="M689" s="23">
        <v>68326.33600000001</v>
      </c>
      <c r="N689" s="21">
        <v>31663.423999999985</v>
      </c>
    </row>
    <row r="690" spans="1:14" s="3" customFormat="1" ht="15" x14ac:dyDescent="0.25">
      <c r="A690" s="1"/>
      <c r="B690" s="15">
        <v>985706</v>
      </c>
      <c r="C690" s="16" t="s">
        <v>16</v>
      </c>
      <c r="D690" s="17" t="s">
        <v>102</v>
      </c>
      <c r="E690" s="24" t="s">
        <v>714</v>
      </c>
      <c r="F690" s="25">
        <v>38176.54</v>
      </c>
      <c r="G690" s="20" t="s">
        <v>715</v>
      </c>
      <c r="H690" s="20">
        <v>43344</v>
      </c>
      <c r="I690" s="17" t="s">
        <v>20</v>
      </c>
      <c r="J690" s="17" t="s">
        <v>21</v>
      </c>
      <c r="K690" s="17" t="s">
        <v>67</v>
      </c>
      <c r="L690" s="17" t="s">
        <v>71</v>
      </c>
      <c r="M690" s="23">
        <v>38175.540000000008</v>
      </c>
      <c r="N690" s="21">
        <v>0.99999999999272404</v>
      </c>
    </row>
    <row r="691" spans="1:14" s="3" customFormat="1" ht="15" x14ac:dyDescent="0.25">
      <c r="A691" s="1"/>
      <c r="B691" s="15">
        <v>985707</v>
      </c>
      <c r="C691" s="16" t="s">
        <v>16</v>
      </c>
      <c r="D691" s="17" t="s">
        <v>124</v>
      </c>
      <c r="E691" s="24" t="s">
        <v>716</v>
      </c>
      <c r="F691" s="25">
        <v>90556.63</v>
      </c>
      <c r="G691" s="20">
        <v>45042</v>
      </c>
      <c r="H691" s="20">
        <v>45047</v>
      </c>
      <c r="I691" s="17" t="s">
        <v>20</v>
      </c>
      <c r="J691" s="17" t="s">
        <v>21</v>
      </c>
      <c r="K691" s="17" t="s">
        <v>69</v>
      </c>
      <c r="L691" s="17" t="s">
        <v>71</v>
      </c>
      <c r="M691" s="23">
        <v>6037.108666666667</v>
      </c>
      <c r="N691" s="21">
        <v>84519.521333333338</v>
      </c>
    </row>
    <row r="692" spans="1:14" s="3" customFormat="1" ht="15" x14ac:dyDescent="0.25">
      <c r="A692" s="1"/>
      <c r="B692" s="15">
        <v>985708</v>
      </c>
      <c r="C692" s="16" t="s">
        <v>16</v>
      </c>
      <c r="D692" s="17" t="s">
        <v>128</v>
      </c>
      <c r="E692" s="24" t="s">
        <v>717</v>
      </c>
      <c r="F692" s="25">
        <v>156822</v>
      </c>
      <c r="G692" s="20">
        <v>45089</v>
      </c>
      <c r="H692" s="20">
        <v>45108</v>
      </c>
      <c r="I692" s="17" t="s">
        <v>20</v>
      </c>
      <c r="J692" s="17" t="s">
        <v>21</v>
      </c>
      <c r="K692" s="17" t="s">
        <v>73</v>
      </c>
      <c r="L692" s="17" t="s">
        <v>71</v>
      </c>
      <c r="M692" s="23">
        <v>7841.1</v>
      </c>
      <c r="N692" s="21">
        <v>148980.9</v>
      </c>
    </row>
    <row r="693" spans="1:14" s="3" customFormat="1" ht="15" x14ac:dyDescent="0.25">
      <c r="A693" s="1"/>
      <c r="B693" s="15">
        <v>985709</v>
      </c>
      <c r="C693" s="16" t="s">
        <v>16</v>
      </c>
      <c r="D693" s="17" t="s">
        <v>132</v>
      </c>
      <c r="E693" s="24" t="s">
        <v>718</v>
      </c>
      <c r="F693" s="25">
        <v>74222</v>
      </c>
      <c r="G693" s="20">
        <v>45089</v>
      </c>
      <c r="H693" s="20">
        <v>45108</v>
      </c>
      <c r="I693" s="17" t="s">
        <v>20</v>
      </c>
      <c r="J693" s="17" t="s">
        <v>21</v>
      </c>
      <c r="K693" s="17" t="s">
        <v>75</v>
      </c>
      <c r="L693" s="17" t="s">
        <v>71</v>
      </c>
      <c r="M693" s="23">
        <v>3711.1000000000004</v>
      </c>
      <c r="N693" s="21">
        <v>70510.899999999994</v>
      </c>
    </row>
    <row r="694" spans="1:14" s="3" customFormat="1" ht="15" x14ac:dyDescent="0.25">
      <c r="A694" s="1"/>
      <c r="B694" s="15">
        <v>985710</v>
      </c>
      <c r="C694" s="16" t="s">
        <v>16</v>
      </c>
      <c r="D694" s="17" t="s">
        <v>136</v>
      </c>
      <c r="E694" s="24" t="s">
        <v>719</v>
      </c>
      <c r="F694" s="25">
        <v>37642</v>
      </c>
      <c r="G694" s="20">
        <v>45089</v>
      </c>
      <c r="H694" s="20">
        <v>45108</v>
      </c>
      <c r="I694" s="17" t="s">
        <v>20</v>
      </c>
      <c r="J694" s="17" t="s">
        <v>21</v>
      </c>
      <c r="K694" s="17" t="s">
        <v>41</v>
      </c>
      <c r="L694" s="17" t="s">
        <v>71</v>
      </c>
      <c r="M694" s="23">
        <v>1882.1</v>
      </c>
      <c r="N694" s="21">
        <v>35759.9</v>
      </c>
    </row>
    <row r="695" spans="1:14" s="3" customFormat="1" ht="15" x14ac:dyDescent="0.25">
      <c r="A695" s="1"/>
      <c r="B695" s="15">
        <v>985711</v>
      </c>
      <c r="C695" s="16" t="s">
        <v>16</v>
      </c>
      <c r="D695" s="17" t="s">
        <v>136</v>
      </c>
      <c r="E695" s="24" t="s">
        <v>720</v>
      </c>
      <c r="F695" s="25">
        <v>30759.14</v>
      </c>
      <c r="G695" s="20">
        <v>45211</v>
      </c>
      <c r="H695" s="20">
        <v>45231</v>
      </c>
      <c r="I695" s="17" t="s">
        <v>20</v>
      </c>
      <c r="J695" s="17" t="s">
        <v>21</v>
      </c>
      <c r="K695" s="17" t="s">
        <v>78</v>
      </c>
      <c r="L695" s="17" t="s">
        <v>71</v>
      </c>
      <c r="M695" s="23">
        <v>512.65233333333333</v>
      </c>
      <c r="N695" s="21">
        <v>30246.487666666668</v>
      </c>
    </row>
    <row r="696" spans="1:14" ht="15" x14ac:dyDescent="0.25">
      <c r="B696" s="15" t="s">
        <v>721</v>
      </c>
      <c r="C696" s="16" t="s">
        <v>16</v>
      </c>
      <c r="D696" s="17" t="s">
        <v>17</v>
      </c>
      <c r="E696" s="18" t="s">
        <v>722</v>
      </c>
      <c r="F696" s="19">
        <f>2252180</f>
        <v>2252180</v>
      </c>
      <c r="G696" s="20">
        <v>37834</v>
      </c>
      <c r="H696" s="20">
        <v>37834</v>
      </c>
      <c r="I696" s="17" t="s">
        <v>20</v>
      </c>
      <c r="J696" s="17" t="s">
        <v>21</v>
      </c>
      <c r="K696" s="17" t="s">
        <v>55</v>
      </c>
      <c r="L696" s="17" t="s">
        <v>71</v>
      </c>
      <c r="M696" s="19">
        <v>2252180</v>
      </c>
      <c r="N696" s="21">
        <v>0</v>
      </c>
    </row>
    <row r="697" spans="1:14" ht="15" x14ac:dyDescent="0.25">
      <c r="B697" s="15" t="s">
        <v>723</v>
      </c>
      <c r="C697" s="16" t="s">
        <v>16</v>
      </c>
      <c r="D697" s="17" t="s">
        <v>17</v>
      </c>
      <c r="E697" s="18" t="s">
        <v>724</v>
      </c>
      <c r="F697" s="19">
        <v>13725</v>
      </c>
      <c r="G697" s="20">
        <v>38107</v>
      </c>
      <c r="H697" s="20">
        <v>38108</v>
      </c>
      <c r="I697" s="17" t="s">
        <v>20</v>
      </c>
      <c r="J697" s="17" t="s">
        <v>21</v>
      </c>
      <c r="K697" s="17" t="s">
        <v>58</v>
      </c>
      <c r="L697" s="17" t="s">
        <v>71</v>
      </c>
      <c r="M697" s="19">
        <v>13724</v>
      </c>
      <c r="N697" s="21">
        <v>1</v>
      </c>
    </row>
    <row r="698" spans="1:14" ht="15" x14ac:dyDescent="0.25">
      <c r="B698" s="15">
        <v>985349</v>
      </c>
      <c r="C698" s="16" t="s">
        <v>16</v>
      </c>
      <c r="D698" s="17" t="s">
        <v>17</v>
      </c>
      <c r="E698" s="18" t="s">
        <v>725</v>
      </c>
      <c r="F698" s="19">
        <v>7800</v>
      </c>
      <c r="G698" s="20">
        <v>38112</v>
      </c>
      <c r="H698" s="20">
        <v>38108</v>
      </c>
      <c r="I698" s="17" t="s">
        <v>20</v>
      </c>
      <c r="J698" s="17" t="s">
        <v>21</v>
      </c>
      <c r="K698" s="17" t="s">
        <v>60</v>
      </c>
      <c r="L698" s="17" t="s">
        <v>71</v>
      </c>
      <c r="M698" s="19">
        <v>7799</v>
      </c>
      <c r="N698" s="21">
        <v>1</v>
      </c>
    </row>
    <row r="699" spans="1:14" ht="15" x14ac:dyDescent="0.25">
      <c r="B699" s="15" t="s">
        <v>726</v>
      </c>
      <c r="C699" s="16" t="s">
        <v>16</v>
      </c>
      <c r="D699" s="17" t="s">
        <v>33</v>
      </c>
      <c r="E699" s="18" t="s">
        <v>727</v>
      </c>
      <c r="F699" s="19">
        <v>101363</v>
      </c>
      <c r="G699" s="20">
        <v>40185</v>
      </c>
      <c r="H699" s="20" t="e">
        <f>+#REF!</f>
        <v>#REF!</v>
      </c>
      <c r="I699" s="17" t="s">
        <v>20</v>
      </c>
      <c r="J699" s="17" t="s">
        <v>21</v>
      </c>
      <c r="K699" s="17" t="s">
        <v>73</v>
      </c>
      <c r="L699" s="17" t="s">
        <v>71</v>
      </c>
      <c r="M699" s="19">
        <v>101362</v>
      </c>
      <c r="N699" s="21">
        <v>1</v>
      </c>
    </row>
    <row r="700" spans="1:14" ht="15" x14ac:dyDescent="0.25">
      <c r="B700" s="15" t="s">
        <v>728</v>
      </c>
      <c r="C700" s="16" t="s">
        <v>16</v>
      </c>
      <c r="D700" s="17" t="s">
        <v>17</v>
      </c>
      <c r="E700" s="18" t="s">
        <v>729</v>
      </c>
      <c r="F700" s="19">
        <v>40000</v>
      </c>
      <c r="G700" s="20">
        <v>39447</v>
      </c>
      <c r="H700" s="20" t="e">
        <f>+#REF!</f>
        <v>#REF!</v>
      </c>
      <c r="I700" s="17" t="s">
        <v>20</v>
      </c>
      <c r="J700" s="17" t="s">
        <v>21</v>
      </c>
      <c r="K700" s="17" t="s">
        <v>25</v>
      </c>
      <c r="L700" s="17" t="s">
        <v>71</v>
      </c>
      <c r="M700" s="19">
        <v>39999</v>
      </c>
      <c r="N700" s="21">
        <v>1</v>
      </c>
    </row>
    <row r="701" spans="1:14" ht="15" x14ac:dyDescent="0.25">
      <c r="B701" s="15" t="s">
        <v>730</v>
      </c>
      <c r="C701" s="16" t="s">
        <v>16</v>
      </c>
      <c r="D701" s="17" t="s">
        <v>17</v>
      </c>
      <c r="E701" s="18" t="s">
        <v>731</v>
      </c>
      <c r="F701" s="19">
        <v>360000.05</v>
      </c>
      <c r="G701" s="20">
        <v>39678</v>
      </c>
      <c r="H701" s="20" t="e">
        <f>+#REF!</f>
        <v>#REF!</v>
      </c>
      <c r="I701" s="17" t="s">
        <v>20</v>
      </c>
      <c r="J701" s="17" t="s">
        <v>21</v>
      </c>
      <c r="K701" s="17" t="s">
        <v>27</v>
      </c>
      <c r="L701" s="17" t="s">
        <v>71</v>
      </c>
      <c r="M701" s="19">
        <v>359999.05</v>
      </c>
      <c r="N701" s="21">
        <v>1</v>
      </c>
    </row>
    <row r="702" spans="1:14" ht="15" x14ac:dyDescent="0.25">
      <c r="B702" s="15" t="s">
        <v>732</v>
      </c>
      <c r="C702" s="16" t="s">
        <v>16</v>
      </c>
      <c r="D702" s="17" t="s">
        <v>17</v>
      </c>
      <c r="E702" s="18" t="s">
        <v>733</v>
      </c>
      <c r="F702" s="19">
        <v>107500</v>
      </c>
      <c r="G702" s="20">
        <v>40512</v>
      </c>
      <c r="H702" s="20" t="e">
        <f>+#REF!</f>
        <v>#REF!</v>
      </c>
      <c r="I702" s="17" t="s">
        <v>20</v>
      </c>
      <c r="J702" s="17" t="s">
        <v>21</v>
      </c>
      <c r="K702" s="17" t="s">
        <v>734</v>
      </c>
      <c r="L702" s="17" t="s">
        <v>71</v>
      </c>
      <c r="M702" s="19">
        <v>107499</v>
      </c>
      <c r="N702" s="21">
        <v>1</v>
      </c>
    </row>
    <row r="703" spans="1:14" ht="15" x14ac:dyDescent="0.25">
      <c r="B703" s="15" t="s">
        <v>735</v>
      </c>
      <c r="C703" s="16" t="s">
        <v>16</v>
      </c>
      <c r="D703" s="17" t="s">
        <v>17</v>
      </c>
      <c r="E703" s="18" t="s">
        <v>736</v>
      </c>
      <c r="F703" s="19">
        <v>359870</v>
      </c>
      <c r="G703" s="20">
        <v>40512</v>
      </c>
      <c r="H703" s="20">
        <v>40513</v>
      </c>
      <c r="I703" s="17" t="s">
        <v>20</v>
      </c>
      <c r="J703" s="17" t="s">
        <v>21</v>
      </c>
      <c r="K703" s="17" t="s">
        <v>31</v>
      </c>
      <c r="L703" s="17" t="s">
        <v>71</v>
      </c>
      <c r="M703" s="19">
        <v>359869</v>
      </c>
      <c r="N703" s="21">
        <v>1</v>
      </c>
    </row>
    <row r="704" spans="1:14" ht="15" x14ac:dyDescent="0.25">
      <c r="B704" s="15" t="s">
        <v>737</v>
      </c>
      <c r="C704" s="16" t="s">
        <v>16</v>
      </c>
      <c r="D704" s="17" t="s">
        <v>17</v>
      </c>
      <c r="E704" s="18" t="s">
        <v>738</v>
      </c>
      <c r="F704" s="19">
        <f>545514.13</f>
        <v>545514.13</v>
      </c>
      <c r="G704" s="20">
        <v>40753</v>
      </c>
      <c r="H704" s="20">
        <v>40756</v>
      </c>
      <c r="I704" s="17" t="s">
        <v>20</v>
      </c>
      <c r="J704" s="17" t="s">
        <v>21</v>
      </c>
      <c r="K704" s="17" t="s">
        <v>739</v>
      </c>
      <c r="L704" s="17" t="s">
        <v>71</v>
      </c>
      <c r="M704" s="28">
        <v>545513.13</v>
      </c>
      <c r="N704" s="21">
        <v>1</v>
      </c>
    </row>
    <row r="705" spans="1:14" ht="15" x14ac:dyDescent="0.25">
      <c r="B705" s="15" t="s">
        <v>740</v>
      </c>
      <c r="C705" s="16" t="s">
        <v>16</v>
      </c>
      <c r="D705" s="17" t="s">
        <v>17</v>
      </c>
      <c r="E705" s="18" t="s">
        <v>741</v>
      </c>
      <c r="F705" s="19">
        <v>62640</v>
      </c>
      <c r="G705" s="20">
        <v>41152</v>
      </c>
      <c r="H705" s="20">
        <v>41153</v>
      </c>
      <c r="I705" s="17" t="s">
        <v>20</v>
      </c>
      <c r="J705" s="17" t="s">
        <v>21</v>
      </c>
      <c r="K705" s="17" t="s">
        <v>35</v>
      </c>
      <c r="L705" s="17" t="s">
        <v>71</v>
      </c>
      <c r="M705" s="23">
        <v>62639</v>
      </c>
      <c r="N705" s="21">
        <v>1</v>
      </c>
    </row>
    <row r="706" spans="1:14" s="3" customFormat="1" ht="15" x14ac:dyDescent="0.25">
      <c r="A706" s="1"/>
      <c r="B706" s="15" t="s">
        <v>742</v>
      </c>
      <c r="C706" s="16" t="s">
        <v>16</v>
      </c>
      <c r="D706" s="17" t="s">
        <v>33</v>
      </c>
      <c r="E706" s="18" t="s">
        <v>743</v>
      </c>
      <c r="F706" s="19">
        <v>35400</v>
      </c>
      <c r="G706" s="20">
        <v>43171</v>
      </c>
      <c r="H706" s="20">
        <v>43171</v>
      </c>
      <c r="I706" s="17" t="s">
        <v>20</v>
      </c>
      <c r="J706" s="17" t="s">
        <v>21</v>
      </c>
      <c r="K706" s="17" t="s">
        <v>744</v>
      </c>
      <c r="L706" s="17" t="s">
        <v>71</v>
      </c>
      <c r="M706" s="23">
        <v>20650</v>
      </c>
      <c r="N706" s="21">
        <v>14750</v>
      </c>
    </row>
    <row r="707" spans="1:14" s="3" customFormat="1" ht="15" x14ac:dyDescent="0.25">
      <c r="A707" s="1"/>
      <c r="B707" s="15">
        <v>985711</v>
      </c>
      <c r="C707" s="16" t="s">
        <v>16</v>
      </c>
      <c r="D707" s="17" t="s">
        <v>102</v>
      </c>
      <c r="E707" s="18" t="s">
        <v>745</v>
      </c>
      <c r="F707" s="19">
        <v>1135597.94</v>
      </c>
      <c r="G707" s="20">
        <v>43312</v>
      </c>
      <c r="H707" s="20">
        <v>43313</v>
      </c>
      <c r="I707" s="17" t="s">
        <v>20</v>
      </c>
      <c r="J707" s="17" t="s">
        <v>21</v>
      </c>
      <c r="K707" s="17" t="s">
        <v>38</v>
      </c>
      <c r="L707" s="17" t="s">
        <v>71</v>
      </c>
      <c r="M707" s="23">
        <v>615115.55083333328</v>
      </c>
      <c r="N707" s="21">
        <v>520482.38916666666</v>
      </c>
    </row>
    <row r="708" spans="1:14" s="3" customFormat="1" ht="15" x14ac:dyDescent="0.25">
      <c r="A708" s="1"/>
      <c r="B708" s="15" t="s">
        <v>746</v>
      </c>
      <c r="C708" s="16" t="s">
        <v>16</v>
      </c>
      <c r="D708" s="17" t="s">
        <v>124</v>
      </c>
      <c r="E708" s="18" t="s">
        <v>747</v>
      </c>
      <c r="F708" s="19">
        <v>113930</v>
      </c>
      <c r="G708" s="20">
        <v>43762</v>
      </c>
      <c r="H708" s="20">
        <v>43770</v>
      </c>
      <c r="I708" s="17" t="s">
        <v>20</v>
      </c>
      <c r="J708" s="17" t="s">
        <v>21</v>
      </c>
      <c r="K708" s="17" t="s">
        <v>87</v>
      </c>
      <c r="L708" s="17" t="s">
        <v>71</v>
      </c>
      <c r="M708" s="23">
        <v>47470.833333333328</v>
      </c>
      <c r="N708" s="21">
        <v>66459.166666666672</v>
      </c>
    </row>
    <row r="709" spans="1:14" s="3" customFormat="1" ht="15" x14ac:dyDescent="0.25">
      <c r="A709" s="1"/>
      <c r="B709" s="26">
        <v>985729</v>
      </c>
      <c r="C709" s="16" t="s">
        <v>16</v>
      </c>
      <c r="D709" s="17" t="s">
        <v>128</v>
      </c>
      <c r="E709" s="18" t="s">
        <v>748</v>
      </c>
      <c r="F709" s="19">
        <v>134343</v>
      </c>
      <c r="G709" s="20">
        <v>43853</v>
      </c>
      <c r="H709" s="20">
        <v>43862</v>
      </c>
      <c r="I709" s="17" t="s">
        <v>20</v>
      </c>
      <c r="J709" s="17" t="s">
        <v>21</v>
      </c>
      <c r="K709" s="17" t="s">
        <v>52</v>
      </c>
      <c r="L709" s="17" t="s">
        <v>71</v>
      </c>
      <c r="M709" s="23">
        <v>52617.675000000003</v>
      </c>
      <c r="N709" s="21">
        <v>81725.324999999997</v>
      </c>
    </row>
    <row r="710" spans="1:14" s="3" customFormat="1" ht="15" x14ac:dyDescent="0.25">
      <c r="A710" s="1"/>
      <c r="B710" s="26">
        <v>985730</v>
      </c>
      <c r="C710" s="16" t="s">
        <v>16</v>
      </c>
      <c r="D710" s="17" t="s">
        <v>132</v>
      </c>
      <c r="E710" s="18" t="s">
        <v>749</v>
      </c>
      <c r="F710" s="19">
        <v>116945.08</v>
      </c>
      <c r="G710" s="20">
        <v>44172</v>
      </c>
      <c r="H710" s="20">
        <v>44172</v>
      </c>
      <c r="I710" s="17" t="s">
        <v>20</v>
      </c>
      <c r="J710" s="17" t="s">
        <v>21</v>
      </c>
      <c r="K710" s="17" t="s">
        <v>52</v>
      </c>
      <c r="L710" s="17" t="s">
        <v>71</v>
      </c>
      <c r="M710" s="23">
        <v>36058.066333333336</v>
      </c>
      <c r="N710" s="21">
        <v>80887.013666666666</v>
      </c>
    </row>
    <row r="711" spans="1:14" s="3" customFormat="1" ht="15" x14ac:dyDescent="0.25">
      <c r="A711" s="1"/>
      <c r="B711" s="26">
        <v>985743</v>
      </c>
      <c r="C711" s="16" t="s">
        <v>16</v>
      </c>
      <c r="D711" s="17" t="s">
        <v>136</v>
      </c>
      <c r="E711" s="18" t="s">
        <v>750</v>
      </c>
      <c r="F711" s="19">
        <v>2768342.89</v>
      </c>
      <c r="G711" s="20">
        <v>44742</v>
      </c>
      <c r="H711" s="20">
        <v>44743</v>
      </c>
      <c r="I711" s="17" t="s">
        <v>20</v>
      </c>
      <c r="J711" s="17" t="s">
        <v>21</v>
      </c>
      <c r="K711" s="17" t="s">
        <v>52</v>
      </c>
      <c r="L711" s="17" t="s">
        <v>71</v>
      </c>
      <c r="M711" s="23">
        <v>415251.43350000004</v>
      </c>
      <c r="N711" s="21">
        <v>2853091.4565000003</v>
      </c>
    </row>
    <row r="712" spans="1:14" s="3" customFormat="1" ht="15" x14ac:dyDescent="0.25">
      <c r="A712" s="1"/>
      <c r="B712" s="26">
        <v>985744</v>
      </c>
      <c r="C712" s="16" t="s">
        <v>16</v>
      </c>
      <c r="D712" s="17" t="s">
        <v>140</v>
      </c>
      <c r="E712" s="18" t="s">
        <v>751</v>
      </c>
      <c r="F712" s="19">
        <v>79532</v>
      </c>
      <c r="G712" s="20">
        <v>44890</v>
      </c>
      <c r="H712" s="20">
        <v>44896</v>
      </c>
      <c r="I712" s="17" t="s">
        <v>20</v>
      </c>
      <c r="J712" s="17" t="s">
        <v>21</v>
      </c>
      <c r="K712" s="17" t="s">
        <v>52</v>
      </c>
      <c r="L712" s="17" t="s">
        <v>71</v>
      </c>
      <c r="M712" s="23">
        <v>8615.9666666666672</v>
      </c>
      <c r="N712" s="21">
        <v>70916.033333333326</v>
      </c>
    </row>
    <row r="713" spans="1:14" s="3" customFormat="1" ht="15" x14ac:dyDescent="0.25">
      <c r="A713" s="1"/>
      <c r="B713" s="26">
        <v>985745</v>
      </c>
      <c r="C713" s="16" t="s">
        <v>16</v>
      </c>
      <c r="D713" s="17" t="s">
        <v>140</v>
      </c>
      <c r="E713" s="18" t="s">
        <v>752</v>
      </c>
      <c r="F713" s="19">
        <v>44250</v>
      </c>
      <c r="G713" s="20">
        <v>45135</v>
      </c>
      <c r="H713" s="20">
        <v>45139</v>
      </c>
      <c r="I713" s="17" t="s">
        <v>20</v>
      </c>
      <c r="J713" s="17" t="s">
        <v>21</v>
      </c>
      <c r="K713" s="17" t="s">
        <v>52</v>
      </c>
      <c r="L713" s="17" t="s">
        <v>71</v>
      </c>
      <c r="M713" s="23">
        <v>1843.75</v>
      </c>
      <c r="N713" s="21">
        <v>42406.25</v>
      </c>
    </row>
    <row r="714" spans="1:14" s="3" customFormat="1" ht="15" x14ac:dyDescent="0.25">
      <c r="A714" s="1"/>
      <c r="B714" s="26">
        <v>985746</v>
      </c>
      <c r="C714" s="16" t="s">
        <v>16</v>
      </c>
      <c r="D714" s="17" t="s">
        <v>140</v>
      </c>
      <c r="E714" s="18" t="s">
        <v>753</v>
      </c>
      <c r="F714" s="19">
        <v>60257.45</v>
      </c>
      <c r="G714" s="20">
        <v>45159</v>
      </c>
      <c r="H714" s="20">
        <v>45170</v>
      </c>
      <c r="I714" s="17" t="s">
        <v>20</v>
      </c>
      <c r="J714" s="17" t="s">
        <v>21</v>
      </c>
      <c r="K714" s="17" t="s">
        <v>52</v>
      </c>
      <c r="L714" s="17" t="s">
        <v>71</v>
      </c>
      <c r="M714" s="23">
        <v>2008.5816666666667</v>
      </c>
      <c r="N714" s="21">
        <v>58248.868333333332</v>
      </c>
    </row>
    <row r="715" spans="1:14" s="3" customFormat="1" ht="15" x14ac:dyDescent="0.25">
      <c r="A715" s="1"/>
      <c r="B715" s="15" t="s">
        <v>754</v>
      </c>
      <c r="C715" s="16" t="s">
        <v>16</v>
      </c>
      <c r="D715" s="17" t="s">
        <v>33</v>
      </c>
      <c r="E715" s="18" t="s">
        <v>755</v>
      </c>
      <c r="F715" s="19">
        <v>5500</v>
      </c>
      <c r="G715" s="20">
        <v>37313</v>
      </c>
      <c r="H715" s="20">
        <v>37313</v>
      </c>
      <c r="I715" s="17" t="s">
        <v>20</v>
      </c>
      <c r="J715" s="17" t="s">
        <v>21</v>
      </c>
      <c r="K715" s="17" t="s">
        <v>744</v>
      </c>
      <c r="L715" s="17" t="s">
        <v>71</v>
      </c>
      <c r="M715" s="19">
        <v>5499</v>
      </c>
      <c r="N715" s="21">
        <v>1</v>
      </c>
    </row>
    <row r="716" spans="1:14" s="3" customFormat="1" ht="15" x14ac:dyDescent="0.25">
      <c r="A716" s="1"/>
      <c r="B716" s="15" t="s">
        <v>756</v>
      </c>
      <c r="C716" s="16" t="s">
        <v>16</v>
      </c>
      <c r="D716" s="17" t="s">
        <v>33</v>
      </c>
      <c r="E716" s="18" t="s">
        <v>757</v>
      </c>
      <c r="F716" s="19">
        <v>11420.2</v>
      </c>
      <c r="G716" s="20">
        <v>38526</v>
      </c>
      <c r="H716" s="20">
        <v>38526</v>
      </c>
      <c r="I716" s="17" t="s">
        <v>20</v>
      </c>
      <c r="J716" s="17" t="s">
        <v>21</v>
      </c>
      <c r="K716" s="17" t="s">
        <v>67</v>
      </c>
      <c r="L716" s="17" t="s">
        <v>71</v>
      </c>
      <c r="M716" s="19">
        <v>11419.199999999999</v>
      </c>
      <c r="N716" s="21">
        <v>1.000000000001819</v>
      </c>
    </row>
    <row r="717" spans="1:14" s="3" customFormat="1" ht="15" x14ac:dyDescent="0.25">
      <c r="A717" s="1"/>
      <c r="B717" s="15" t="s">
        <v>758</v>
      </c>
      <c r="C717" s="16" t="s">
        <v>16</v>
      </c>
      <c r="D717" s="17" t="s">
        <v>33</v>
      </c>
      <c r="E717" s="18" t="s">
        <v>759</v>
      </c>
      <c r="F717" s="19">
        <v>9499.9</v>
      </c>
      <c r="G717" s="20">
        <v>39519</v>
      </c>
      <c r="H717" s="20">
        <v>39519</v>
      </c>
      <c r="I717" s="17" t="s">
        <v>20</v>
      </c>
      <c r="J717" s="17" t="s">
        <v>21</v>
      </c>
      <c r="K717" s="17" t="s">
        <v>69</v>
      </c>
      <c r="L717" s="17" t="s">
        <v>71</v>
      </c>
      <c r="M717" s="19">
        <v>9498.8970833333333</v>
      </c>
      <c r="N717" s="21">
        <v>1.0029166666663514</v>
      </c>
    </row>
    <row r="718" spans="1:14" s="3" customFormat="1" ht="15" x14ac:dyDescent="0.25">
      <c r="A718" s="1"/>
      <c r="B718" s="15" t="s">
        <v>760</v>
      </c>
      <c r="C718" s="16" t="s">
        <v>16</v>
      </c>
      <c r="D718" s="17" t="s">
        <v>33</v>
      </c>
      <c r="E718" s="18" t="s">
        <v>759</v>
      </c>
      <c r="F718" s="19">
        <v>2600</v>
      </c>
      <c r="G718" s="20">
        <v>39569</v>
      </c>
      <c r="H718" s="20">
        <v>39569</v>
      </c>
      <c r="I718" s="17" t="s">
        <v>20</v>
      </c>
      <c r="J718" s="17" t="s">
        <v>21</v>
      </c>
      <c r="K718" s="17" t="s">
        <v>73</v>
      </c>
      <c r="L718" s="17" t="s">
        <v>71</v>
      </c>
      <c r="M718" s="19">
        <v>2599</v>
      </c>
      <c r="N718" s="21">
        <v>1</v>
      </c>
    </row>
    <row r="719" spans="1:14" s="3" customFormat="1" ht="15" x14ac:dyDescent="0.25">
      <c r="A719" s="1"/>
      <c r="B719" s="15" t="s">
        <v>761</v>
      </c>
      <c r="C719" s="16" t="s">
        <v>16</v>
      </c>
      <c r="D719" s="17" t="s">
        <v>33</v>
      </c>
      <c r="E719" s="18" t="s">
        <v>762</v>
      </c>
      <c r="F719" s="19">
        <v>16995</v>
      </c>
      <c r="G719" s="20">
        <v>39679</v>
      </c>
      <c r="H719" s="20">
        <v>43344</v>
      </c>
      <c r="I719" s="17" t="s">
        <v>20</v>
      </c>
      <c r="J719" s="17" t="s">
        <v>21</v>
      </c>
      <c r="K719" s="17" t="s">
        <v>75</v>
      </c>
      <c r="L719" s="17" t="s">
        <v>71</v>
      </c>
      <c r="M719" s="19">
        <v>16994</v>
      </c>
      <c r="N719" s="21">
        <v>1</v>
      </c>
    </row>
    <row r="720" spans="1:14" s="3" customFormat="1" ht="15" x14ac:dyDescent="0.25">
      <c r="A720" s="1"/>
      <c r="B720" s="15" t="s">
        <v>763</v>
      </c>
      <c r="C720" s="16" t="s">
        <v>16</v>
      </c>
      <c r="D720" s="17" t="s">
        <v>33</v>
      </c>
      <c r="E720" s="18" t="s">
        <v>764</v>
      </c>
      <c r="F720" s="19">
        <v>19000.8</v>
      </c>
      <c r="G720" s="20">
        <v>39833</v>
      </c>
      <c r="H720" s="20">
        <v>39833</v>
      </c>
      <c r="I720" s="17" t="s">
        <v>20</v>
      </c>
      <c r="J720" s="17" t="s">
        <v>21</v>
      </c>
      <c r="K720" s="17" t="s">
        <v>41</v>
      </c>
      <c r="L720" s="17" t="s">
        <v>71</v>
      </c>
      <c r="M720" s="19">
        <v>18999.8</v>
      </c>
      <c r="N720" s="21">
        <v>1</v>
      </c>
    </row>
    <row r="721" spans="1:14" s="3" customFormat="1" ht="15" x14ac:dyDescent="0.25">
      <c r="A721" s="1"/>
      <c r="B721" s="15" t="s">
        <v>765</v>
      </c>
      <c r="C721" s="16" t="s">
        <v>16</v>
      </c>
      <c r="D721" s="17" t="s">
        <v>33</v>
      </c>
      <c r="E721" s="18" t="s">
        <v>766</v>
      </c>
      <c r="F721" s="19">
        <v>19000</v>
      </c>
      <c r="G721" s="20">
        <v>40289</v>
      </c>
      <c r="H721" s="20">
        <v>40289</v>
      </c>
      <c r="I721" s="17" t="s">
        <v>20</v>
      </c>
      <c r="J721" s="17" t="s">
        <v>21</v>
      </c>
      <c r="K721" s="17" t="s">
        <v>78</v>
      </c>
      <c r="L721" s="17" t="s">
        <v>71</v>
      </c>
      <c r="M721" s="19">
        <v>18999</v>
      </c>
      <c r="N721" s="21">
        <v>1</v>
      </c>
    </row>
    <row r="722" spans="1:14" s="3" customFormat="1" ht="15" x14ac:dyDescent="0.25">
      <c r="A722" s="1"/>
      <c r="B722" s="15" t="s">
        <v>767</v>
      </c>
      <c r="C722" s="16" t="s">
        <v>16</v>
      </c>
      <c r="D722" s="17" t="s">
        <v>33</v>
      </c>
      <c r="E722" s="18" t="s">
        <v>768</v>
      </c>
      <c r="F722" s="19">
        <v>21999.99</v>
      </c>
      <c r="G722" s="20">
        <v>40389</v>
      </c>
      <c r="H722" s="20">
        <v>39661</v>
      </c>
      <c r="I722" s="17" t="s">
        <v>20</v>
      </c>
      <c r="J722" s="17" t="s">
        <v>21</v>
      </c>
      <c r="K722" s="17" t="s">
        <v>80</v>
      </c>
      <c r="L722" s="17" t="s">
        <v>71</v>
      </c>
      <c r="M722" s="19">
        <v>21998.987000000005</v>
      </c>
      <c r="N722" s="21">
        <v>1.0029999999969732</v>
      </c>
    </row>
    <row r="723" spans="1:14" s="3" customFormat="1" ht="15" x14ac:dyDescent="0.25">
      <c r="A723" s="1"/>
      <c r="B723" s="15">
        <v>985257</v>
      </c>
      <c r="C723" s="16" t="s">
        <v>16</v>
      </c>
      <c r="D723" s="17" t="s">
        <v>17</v>
      </c>
      <c r="E723" s="18" t="s">
        <v>769</v>
      </c>
      <c r="F723" s="19">
        <v>16499.98</v>
      </c>
      <c r="G723" s="20">
        <v>40480</v>
      </c>
      <c r="H723" s="20">
        <v>40483</v>
      </c>
      <c r="I723" s="17" t="s">
        <v>20</v>
      </c>
      <c r="J723" s="17" t="s">
        <v>21</v>
      </c>
      <c r="K723" s="17" t="s">
        <v>60</v>
      </c>
      <c r="L723" s="17" t="s">
        <v>71</v>
      </c>
      <c r="M723" s="19">
        <v>16498.98</v>
      </c>
      <c r="N723" s="21">
        <v>1</v>
      </c>
    </row>
    <row r="724" spans="1:14" s="3" customFormat="1" ht="15" x14ac:dyDescent="0.25">
      <c r="A724" s="1"/>
      <c r="B724" s="15" t="s">
        <v>770</v>
      </c>
      <c r="C724" s="16" t="s">
        <v>16</v>
      </c>
      <c r="D724" s="17" t="s">
        <v>17</v>
      </c>
      <c r="E724" s="18" t="s">
        <v>771</v>
      </c>
      <c r="F724" s="19">
        <v>9000</v>
      </c>
      <c r="G724" s="20">
        <v>40421</v>
      </c>
      <c r="H724" s="20">
        <v>40422</v>
      </c>
      <c r="I724" s="17" t="s">
        <v>20</v>
      </c>
      <c r="J724" s="17" t="s">
        <v>21</v>
      </c>
      <c r="K724" s="17" t="s">
        <v>67</v>
      </c>
      <c r="L724" s="17" t="s">
        <v>71</v>
      </c>
      <c r="M724" s="19">
        <v>8999</v>
      </c>
      <c r="N724" s="21">
        <v>1</v>
      </c>
    </row>
    <row r="725" spans="1:14" s="3" customFormat="1" ht="15" x14ac:dyDescent="0.25">
      <c r="A725" s="1"/>
      <c r="B725" s="15" t="s">
        <v>772</v>
      </c>
      <c r="C725" s="16" t="s">
        <v>16</v>
      </c>
      <c r="D725" s="17" t="s">
        <v>17</v>
      </c>
      <c r="E725" s="18" t="s">
        <v>773</v>
      </c>
      <c r="F725" s="19">
        <v>10500</v>
      </c>
      <c r="G725" s="20">
        <v>40480</v>
      </c>
      <c r="H725" s="20">
        <v>40483</v>
      </c>
      <c r="I725" s="17" t="s">
        <v>20</v>
      </c>
      <c r="J725" s="17" t="s">
        <v>21</v>
      </c>
      <c r="K725" s="17" t="s">
        <v>69</v>
      </c>
      <c r="L725" s="17" t="s">
        <v>71</v>
      </c>
      <c r="M725" s="19">
        <v>10499</v>
      </c>
      <c r="N725" s="21">
        <v>1</v>
      </c>
    </row>
    <row r="726" spans="1:14" s="3" customFormat="1" ht="15" x14ac:dyDescent="0.25">
      <c r="A726" s="1"/>
      <c r="B726" s="15">
        <v>985262</v>
      </c>
      <c r="C726" s="16" t="s">
        <v>16</v>
      </c>
      <c r="D726" s="17" t="s">
        <v>17</v>
      </c>
      <c r="E726" s="18" t="s">
        <v>774</v>
      </c>
      <c r="F726" s="19">
        <v>7500</v>
      </c>
      <c r="G726" s="20">
        <v>40693</v>
      </c>
      <c r="H726" s="20">
        <v>40787</v>
      </c>
      <c r="I726" s="17" t="s">
        <v>20</v>
      </c>
      <c r="J726" s="17" t="s">
        <v>21</v>
      </c>
      <c r="K726" s="17" t="s">
        <v>75</v>
      </c>
      <c r="L726" s="17" t="s">
        <v>71</v>
      </c>
      <c r="M726" s="28">
        <v>7499</v>
      </c>
      <c r="N726" s="21">
        <v>1</v>
      </c>
    </row>
    <row r="727" spans="1:14" s="3" customFormat="1" ht="15" x14ac:dyDescent="0.25">
      <c r="A727" s="1"/>
      <c r="B727" s="15">
        <v>985263</v>
      </c>
      <c r="C727" s="16" t="s">
        <v>16</v>
      </c>
      <c r="D727" s="17" t="s">
        <v>33</v>
      </c>
      <c r="E727" s="18" t="s">
        <v>775</v>
      </c>
      <c r="F727" s="19">
        <v>10800</v>
      </c>
      <c r="G727" s="20">
        <v>40753</v>
      </c>
      <c r="H727" s="20">
        <v>40756</v>
      </c>
      <c r="I727" s="17" t="s">
        <v>20</v>
      </c>
      <c r="J727" s="17" t="s">
        <v>21</v>
      </c>
      <c r="K727" s="17" t="s">
        <v>41</v>
      </c>
      <c r="L727" s="17" t="s">
        <v>71</v>
      </c>
      <c r="M727" s="28">
        <v>10799</v>
      </c>
      <c r="N727" s="21">
        <v>1</v>
      </c>
    </row>
    <row r="728" spans="1:14" s="3" customFormat="1" ht="15" x14ac:dyDescent="0.25">
      <c r="A728" s="1"/>
      <c r="B728" s="15">
        <v>985264</v>
      </c>
      <c r="C728" s="16" t="s">
        <v>16</v>
      </c>
      <c r="D728" s="17" t="s">
        <v>33</v>
      </c>
      <c r="E728" s="18" t="s">
        <v>776</v>
      </c>
      <c r="F728" s="19">
        <v>8404.2000000000007</v>
      </c>
      <c r="G728" s="20">
        <v>40753</v>
      </c>
      <c r="H728" s="20">
        <v>40756</v>
      </c>
      <c r="I728" s="17" t="s">
        <v>20</v>
      </c>
      <c r="J728" s="17" t="s">
        <v>21</v>
      </c>
      <c r="K728" s="17" t="s">
        <v>78</v>
      </c>
      <c r="L728" s="17" t="s">
        <v>71</v>
      </c>
      <c r="M728" s="28">
        <v>8403.2000000000007</v>
      </c>
      <c r="N728" s="21">
        <v>1</v>
      </c>
    </row>
    <row r="729" spans="1:14" s="3" customFormat="1" ht="15" x14ac:dyDescent="0.25">
      <c r="A729" s="1"/>
      <c r="B729" s="15">
        <v>985265</v>
      </c>
      <c r="C729" s="16" t="s">
        <v>16</v>
      </c>
      <c r="D729" s="17" t="s">
        <v>33</v>
      </c>
      <c r="E729" s="18" t="s">
        <v>777</v>
      </c>
      <c r="F729" s="19">
        <v>7500.01</v>
      </c>
      <c r="G729" s="20">
        <v>40785</v>
      </c>
      <c r="H729" s="20">
        <v>40787</v>
      </c>
      <c r="I729" s="17" t="s">
        <v>20</v>
      </c>
      <c r="J729" s="17" t="s">
        <v>21</v>
      </c>
      <c r="K729" s="17" t="s">
        <v>80</v>
      </c>
      <c r="L729" s="17" t="s">
        <v>71</v>
      </c>
      <c r="M729" s="19">
        <v>7499.0100000000011</v>
      </c>
      <c r="N729" s="21">
        <v>0.99999999999909051</v>
      </c>
    </row>
    <row r="730" spans="1:14" s="3" customFormat="1" ht="15" x14ac:dyDescent="0.25">
      <c r="A730" s="1"/>
      <c r="B730" s="15">
        <v>985267</v>
      </c>
      <c r="C730" s="16" t="s">
        <v>16</v>
      </c>
      <c r="D730" s="17" t="s">
        <v>33</v>
      </c>
      <c r="E730" s="18" t="s">
        <v>778</v>
      </c>
      <c r="F730" s="19">
        <v>8900</v>
      </c>
      <c r="G730" s="20">
        <v>40939</v>
      </c>
      <c r="H730" s="20">
        <v>40940</v>
      </c>
      <c r="I730" s="17" t="s">
        <v>20</v>
      </c>
      <c r="J730" s="17" t="s">
        <v>21</v>
      </c>
      <c r="K730" s="17" t="s">
        <v>46</v>
      </c>
      <c r="L730" s="17" t="s">
        <v>71</v>
      </c>
      <c r="M730" s="19">
        <v>8899</v>
      </c>
      <c r="N730" s="21">
        <v>0.99999999999909051</v>
      </c>
    </row>
    <row r="731" spans="1:14" s="3" customFormat="1" ht="15" x14ac:dyDescent="0.25">
      <c r="A731" s="1"/>
      <c r="B731" s="15">
        <v>985269</v>
      </c>
      <c r="C731" s="16" t="s">
        <v>16</v>
      </c>
      <c r="D731" s="17" t="s">
        <v>33</v>
      </c>
      <c r="E731" s="18" t="s">
        <v>779</v>
      </c>
      <c r="F731" s="19">
        <v>20999.99</v>
      </c>
      <c r="G731" s="20">
        <v>41059</v>
      </c>
      <c r="H731" s="20">
        <v>41061</v>
      </c>
      <c r="I731" s="17" t="s">
        <v>20</v>
      </c>
      <c r="J731" s="17" t="s">
        <v>21</v>
      </c>
      <c r="K731" s="17" t="s">
        <v>55</v>
      </c>
      <c r="L731" s="17" t="s">
        <v>71</v>
      </c>
      <c r="M731" s="19">
        <v>20998.99</v>
      </c>
      <c r="N731" s="21">
        <v>0.99999999999909051</v>
      </c>
    </row>
    <row r="732" spans="1:14" s="3" customFormat="1" ht="15" x14ac:dyDescent="0.25">
      <c r="A732" s="1"/>
      <c r="B732" s="15">
        <v>985270</v>
      </c>
      <c r="C732" s="16" t="s">
        <v>16</v>
      </c>
      <c r="D732" s="17" t="s">
        <v>33</v>
      </c>
      <c r="E732" s="18" t="s">
        <v>780</v>
      </c>
      <c r="F732" s="19">
        <v>9999.99</v>
      </c>
      <c r="G732" s="20">
        <v>41059</v>
      </c>
      <c r="H732" s="20">
        <v>41061</v>
      </c>
      <c r="I732" s="17" t="s">
        <v>20</v>
      </c>
      <c r="J732" s="17" t="s">
        <v>21</v>
      </c>
      <c r="K732" s="17" t="s">
        <v>58</v>
      </c>
      <c r="L732" s="17" t="s">
        <v>71</v>
      </c>
      <c r="M732" s="19">
        <v>9998.9900000000016</v>
      </c>
      <c r="N732" s="21">
        <v>0.99999999999909051</v>
      </c>
    </row>
    <row r="733" spans="1:14" s="3" customFormat="1" ht="15" x14ac:dyDescent="0.25">
      <c r="A733" s="1"/>
      <c r="B733" s="15">
        <v>985271</v>
      </c>
      <c r="C733" s="16" t="s">
        <v>16</v>
      </c>
      <c r="D733" s="17" t="s">
        <v>33</v>
      </c>
      <c r="E733" s="18" t="s">
        <v>781</v>
      </c>
      <c r="F733" s="19">
        <v>7500</v>
      </c>
      <c r="G733" s="20">
        <v>41256</v>
      </c>
      <c r="H733" s="20">
        <v>41256</v>
      </c>
      <c r="I733" s="17" t="s">
        <v>20</v>
      </c>
      <c r="J733" s="17" t="s">
        <v>21</v>
      </c>
      <c r="K733" s="17" t="s">
        <v>60</v>
      </c>
      <c r="L733" s="17" t="s">
        <v>71</v>
      </c>
      <c r="M733" s="19">
        <v>7499</v>
      </c>
      <c r="N733" s="21">
        <v>1</v>
      </c>
    </row>
    <row r="734" spans="1:14" s="3" customFormat="1" ht="15" x14ac:dyDescent="0.25">
      <c r="A734" s="1"/>
      <c r="B734" s="15">
        <v>985272</v>
      </c>
      <c r="C734" s="16" t="s">
        <v>16</v>
      </c>
      <c r="D734" s="17" t="s">
        <v>33</v>
      </c>
      <c r="E734" s="18" t="s">
        <v>782</v>
      </c>
      <c r="F734" s="19">
        <v>7830.54</v>
      </c>
      <c r="G734" s="20">
        <v>41486</v>
      </c>
      <c r="H734" s="20">
        <v>41487</v>
      </c>
      <c r="I734" s="17" t="s">
        <v>20</v>
      </c>
      <c r="J734" s="17" t="s">
        <v>21</v>
      </c>
      <c r="K734" s="17" t="s">
        <v>65</v>
      </c>
      <c r="L734" s="17" t="s">
        <v>71</v>
      </c>
      <c r="M734" s="19">
        <v>7829.5400000000009</v>
      </c>
      <c r="N734" s="21">
        <v>0.99999999999909051</v>
      </c>
    </row>
    <row r="735" spans="1:14" s="3" customFormat="1" ht="15" x14ac:dyDescent="0.25">
      <c r="A735" s="1"/>
      <c r="B735" s="15">
        <v>985273</v>
      </c>
      <c r="C735" s="16" t="s">
        <v>16</v>
      </c>
      <c r="D735" s="17" t="s">
        <v>17</v>
      </c>
      <c r="E735" s="18" t="s">
        <v>783</v>
      </c>
      <c r="F735" s="19">
        <v>53000.01</v>
      </c>
      <c r="G735" s="20">
        <v>41753</v>
      </c>
      <c r="H735" s="20">
        <v>41760</v>
      </c>
      <c r="I735" s="17" t="s">
        <v>20</v>
      </c>
      <c r="J735" s="17" t="s">
        <v>21</v>
      </c>
      <c r="K735" s="17" t="s">
        <v>67</v>
      </c>
      <c r="L735" s="17" t="s">
        <v>71</v>
      </c>
      <c r="M735" s="19">
        <v>51247.343000000001</v>
      </c>
      <c r="N735" s="21">
        <v>1752.6670000000013</v>
      </c>
    </row>
    <row r="736" spans="1:14" s="3" customFormat="1" ht="15" x14ac:dyDescent="0.25">
      <c r="A736" s="1"/>
      <c r="B736" s="15">
        <v>985274</v>
      </c>
      <c r="C736" s="16" t="s">
        <v>16</v>
      </c>
      <c r="D736" s="17" t="s">
        <v>17</v>
      </c>
      <c r="E736" s="18" t="s">
        <v>784</v>
      </c>
      <c r="F736" s="19">
        <v>7500</v>
      </c>
      <c r="G736" s="20">
        <v>41753</v>
      </c>
      <c r="H736" s="20">
        <v>41760</v>
      </c>
      <c r="I736" s="17" t="s">
        <v>20</v>
      </c>
      <c r="J736" s="17" t="s">
        <v>21</v>
      </c>
      <c r="K736" s="17" t="s">
        <v>69</v>
      </c>
      <c r="L736" s="17" t="s">
        <v>71</v>
      </c>
      <c r="M736" s="19">
        <v>7250</v>
      </c>
      <c r="N736" s="21">
        <v>250</v>
      </c>
    </row>
    <row r="737" spans="1:14" s="3" customFormat="1" ht="15" x14ac:dyDescent="0.25">
      <c r="A737" s="1"/>
      <c r="B737" s="15">
        <v>985275</v>
      </c>
      <c r="C737" s="16" t="s">
        <v>16</v>
      </c>
      <c r="D737" s="17" t="s">
        <v>17</v>
      </c>
      <c r="E737" s="18" t="s">
        <v>785</v>
      </c>
      <c r="F737" s="19">
        <v>7500</v>
      </c>
      <c r="G737" s="20">
        <v>42157</v>
      </c>
      <c r="H737" s="20">
        <v>42157</v>
      </c>
      <c r="I737" s="17" t="s">
        <v>20</v>
      </c>
      <c r="J737" s="17" t="s">
        <v>21</v>
      </c>
      <c r="K737" s="17" t="s">
        <v>73</v>
      </c>
      <c r="L737" s="17" t="s">
        <v>71</v>
      </c>
      <c r="M737" s="19">
        <v>6437.5</v>
      </c>
      <c r="N737" s="21">
        <v>1062.5</v>
      </c>
    </row>
    <row r="738" spans="1:14" s="3" customFormat="1" ht="15" x14ac:dyDescent="0.25">
      <c r="A738" s="1"/>
      <c r="B738" s="15">
        <v>985276</v>
      </c>
      <c r="C738" s="16" t="s">
        <v>16</v>
      </c>
      <c r="D738" s="17" t="s">
        <v>17</v>
      </c>
      <c r="E738" s="18" t="s">
        <v>786</v>
      </c>
      <c r="F738" s="19">
        <v>10395</v>
      </c>
      <c r="G738" s="20">
        <v>42132</v>
      </c>
      <c r="H738" s="20">
        <v>42132</v>
      </c>
      <c r="I738" s="17" t="s">
        <v>20</v>
      </c>
      <c r="J738" s="17" t="s">
        <v>21</v>
      </c>
      <c r="K738" s="17" t="s">
        <v>75</v>
      </c>
      <c r="L738" s="17" t="s">
        <v>71</v>
      </c>
      <c r="M738" s="19">
        <v>9009</v>
      </c>
      <c r="N738" s="21">
        <v>1386</v>
      </c>
    </row>
    <row r="739" spans="1:14" s="3" customFormat="1" ht="15" x14ac:dyDescent="0.25">
      <c r="A739" s="1"/>
      <c r="B739" s="15">
        <v>985277</v>
      </c>
      <c r="C739" s="16" t="s">
        <v>16</v>
      </c>
      <c r="D739" s="17" t="s">
        <v>17</v>
      </c>
      <c r="E739" s="18" t="s">
        <v>787</v>
      </c>
      <c r="F739" s="19">
        <v>51199.97</v>
      </c>
      <c r="G739" s="20" t="s">
        <v>788</v>
      </c>
      <c r="H739" s="20" t="s">
        <v>788</v>
      </c>
      <c r="I739" s="17" t="s">
        <v>20</v>
      </c>
      <c r="J739" s="17" t="s">
        <v>21</v>
      </c>
      <c r="K739" s="17" t="s">
        <v>41</v>
      </c>
      <c r="L739" s="17" t="s">
        <v>71</v>
      </c>
      <c r="M739" s="19">
        <v>41386.642416666669</v>
      </c>
      <c r="N739" s="21">
        <v>9813.3275833333319</v>
      </c>
    </row>
    <row r="740" spans="1:14" s="3" customFormat="1" ht="15" x14ac:dyDescent="0.25">
      <c r="A740" s="1"/>
      <c r="B740" s="15">
        <v>985278</v>
      </c>
      <c r="C740" s="16" t="s">
        <v>16</v>
      </c>
      <c r="D740" s="17" t="s">
        <v>17</v>
      </c>
      <c r="E740" s="18" t="s">
        <v>789</v>
      </c>
      <c r="F740" s="19">
        <v>25999.99</v>
      </c>
      <c r="G740" s="20">
        <v>42767</v>
      </c>
      <c r="H740" s="20">
        <v>42767</v>
      </c>
      <c r="I740" s="17" t="s">
        <v>20</v>
      </c>
      <c r="J740" s="17" t="s">
        <v>21</v>
      </c>
      <c r="K740" s="17" t="s">
        <v>78</v>
      </c>
      <c r="L740" s="17" t="s">
        <v>71</v>
      </c>
      <c r="M740" s="19">
        <v>17983.32641666667</v>
      </c>
      <c r="N740" s="21">
        <v>8016.6635833333312</v>
      </c>
    </row>
    <row r="741" spans="1:14" s="3" customFormat="1" ht="15" x14ac:dyDescent="0.25">
      <c r="A741" s="1"/>
      <c r="B741" s="15" t="s">
        <v>790</v>
      </c>
      <c r="C741" s="16" t="s">
        <v>16</v>
      </c>
      <c r="D741" s="17" t="s">
        <v>17</v>
      </c>
      <c r="E741" s="18" t="s">
        <v>791</v>
      </c>
      <c r="F741" s="19">
        <v>13600</v>
      </c>
      <c r="G741" s="20">
        <v>42767</v>
      </c>
      <c r="H741" s="20">
        <v>42795</v>
      </c>
      <c r="I741" s="17" t="s">
        <v>20</v>
      </c>
      <c r="J741" s="17" t="s">
        <v>21</v>
      </c>
      <c r="K741" s="17" t="s">
        <v>80</v>
      </c>
      <c r="L741" s="17" t="s">
        <v>71</v>
      </c>
      <c r="M741" s="19">
        <v>9406.6666666666661</v>
      </c>
      <c r="N741" s="21">
        <v>4193.3333333333339</v>
      </c>
    </row>
    <row r="742" spans="1:14" s="3" customFormat="1" ht="15" x14ac:dyDescent="0.25">
      <c r="A742" s="1"/>
      <c r="B742" s="15">
        <v>985280</v>
      </c>
      <c r="C742" s="16" t="s">
        <v>16</v>
      </c>
      <c r="D742" s="17" t="s">
        <v>17</v>
      </c>
      <c r="E742" s="18" t="s">
        <v>792</v>
      </c>
      <c r="F742" s="19">
        <v>34220</v>
      </c>
      <c r="G742" s="20">
        <v>43007</v>
      </c>
      <c r="H742" s="20">
        <v>43009</v>
      </c>
      <c r="I742" s="17" t="s">
        <v>20</v>
      </c>
      <c r="J742" s="17" t="s">
        <v>21</v>
      </c>
      <c r="K742" s="17" t="s">
        <v>44</v>
      </c>
      <c r="L742" s="17" t="s">
        <v>71</v>
      </c>
      <c r="M742" s="19">
        <v>21387.5</v>
      </c>
      <c r="N742" s="21">
        <v>12832.5</v>
      </c>
    </row>
    <row r="743" spans="1:14" s="3" customFormat="1" x14ac:dyDescent="0.25">
      <c r="A743" s="1"/>
      <c r="B743" s="34">
        <v>985679</v>
      </c>
      <c r="C743" s="16" t="s">
        <v>16</v>
      </c>
      <c r="D743" s="17" t="s">
        <v>33</v>
      </c>
      <c r="E743" s="18" t="s">
        <v>793</v>
      </c>
      <c r="F743" s="19">
        <v>21056.51</v>
      </c>
      <c r="G743" s="20">
        <v>43067</v>
      </c>
      <c r="H743" s="20">
        <v>43070</v>
      </c>
      <c r="I743" s="17" t="s">
        <v>20</v>
      </c>
      <c r="J743" s="17" t="s">
        <v>21</v>
      </c>
      <c r="K743" s="17" t="s">
        <v>46</v>
      </c>
      <c r="L743" s="17" t="s">
        <v>71</v>
      </c>
      <c r="M743" s="19">
        <v>12809.376916666666</v>
      </c>
      <c r="N743" s="21">
        <v>8247.1330833333323</v>
      </c>
    </row>
    <row r="744" spans="1:14" s="3" customFormat="1" x14ac:dyDescent="0.25">
      <c r="A744" s="1"/>
      <c r="B744" s="34" t="s">
        <v>794</v>
      </c>
      <c r="C744" s="16" t="s">
        <v>16</v>
      </c>
      <c r="D744" s="17" t="s">
        <v>102</v>
      </c>
      <c r="E744" s="18" t="s">
        <v>795</v>
      </c>
      <c r="F744" s="19">
        <v>20578.2</v>
      </c>
      <c r="G744" s="20">
        <v>43067</v>
      </c>
      <c r="H744" s="20">
        <v>43070</v>
      </c>
      <c r="I744" s="17" t="s">
        <v>20</v>
      </c>
      <c r="J744" s="17" t="s">
        <v>21</v>
      </c>
      <c r="K744" s="17" t="s">
        <v>48</v>
      </c>
      <c r="L744" s="17" t="s">
        <v>71</v>
      </c>
      <c r="M744" s="19">
        <v>12518.405000000001</v>
      </c>
      <c r="N744" s="21">
        <v>8059.7950000000001</v>
      </c>
    </row>
    <row r="745" spans="1:14" s="3" customFormat="1" x14ac:dyDescent="0.25">
      <c r="A745" s="1"/>
      <c r="B745" s="34">
        <v>985681</v>
      </c>
      <c r="C745" s="16" t="s">
        <v>16</v>
      </c>
      <c r="D745" s="17" t="s">
        <v>124</v>
      </c>
      <c r="E745" s="18" t="s">
        <v>796</v>
      </c>
      <c r="F745" s="19">
        <v>16649.8</v>
      </c>
      <c r="G745" s="20">
        <v>43067</v>
      </c>
      <c r="H745" s="20">
        <v>43070</v>
      </c>
      <c r="I745" s="17" t="s">
        <v>20</v>
      </c>
      <c r="J745" s="17" t="s">
        <v>21</v>
      </c>
      <c r="K745" s="17" t="s">
        <v>122</v>
      </c>
      <c r="L745" s="17" t="s">
        <v>71</v>
      </c>
      <c r="M745" s="19">
        <v>10128.628333333334</v>
      </c>
      <c r="N745" s="21">
        <v>6521.1716666666653</v>
      </c>
    </row>
    <row r="746" spans="1:14" s="3" customFormat="1" x14ac:dyDescent="0.25">
      <c r="A746" s="1"/>
      <c r="B746" s="34">
        <v>985682</v>
      </c>
      <c r="C746" s="16" t="s">
        <v>16</v>
      </c>
      <c r="D746" s="17" t="s">
        <v>128</v>
      </c>
      <c r="E746" s="18" t="s">
        <v>797</v>
      </c>
      <c r="F746" s="19">
        <v>16505.32</v>
      </c>
      <c r="G746" s="20">
        <v>43067</v>
      </c>
      <c r="H746" s="20">
        <v>43070</v>
      </c>
      <c r="I746" s="17" t="s">
        <v>20</v>
      </c>
      <c r="J746" s="17" t="s">
        <v>21</v>
      </c>
      <c r="K746" s="17" t="s">
        <v>126</v>
      </c>
      <c r="L746" s="17" t="s">
        <v>71</v>
      </c>
      <c r="M746" s="19">
        <v>10040.736333333334</v>
      </c>
      <c r="N746" s="21">
        <v>6464.5836666666655</v>
      </c>
    </row>
    <row r="747" spans="1:14" s="3" customFormat="1" ht="15" x14ac:dyDescent="0.25">
      <c r="A747" s="1"/>
      <c r="B747" s="15">
        <v>985675</v>
      </c>
      <c r="C747" s="16" t="s">
        <v>16</v>
      </c>
      <c r="D747" s="17" t="s">
        <v>33</v>
      </c>
      <c r="E747" s="18" t="s">
        <v>798</v>
      </c>
      <c r="F747" s="19">
        <v>14695.01</v>
      </c>
      <c r="G747" s="20">
        <v>43063</v>
      </c>
      <c r="H747" s="20">
        <v>43070</v>
      </c>
      <c r="I747" s="17" t="s">
        <v>20</v>
      </c>
      <c r="J747" s="17" t="s">
        <v>21</v>
      </c>
      <c r="K747" s="17" t="s">
        <v>46</v>
      </c>
      <c r="L747" s="17" t="s">
        <v>71</v>
      </c>
      <c r="M747" s="19">
        <v>8939.4644166666676</v>
      </c>
      <c r="N747" s="21">
        <v>5755.5455833333326</v>
      </c>
    </row>
    <row r="748" spans="1:14" s="3" customFormat="1" ht="15" x14ac:dyDescent="0.25">
      <c r="A748" s="1"/>
      <c r="B748" s="15" t="s">
        <v>799</v>
      </c>
      <c r="C748" s="16" t="s">
        <v>16</v>
      </c>
      <c r="D748" s="17" t="s">
        <v>102</v>
      </c>
      <c r="E748" s="18" t="s">
        <v>800</v>
      </c>
      <c r="F748" s="19">
        <v>13588.37</v>
      </c>
      <c r="G748" s="20">
        <v>43179</v>
      </c>
      <c r="H748" s="20">
        <v>43179</v>
      </c>
      <c r="I748" s="17" t="s">
        <v>20</v>
      </c>
      <c r="J748" s="17" t="s">
        <v>21</v>
      </c>
      <c r="K748" s="17" t="s">
        <v>48</v>
      </c>
      <c r="L748" s="17" t="s">
        <v>71</v>
      </c>
      <c r="M748" s="19">
        <v>7813.312750000001</v>
      </c>
      <c r="N748" s="21">
        <v>5775.0572499999998</v>
      </c>
    </row>
    <row r="749" spans="1:14" s="3" customFormat="1" ht="15" x14ac:dyDescent="0.25">
      <c r="A749" s="1"/>
      <c r="B749" s="15" t="s">
        <v>801</v>
      </c>
      <c r="C749" s="16" t="s">
        <v>16</v>
      </c>
      <c r="D749" s="17" t="s">
        <v>124</v>
      </c>
      <c r="E749" s="18" t="s">
        <v>800</v>
      </c>
      <c r="F749" s="19">
        <v>24113.68</v>
      </c>
      <c r="G749" s="20">
        <v>43343</v>
      </c>
      <c r="H749" s="20">
        <v>43343</v>
      </c>
      <c r="I749" s="17" t="s">
        <v>20</v>
      </c>
      <c r="J749" s="17" t="s">
        <v>21</v>
      </c>
      <c r="K749" s="17" t="s">
        <v>122</v>
      </c>
      <c r="L749" s="17" t="s">
        <v>71</v>
      </c>
      <c r="M749" s="19">
        <v>12860.629333333332</v>
      </c>
      <c r="N749" s="21">
        <v>11253.050666666668</v>
      </c>
    </row>
    <row r="750" spans="1:14" s="3" customFormat="1" ht="15" x14ac:dyDescent="0.25">
      <c r="A750" s="1"/>
      <c r="B750" s="15">
        <v>985720</v>
      </c>
      <c r="C750" s="16" t="s">
        <v>16</v>
      </c>
      <c r="D750" s="17" t="s">
        <v>128</v>
      </c>
      <c r="E750" s="18" t="s">
        <v>802</v>
      </c>
      <c r="F750" s="19">
        <v>6895</v>
      </c>
      <c r="G750" s="20">
        <v>43412</v>
      </c>
      <c r="H750" s="20">
        <v>43412</v>
      </c>
      <c r="I750" s="17" t="s">
        <v>20</v>
      </c>
      <c r="J750" s="17" t="s">
        <v>21</v>
      </c>
      <c r="K750" s="17" t="s">
        <v>126</v>
      </c>
      <c r="L750" s="17" t="s">
        <v>71</v>
      </c>
      <c r="M750" s="19">
        <v>3562.416666666667</v>
      </c>
      <c r="N750" s="21">
        <v>3332.583333333333</v>
      </c>
    </row>
    <row r="751" spans="1:14" s="3" customFormat="1" ht="15" x14ac:dyDescent="0.25">
      <c r="A751" s="1"/>
      <c r="B751" s="15" t="s">
        <v>803</v>
      </c>
      <c r="C751" s="16" t="s">
        <v>16</v>
      </c>
      <c r="D751" s="17" t="s">
        <v>132</v>
      </c>
      <c r="E751" s="18" t="s">
        <v>804</v>
      </c>
      <c r="F751" s="19">
        <v>12995.36</v>
      </c>
      <c r="G751" s="20">
        <v>43738</v>
      </c>
      <c r="H751" s="20">
        <v>43739</v>
      </c>
      <c r="I751" s="17" t="s">
        <v>20</v>
      </c>
      <c r="J751" s="17" t="s">
        <v>21</v>
      </c>
      <c r="K751" s="17" t="s">
        <v>130</v>
      </c>
      <c r="L751" s="17" t="s">
        <v>71</v>
      </c>
      <c r="M751" s="19">
        <v>5523.0280000000002</v>
      </c>
      <c r="N751" s="21">
        <v>7472.3320000000003</v>
      </c>
    </row>
    <row r="752" spans="1:14" s="3" customFormat="1" ht="15" x14ac:dyDescent="0.25">
      <c r="A752" s="1"/>
      <c r="B752" s="15" t="s">
        <v>805</v>
      </c>
      <c r="C752" s="16" t="s">
        <v>16</v>
      </c>
      <c r="D752" s="17" t="s">
        <v>136</v>
      </c>
      <c r="E752" s="18" t="s">
        <v>806</v>
      </c>
      <c r="F752" s="19">
        <v>21999.919999999998</v>
      </c>
      <c r="G752" s="20">
        <v>44985</v>
      </c>
      <c r="H752" s="20">
        <v>44986</v>
      </c>
      <c r="I752" s="17" t="s">
        <v>20</v>
      </c>
      <c r="J752" s="17" t="s">
        <v>21</v>
      </c>
      <c r="K752" s="17" t="s">
        <v>134</v>
      </c>
      <c r="L752" s="17" t="s">
        <v>71</v>
      </c>
      <c r="M752" s="19">
        <v>1833.3266666666666</v>
      </c>
      <c r="N752" s="21">
        <v>20166.593333333331</v>
      </c>
    </row>
    <row r="753" spans="1:14" s="3" customFormat="1" ht="15" x14ac:dyDescent="0.25">
      <c r="A753" s="1"/>
      <c r="B753" s="15" t="s">
        <v>807</v>
      </c>
      <c r="C753" s="16" t="s">
        <v>16</v>
      </c>
      <c r="D753" s="17" t="s">
        <v>140</v>
      </c>
      <c r="E753" s="18" t="s">
        <v>808</v>
      </c>
      <c r="F753" s="19">
        <v>92358.03</v>
      </c>
      <c r="G753" s="20">
        <v>44985</v>
      </c>
      <c r="H753" s="20">
        <v>44986</v>
      </c>
      <c r="I753" s="17" t="s">
        <v>20</v>
      </c>
      <c r="J753" s="17" t="s">
        <v>21</v>
      </c>
      <c r="K753" s="17" t="s">
        <v>138</v>
      </c>
      <c r="L753" s="17" t="s">
        <v>71</v>
      </c>
      <c r="M753" s="19">
        <v>7696.5025000000005</v>
      </c>
      <c r="N753" s="21">
        <v>84661.527499999997</v>
      </c>
    </row>
    <row r="754" spans="1:14" s="3" customFormat="1" ht="15" x14ac:dyDescent="0.25">
      <c r="A754" s="1"/>
      <c r="B754" s="15" t="s">
        <v>761</v>
      </c>
      <c r="C754" s="16" t="s">
        <v>16</v>
      </c>
      <c r="D754" s="17" t="s">
        <v>144</v>
      </c>
      <c r="E754" s="18" t="s">
        <v>809</v>
      </c>
      <c r="F754" s="19">
        <v>70499.990000000005</v>
      </c>
      <c r="G754" s="20">
        <v>44985</v>
      </c>
      <c r="H754" s="20">
        <v>44986</v>
      </c>
      <c r="I754" s="17" t="s">
        <v>20</v>
      </c>
      <c r="J754" s="17" t="s">
        <v>21</v>
      </c>
      <c r="K754" s="17" t="s">
        <v>142</v>
      </c>
      <c r="L754" s="17" t="s">
        <v>71</v>
      </c>
      <c r="M754" s="19">
        <v>5874.9991666666674</v>
      </c>
      <c r="N754" s="21">
        <v>64624.990833333337</v>
      </c>
    </row>
    <row r="755" spans="1:14" s="3" customFormat="1" ht="15" x14ac:dyDescent="0.25">
      <c r="A755" s="1"/>
      <c r="B755" s="15" t="s">
        <v>810</v>
      </c>
      <c r="C755" s="16" t="s">
        <v>16</v>
      </c>
      <c r="D755" s="17" t="s">
        <v>148</v>
      </c>
      <c r="E755" s="18" t="s">
        <v>811</v>
      </c>
      <c r="F755" s="19">
        <v>39594</v>
      </c>
      <c r="G755" s="20">
        <v>44985</v>
      </c>
      <c r="H755" s="20">
        <v>44986</v>
      </c>
      <c r="I755" s="17" t="s">
        <v>20</v>
      </c>
      <c r="J755" s="17" t="s">
        <v>21</v>
      </c>
      <c r="K755" s="17" t="s">
        <v>146</v>
      </c>
      <c r="L755" s="17" t="s">
        <v>71</v>
      </c>
      <c r="M755" s="19">
        <v>3299.5</v>
      </c>
      <c r="N755" s="21">
        <v>36294.5</v>
      </c>
    </row>
    <row r="756" spans="1:14" s="3" customFormat="1" ht="15" x14ac:dyDescent="0.25">
      <c r="A756" s="1"/>
      <c r="B756" s="15" t="s">
        <v>812</v>
      </c>
      <c r="C756" s="16" t="s">
        <v>16</v>
      </c>
      <c r="D756" s="17" t="s">
        <v>152</v>
      </c>
      <c r="E756" s="18" t="s">
        <v>813</v>
      </c>
      <c r="F756" s="19">
        <v>131437.84</v>
      </c>
      <c r="G756" s="20">
        <v>44987</v>
      </c>
      <c r="H756" s="20">
        <v>44987</v>
      </c>
      <c r="I756" s="17" t="s">
        <v>20</v>
      </c>
      <c r="J756" s="17" t="s">
        <v>21</v>
      </c>
      <c r="K756" s="17" t="s">
        <v>150</v>
      </c>
      <c r="L756" s="17" t="s">
        <v>71</v>
      </c>
      <c r="M756" s="19">
        <v>10953.153333333332</v>
      </c>
      <c r="N756" s="21">
        <v>120484.68666666666</v>
      </c>
    </row>
    <row r="757" spans="1:14" s="3" customFormat="1" ht="15" x14ac:dyDescent="0.25">
      <c r="A757" s="1"/>
      <c r="B757" s="15" t="s">
        <v>812</v>
      </c>
      <c r="C757" s="16" t="s">
        <v>16</v>
      </c>
      <c r="D757" s="17" t="s">
        <v>152</v>
      </c>
      <c r="E757" s="18" t="s">
        <v>814</v>
      </c>
      <c r="F757" s="19">
        <v>68661.84</v>
      </c>
      <c r="G757" s="20">
        <v>44987</v>
      </c>
      <c r="H757" s="20">
        <v>44987</v>
      </c>
      <c r="I757" s="17" t="s">
        <v>20</v>
      </c>
      <c r="J757" s="17" t="s">
        <v>21</v>
      </c>
      <c r="K757" s="17" t="s">
        <v>150</v>
      </c>
      <c r="L757" s="17" t="s">
        <v>71</v>
      </c>
      <c r="M757" s="19">
        <v>5721.82</v>
      </c>
      <c r="N757" s="21">
        <v>62940.02</v>
      </c>
    </row>
    <row r="758" spans="1:14" s="3" customFormat="1" ht="15" x14ac:dyDescent="0.25">
      <c r="A758" s="1"/>
      <c r="B758" s="15" t="s">
        <v>812</v>
      </c>
      <c r="C758" s="16" t="s">
        <v>16</v>
      </c>
      <c r="D758" s="17" t="s">
        <v>152</v>
      </c>
      <c r="E758" s="18" t="s">
        <v>815</v>
      </c>
      <c r="F758" s="19">
        <v>223616.74</v>
      </c>
      <c r="G758" s="20">
        <v>45198</v>
      </c>
      <c r="H758" s="20">
        <v>44927</v>
      </c>
      <c r="I758" s="17" t="s">
        <v>20</v>
      </c>
      <c r="J758" s="17" t="s">
        <v>21</v>
      </c>
      <c r="K758" s="17" t="s">
        <v>150</v>
      </c>
      <c r="L758" s="17" t="s">
        <v>71</v>
      </c>
      <c r="M758" s="19">
        <v>5590.4184999999998</v>
      </c>
      <c r="N758" s="21">
        <v>223616.74</v>
      </c>
    </row>
    <row r="759" spans="1:14" s="3" customFormat="1" ht="15" x14ac:dyDescent="0.25">
      <c r="A759" s="1"/>
      <c r="B759" s="15">
        <v>985742</v>
      </c>
      <c r="C759" s="16" t="s">
        <v>16</v>
      </c>
      <c r="D759" s="17" t="s">
        <v>33</v>
      </c>
      <c r="E759" s="18" t="s">
        <v>816</v>
      </c>
      <c r="F759" s="19">
        <v>41000</v>
      </c>
      <c r="G759" s="20">
        <v>44321</v>
      </c>
      <c r="H759" s="20">
        <v>44321</v>
      </c>
      <c r="I759" s="17" t="s">
        <v>20</v>
      </c>
      <c r="J759" s="17" t="s">
        <v>21</v>
      </c>
      <c r="K759" s="17" t="s">
        <v>80</v>
      </c>
      <c r="L759" s="17" t="s">
        <v>402</v>
      </c>
      <c r="M759" s="19">
        <v>10933.333333333334</v>
      </c>
      <c r="N759" s="21">
        <v>30066.666666666664</v>
      </c>
    </row>
    <row r="760" spans="1:14" s="3" customFormat="1" ht="15" x14ac:dyDescent="0.25">
      <c r="A760" s="1"/>
      <c r="B760" s="15">
        <v>985743</v>
      </c>
      <c r="C760" s="16" t="s">
        <v>16</v>
      </c>
      <c r="D760" s="17" t="s">
        <v>102</v>
      </c>
      <c r="E760" s="18" t="s">
        <v>817</v>
      </c>
      <c r="F760" s="19">
        <v>38350</v>
      </c>
      <c r="G760" s="20">
        <v>44343</v>
      </c>
      <c r="H760" s="20">
        <v>44348</v>
      </c>
      <c r="I760" s="17" t="s">
        <v>20</v>
      </c>
      <c r="J760" s="17" t="s">
        <v>21</v>
      </c>
      <c r="K760" s="17" t="s">
        <v>80</v>
      </c>
      <c r="L760" s="17" t="s">
        <v>402</v>
      </c>
      <c r="M760" s="19">
        <v>9907.0833333333321</v>
      </c>
      <c r="N760" s="21">
        <v>28442.916666666668</v>
      </c>
    </row>
    <row r="761" spans="1:14" s="3" customFormat="1" ht="15" x14ac:dyDescent="0.25">
      <c r="A761" s="1"/>
      <c r="B761" s="15">
        <v>985744</v>
      </c>
      <c r="C761" s="16" t="s">
        <v>16</v>
      </c>
      <c r="D761" s="17" t="s">
        <v>124</v>
      </c>
      <c r="E761" s="18" t="s">
        <v>818</v>
      </c>
      <c r="F761" s="19">
        <v>1989218.1</v>
      </c>
      <c r="G761" s="20">
        <v>44347</v>
      </c>
      <c r="H761" s="20">
        <v>44348</v>
      </c>
      <c r="I761" s="17" t="s">
        <v>20</v>
      </c>
      <c r="J761" s="17" t="s">
        <v>21</v>
      </c>
      <c r="K761" s="17" t="s">
        <v>80</v>
      </c>
      <c r="L761" s="17" t="s">
        <v>402</v>
      </c>
      <c r="M761" s="19">
        <v>513881.34250000003</v>
      </c>
      <c r="N761" s="21">
        <v>1475336.7575000001</v>
      </c>
    </row>
    <row r="762" spans="1:14" s="3" customFormat="1" ht="15" x14ac:dyDescent="0.25">
      <c r="A762" s="1"/>
      <c r="B762" s="15">
        <v>985745</v>
      </c>
      <c r="C762" s="16" t="s">
        <v>16</v>
      </c>
      <c r="D762" s="17" t="s">
        <v>128</v>
      </c>
      <c r="E762" s="18" t="s">
        <v>819</v>
      </c>
      <c r="F762" s="19">
        <v>76287</v>
      </c>
      <c r="G762" s="20">
        <v>44407</v>
      </c>
      <c r="H762" s="20">
        <v>44409</v>
      </c>
      <c r="I762" s="17" t="s">
        <v>20</v>
      </c>
      <c r="J762" s="17" t="s">
        <v>21</v>
      </c>
      <c r="K762" s="17" t="s">
        <v>44</v>
      </c>
      <c r="L762" s="17" t="s">
        <v>402</v>
      </c>
      <c r="M762" s="19">
        <v>18436.025000000001</v>
      </c>
      <c r="N762" s="21">
        <v>57850.974999999999</v>
      </c>
    </row>
    <row r="763" spans="1:14" s="3" customFormat="1" ht="15" x14ac:dyDescent="0.25">
      <c r="A763" s="1"/>
      <c r="B763" s="15">
        <v>985746</v>
      </c>
      <c r="C763" s="16" t="s">
        <v>16</v>
      </c>
      <c r="D763" s="17" t="s">
        <v>128</v>
      </c>
      <c r="E763" s="18" t="s">
        <v>820</v>
      </c>
      <c r="F763" s="19">
        <v>187620</v>
      </c>
      <c r="G763" s="20">
        <v>44499</v>
      </c>
      <c r="H763" s="20">
        <v>44501</v>
      </c>
      <c r="I763" s="17" t="s">
        <v>20</v>
      </c>
      <c r="J763" s="17" t="s">
        <v>21</v>
      </c>
      <c r="K763" s="17" t="s">
        <v>44</v>
      </c>
      <c r="L763" s="17" t="s">
        <v>71</v>
      </c>
      <c r="M763" s="19">
        <v>40651</v>
      </c>
      <c r="N763" s="21">
        <v>146969</v>
      </c>
    </row>
    <row r="764" spans="1:14" s="3" customFormat="1" ht="15" x14ac:dyDescent="0.25">
      <c r="A764" s="1"/>
      <c r="B764" s="15">
        <v>985747</v>
      </c>
      <c r="C764" s="16" t="s">
        <v>16</v>
      </c>
      <c r="D764" s="17" t="s">
        <v>128</v>
      </c>
      <c r="E764" s="18" t="s">
        <v>821</v>
      </c>
      <c r="F764" s="19">
        <v>103073</v>
      </c>
      <c r="G764" s="20">
        <v>45250</v>
      </c>
      <c r="H764" s="20">
        <v>45261</v>
      </c>
      <c r="I764" s="17" t="s">
        <v>20</v>
      </c>
      <c r="J764" s="17" t="s">
        <v>21</v>
      </c>
      <c r="K764" s="17" t="s">
        <v>46</v>
      </c>
      <c r="L764" s="17" t="s">
        <v>71</v>
      </c>
      <c r="M764" s="19">
        <v>858.94166666666672</v>
      </c>
      <c r="N764" s="21">
        <v>102214.05833333333</v>
      </c>
    </row>
    <row r="765" spans="1:14" s="3" customFormat="1" ht="15" x14ac:dyDescent="0.25">
      <c r="A765" s="1"/>
      <c r="B765" s="15" t="s">
        <v>822</v>
      </c>
      <c r="C765" s="16" t="s">
        <v>16</v>
      </c>
      <c r="D765" s="17" t="s">
        <v>33</v>
      </c>
      <c r="E765" s="18" t="s">
        <v>823</v>
      </c>
      <c r="F765" s="19">
        <v>1708680</v>
      </c>
      <c r="G765" s="20">
        <v>39770</v>
      </c>
      <c r="H765" s="20">
        <v>39770</v>
      </c>
      <c r="I765" s="17" t="s">
        <v>20</v>
      </c>
      <c r="J765" s="17" t="s">
        <v>21</v>
      </c>
      <c r="K765" s="17" t="s">
        <v>75</v>
      </c>
      <c r="L765" s="17" t="s">
        <v>71</v>
      </c>
      <c r="M765" s="19">
        <v>0</v>
      </c>
      <c r="N765" s="21">
        <v>1708680</v>
      </c>
    </row>
    <row r="766" spans="1:14" s="3" customFormat="1" ht="15" x14ac:dyDescent="0.25">
      <c r="A766" s="1"/>
      <c r="B766" s="15" t="s">
        <v>824</v>
      </c>
      <c r="C766" s="16" t="s">
        <v>16</v>
      </c>
      <c r="D766" s="17" t="s">
        <v>17</v>
      </c>
      <c r="E766" s="18" t="s">
        <v>825</v>
      </c>
      <c r="F766" s="19">
        <v>249400</v>
      </c>
      <c r="G766" s="20" t="s">
        <v>826</v>
      </c>
      <c r="H766" s="20" t="s">
        <v>826</v>
      </c>
      <c r="I766" s="17" t="s">
        <v>20</v>
      </c>
      <c r="J766" s="17" t="s">
        <v>21</v>
      </c>
      <c r="K766" s="17" t="s">
        <v>73</v>
      </c>
      <c r="L766" s="17" t="s">
        <v>71</v>
      </c>
      <c r="M766" s="19">
        <v>0</v>
      </c>
      <c r="N766" s="21">
        <v>249400</v>
      </c>
    </row>
    <row r="767" spans="1:14" s="3" customFormat="1" ht="15" x14ac:dyDescent="0.25">
      <c r="A767" s="1"/>
      <c r="B767" s="15" t="s">
        <v>372</v>
      </c>
      <c r="C767" s="16" t="s">
        <v>16</v>
      </c>
      <c r="D767" s="17" t="s">
        <v>17</v>
      </c>
      <c r="E767" s="18" t="s">
        <v>825</v>
      </c>
      <c r="F767" s="19">
        <v>35380</v>
      </c>
      <c r="G767" s="20">
        <v>40631</v>
      </c>
      <c r="H767" s="20">
        <v>40631</v>
      </c>
      <c r="I767" s="17" t="s">
        <v>20</v>
      </c>
      <c r="J767" s="17" t="s">
        <v>21</v>
      </c>
      <c r="K767" s="17" t="s">
        <v>75</v>
      </c>
      <c r="L767" s="17" t="s">
        <v>71</v>
      </c>
      <c r="M767" s="19">
        <v>0</v>
      </c>
      <c r="N767" s="21">
        <v>35380</v>
      </c>
    </row>
    <row r="768" spans="1:14" s="3" customFormat="1" ht="15" x14ac:dyDescent="0.25">
      <c r="A768" s="1"/>
      <c r="B768" s="15" t="s">
        <v>827</v>
      </c>
      <c r="C768" s="16" t="s">
        <v>16</v>
      </c>
      <c r="D768" s="17" t="s">
        <v>17</v>
      </c>
      <c r="E768" s="18" t="s">
        <v>828</v>
      </c>
      <c r="F768" s="19">
        <v>27840</v>
      </c>
      <c r="G768" s="20">
        <v>40641</v>
      </c>
      <c r="H768" s="20">
        <v>40641</v>
      </c>
      <c r="I768" s="17" t="s">
        <v>20</v>
      </c>
      <c r="J768" s="17" t="s">
        <v>21</v>
      </c>
      <c r="K768" s="17" t="s">
        <v>41</v>
      </c>
      <c r="L768" s="17" t="s">
        <v>402</v>
      </c>
      <c r="M768" s="19">
        <v>0</v>
      </c>
      <c r="N768" s="21">
        <v>27840</v>
      </c>
    </row>
    <row r="769" spans="1:14" s="3" customFormat="1" ht="15" x14ac:dyDescent="0.25">
      <c r="A769" s="1"/>
      <c r="B769" s="15" t="s">
        <v>829</v>
      </c>
      <c r="C769" s="16" t="s">
        <v>16</v>
      </c>
      <c r="D769" s="17" t="s">
        <v>17</v>
      </c>
      <c r="E769" s="18" t="s">
        <v>830</v>
      </c>
      <c r="F769" s="19">
        <v>20628.080000000002</v>
      </c>
      <c r="G769" s="20">
        <v>41709</v>
      </c>
      <c r="H769" s="20">
        <v>41709</v>
      </c>
      <c r="I769" s="17" t="s">
        <v>20</v>
      </c>
      <c r="J769" s="17" t="s">
        <v>21</v>
      </c>
      <c r="K769" s="17" t="s">
        <v>78</v>
      </c>
      <c r="L769" s="17" t="s">
        <v>402</v>
      </c>
      <c r="M769" s="19">
        <v>0</v>
      </c>
      <c r="N769" s="21">
        <v>20628.080000000002</v>
      </c>
    </row>
    <row r="770" spans="1:14" s="3" customFormat="1" ht="15" x14ac:dyDescent="0.25">
      <c r="A770" s="1"/>
      <c r="B770" s="15" t="s">
        <v>831</v>
      </c>
      <c r="C770" s="16" t="s">
        <v>16</v>
      </c>
      <c r="D770" s="17" t="s">
        <v>17</v>
      </c>
      <c r="E770" s="18" t="s">
        <v>832</v>
      </c>
      <c r="F770" s="19">
        <v>329976.92</v>
      </c>
      <c r="G770" s="20">
        <v>42328</v>
      </c>
      <c r="H770" s="20">
        <v>42328</v>
      </c>
      <c r="I770" s="17" t="s">
        <v>20</v>
      </c>
      <c r="J770" s="17" t="s">
        <v>21</v>
      </c>
      <c r="K770" s="17" t="s">
        <v>80</v>
      </c>
      <c r="L770" s="17" t="s">
        <v>402</v>
      </c>
      <c r="M770" s="19">
        <v>0</v>
      </c>
      <c r="N770" s="21">
        <v>329976.92</v>
      </c>
    </row>
    <row r="771" spans="1:14" s="3" customFormat="1" ht="15" x14ac:dyDescent="0.25">
      <c r="A771" s="1"/>
      <c r="B771" s="15">
        <v>985281</v>
      </c>
      <c r="C771" s="16" t="s">
        <v>16</v>
      </c>
      <c r="D771" s="17" t="s">
        <v>17</v>
      </c>
      <c r="E771" s="18" t="s">
        <v>833</v>
      </c>
      <c r="F771" s="19">
        <v>17607.68</v>
      </c>
      <c r="G771" s="20">
        <v>37853</v>
      </c>
      <c r="H771" s="20">
        <v>37865</v>
      </c>
      <c r="I771" s="17" t="s">
        <v>20</v>
      </c>
      <c r="J771" s="17" t="s">
        <v>21</v>
      </c>
      <c r="K771" s="17" t="s">
        <v>46</v>
      </c>
      <c r="L771" s="17" t="s">
        <v>71</v>
      </c>
      <c r="M771" s="19">
        <v>17607.666666666672</v>
      </c>
      <c r="N771" s="21">
        <v>1.3333333328773733E-2</v>
      </c>
    </row>
    <row r="772" spans="1:14" s="3" customFormat="1" ht="15" x14ac:dyDescent="0.25">
      <c r="A772" s="1"/>
      <c r="B772" s="15">
        <v>985282</v>
      </c>
      <c r="C772" s="16" t="s">
        <v>16</v>
      </c>
      <c r="D772" s="17" t="s">
        <v>17</v>
      </c>
      <c r="E772" s="18" t="s">
        <v>834</v>
      </c>
      <c r="F772" s="19">
        <v>5500</v>
      </c>
      <c r="G772" s="20">
        <v>38251</v>
      </c>
      <c r="H772" s="20">
        <v>38261</v>
      </c>
      <c r="I772" s="17" t="s">
        <v>20</v>
      </c>
      <c r="J772" s="17" t="s">
        <v>21</v>
      </c>
      <c r="K772" s="17" t="s">
        <v>48</v>
      </c>
      <c r="L772" s="17" t="s">
        <v>71</v>
      </c>
      <c r="M772" s="19">
        <v>5500</v>
      </c>
      <c r="N772" s="21">
        <v>0</v>
      </c>
    </row>
    <row r="773" spans="1:14" s="3" customFormat="1" ht="15" x14ac:dyDescent="0.25">
      <c r="A773" s="1"/>
      <c r="B773" s="15">
        <v>985283</v>
      </c>
      <c r="C773" s="16" t="s">
        <v>16</v>
      </c>
      <c r="D773" s="17" t="s">
        <v>17</v>
      </c>
      <c r="E773" s="18" t="s">
        <v>835</v>
      </c>
      <c r="F773" s="19">
        <v>6925.2</v>
      </c>
      <c r="G773" s="20">
        <v>38595</v>
      </c>
      <c r="H773" s="20">
        <v>38687</v>
      </c>
      <c r="I773" s="17" t="s">
        <v>20</v>
      </c>
      <c r="J773" s="17" t="s">
        <v>21</v>
      </c>
      <c r="K773" s="17" t="s">
        <v>87</v>
      </c>
      <c r="L773" s="17" t="s">
        <v>71</v>
      </c>
      <c r="M773" s="19">
        <v>6925.2</v>
      </c>
      <c r="N773" s="21">
        <v>0</v>
      </c>
    </row>
    <row r="774" spans="1:14" s="3" customFormat="1" ht="15" x14ac:dyDescent="0.25">
      <c r="A774" s="1"/>
      <c r="B774" s="15">
        <v>985284</v>
      </c>
      <c r="C774" s="16" t="s">
        <v>16</v>
      </c>
      <c r="D774" s="17" t="s">
        <v>33</v>
      </c>
      <c r="E774" s="18" t="s">
        <v>836</v>
      </c>
      <c r="F774" s="19">
        <v>832000</v>
      </c>
      <c r="G774" s="20">
        <v>38291</v>
      </c>
      <c r="H774" s="20">
        <v>38291</v>
      </c>
      <c r="I774" s="17" t="s">
        <v>20</v>
      </c>
      <c r="J774" s="17" t="s">
        <v>21</v>
      </c>
      <c r="K774" s="17" t="s">
        <v>52</v>
      </c>
      <c r="L774" s="17" t="s">
        <v>71</v>
      </c>
      <c r="M774" s="23">
        <v>831998.99666666659</v>
      </c>
      <c r="N774" s="21">
        <v>1.003333333414048</v>
      </c>
    </row>
    <row r="775" spans="1:14" s="3" customFormat="1" ht="15" x14ac:dyDescent="0.25">
      <c r="A775" s="1"/>
      <c r="B775" s="15">
        <v>985285</v>
      </c>
      <c r="C775" s="16" t="s">
        <v>16</v>
      </c>
      <c r="D775" s="17" t="s">
        <v>33</v>
      </c>
      <c r="E775" s="18" t="s">
        <v>837</v>
      </c>
      <c r="F775" s="19">
        <v>39000</v>
      </c>
      <c r="G775" s="20">
        <v>38291</v>
      </c>
      <c r="H775" s="20">
        <v>38291</v>
      </c>
      <c r="I775" s="17" t="s">
        <v>20</v>
      </c>
      <c r="J775" s="17" t="s">
        <v>21</v>
      </c>
      <c r="K775" s="17" t="s">
        <v>55</v>
      </c>
      <c r="L775" s="17" t="s">
        <v>71</v>
      </c>
      <c r="M775" s="19">
        <v>38999</v>
      </c>
      <c r="N775" s="21">
        <v>1</v>
      </c>
    </row>
    <row r="776" spans="1:14" s="3" customFormat="1" ht="15" x14ac:dyDescent="0.25">
      <c r="A776" s="1"/>
      <c r="B776" s="15">
        <v>985285</v>
      </c>
      <c r="C776" s="16" t="s">
        <v>16</v>
      </c>
      <c r="D776" s="17" t="s">
        <v>102</v>
      </c>
      <c r="E776" s="18" t="s">
        <v>838</v>
      </c>
      <c r="F776" s="19">
        <v>3390090.41</v>
      </c>
      <c r="G776" s="20">
        <v>44804</v>
      </c>
      <c r="H776" s="20">
        <v>44805</v>
      </c>
      <c r="I776" s="17" t="s">
        <v>20</v>
      </c>
      <c r="J776" s="17" t="s">
        <v>21</v>
      </c>
      <c r="K776" s="17" t="s">
        <v>58</v>
      </c>
      <c r="L776" s="17" t="s">
        <v>71</v>
      </c>
      <c r="M776" s="19">
        <v>452012.05466666672</v>
      </c>
      <c r="N776" s="21">
        <v>3390090.41</v>
      </c>
    </row>
    <row r="777" spans="1:14" s="3" customFormat="1" ht="15" x14ac:dyDescent="0.25">
      <c r="A777" s="1"/>
      <c r="B777" s="15">
        <v>985285</v>
      </c>
      <c r="C777" s="16" t="s">
        <v>16</v>
      </c>
      <c r="D777" s="17" t="s">
        <v>124</v>
      </c>
      <c r="E777" s="18" t="s">
        <v>839</v>
      </c>
      <c r="F777" s="19">
        <v>167500</v>
      </c>
      <c r="G777" s="20">
        <v>44562</v>
      </c>
      <c r="H777" s="20">
        <v>44562</v>
      </c>
      <c r="I777" s="17" t="s">
        <v>20</v>
      </c>
      <c r="J777" s="17" t="s">
        <v>21</v>
      </c>
      <c r="K777" s="17" t="s">
        <v>60</v>
      </c>
      <c r="L777" s="17" t="s">
        <v>71</v>
      </c>
      <c r="M777" s="19">
        <v>33500</v>
      </c>
      <c r="N777" s="21">
        <v>134000</v>
      </c>
    </row>
    <row r="778" spans="1:14" s="3" customFormat="1" ht="15" x14ac:dyDescent="0.25">
      <c r="A778" s="1"/>
      <c r="B778" s="15">
        <v>985286</v>
      </c>
      <c r="C778" s="16" t="s">
        <v>16</v>
      </c>
      <c r="D778" s="17" t="s">
        <v>124</v>
      </c>
      <c r="E778" s="18" t="s">
        <v>840</v>
      </c>
      <c r="F778" s="19">
        <v>591190.47</v>
      </c>
      <c r="G778" s="20">
        <v>45162</v>
      </c>
      <c r="H778" s="20">
        <v>45170</v>
      </c>
      <c r="I778" s="17" t="s">
        <v>20</v>
      </c>
      <c r="J778" s="17" t="s">
        <v>21</v>
      </c>
      <c r="K778" s="17" t="s">
        <v>65</v>
      </c>
      <c r="L778" s="17" t="s">
        <v>71</v>
      </c>
      <c r="M778" s="19">
        <v>19706.348999999998</v>
      </c>
      <c r="N778" s="21">
        <v>571484.12099999993</v>
      </c>
    </row>
    <row r="779" spans="1:14" s="3" customFormat="1" ht="15" x14ac:dyDescent="0.25">
      <c r="A779" s="1"/>
      <c r="B779" s="15">
        <v>985293</v>
      </c>
      <c r="C779" s="16" t="s">
        <v>16</v>
      </c>
      <c r="D779" s="17" t="s">
        <v>17</v>
      </c>
      <c r="E779" s="18" t="s">
        <v>841</v>
      </c>
      <c r="F779" s="19">
        <v>9383</v>
      </c>
      <c r="G779" s="20">
        <v>38133</v>
      </c>
      <c r="H779" s="20">
        <v>38133</v>
      </c>
      <c r="I779" s="17" t="s">
        <v>20</v>
      </c>
      <c r="J779" s="17" t="s">
        <v>21</v>
      </c>
      <c r="K779" s="17" t="s">
        <v>44</v>
      </c>
      <c r="L779" s="17" t="s">
        <v>402</v>
      </c>
      <c r="M779" s="19">
        <v>9382.99</v>
      </c>
      <c r="N779" s="21">
        <v>1.0000000000218279E-2</v>
      </c>
    </row>
    <row r="780" spans="1:14" s="3" customFormat="1" ht="15" x14ac:dyDescent="0.25">
      <c r="A780" s="1"/>
      <c r="B780" s="15">
        <v>985294</v>
      </c>
      <c r="C780" s="16" t="s">
        <v>16</v>
      </c>
      <c r="D780" s="17" t="s">
        <v>17</v>
      </c>
      <c r="E780" s="18" t="s">
        <v>842</v>
      </c>
      <c r="F780" s="19">
        <v>1344</v>
      </c>
      <c r="G780" s="20">
        <v>38145</v>
      </c>
      <c r="H780" s="20">
        <v>38145</v>
      </c>
      <c r="I780" s="17" t="s">
        <v>20</v>
      </c>
      <c r="J780" s="17" t="s">
        <v>21</v>
      </c>
      <c r="K780" s="17" t="s">
        <v>46</v>
      </c>
      <c r="L780" s="17" t="s">
        <v>402</v>
      </c>
      <c r="M780" s="19">
        <v>1343.99</v>
      </c>
      <c r="N780" s="21">
        <v>9.9999999999909051E-3</v>
      </c>
    </row>
    <row r="781" spans="1:14" s="3" customFormat="1" ht="15" x14ac:dyDescent="0.25">
      <c r="A781" s="1"/>
      <c r="B781" s="15">
        <v>985295</v>
      </c>
      <c r="C781" s="16" t="s">
        <v>16</v>
      </c>
      <c r="D781" s="17" t="s">
        <v>17</v>
      </c>
      <c r="E781" s="18" t="s">
        <v>843</v>
      </c>
      <c r="F781" s="19">
        <v>16240</v>
      </c>
      <c r="G781" s="20">
        <v>38231</v>
      </c>
      <c r="H781" s="20">
        <v>38231</v>
      </c>
      <c r="I781" s="17" t="s">
        <v>20</v>
      </c>
      <c r="J781" s="17" t="s">
        <v>21</v>
      </c>
      <c r="K781" s="17" t="s">
        <v>48</v>
      </c>
      <c r="L781" s="17" t="s">
        <v>402</v>
      </c>
      <c r="M781" s="19">
        <v>16239.99</v>
      </c>
      <c r="N781" s="21">
        <v>1.0000000000218279E-2</v>
      </c>
    </row>
    <row r="782" spans="1:14" s="3" customFormat="1" ht="15" x14ac:dyDescent="0.25">
      <c r="A782" s="1"/>
      <c r="B782" s="15">
        <v>985296</v>
      </c>
      <c r="C782" s="16" t="s">
        <v>16</v>
      </c>
      <c r="D782" s="17" t="s">
        <v>33</v>
      </c>
      <c r="E782" s="18" t="s">
        <v>844</v>
      </c>
      <c r="F782" s="19">
        <v>7500</v>
      </c>
      <c r="G782" s="20">
        <v>38237</v>
      </c>
      <c r="H782" s="20">
        <v>38237</v>
      </c>
      <c r="I782" s="17" t="s">
        <v>20</v>
      </c>
      <c r="J782" s="17" t="s">
        <v>21</v>
      </c>
      <c r="K782" s="17" t="s">
        <v>55</v>
      </c>
      <c r="L782" s="17" t="s">
        <v>402</v>
      </c>
      <c r="M782" s="19">
        <v>7499.99</v>
      </c>
      <c r="N782" s="21">
        <v>1.0000000000218279E-2</v>
      </c>
    </row>
    <row r="783" spans="1:14" s="3" customFormat="1" ht="15" x14ac:dyDescent="0.25">
      <c r="A783" s="1"/>
      <c r="B783" s="15">
        <v>985297</v>
      </c>
      <c r="C783" s="16" t="s">
        <v>16</v>
      </c>
      <c r="D783" s="17" t="s">
        <v>17</v>
      </c>
      <c r="E783" s="18" t="s">
        <v>845</v>
      </c>
      <c r="F783" s="19">
        <v>4300</v>
      </c>
      <c r="G783" s="20">
        <v>38296</v>
      </c>
      <c r="H783" s="20">
        <v>38296</v>
      </c>
      <c r="I783" s="17" t="s">
        <v>20</v>
      </c>
      <c r="J783" s="17" t="s">
        <v>21</v>
      </c>
      <c r="K783" s="17" t="s">
        <v>58</v>
      </c>
      <c r="L783" s="17" t="s">
        <v>402</v>
      </c>
      <c r="M783" s="19">
        <v>4299.99</v>
      </c>
      <c r="N783" s="21">
        <v>1.0000000000218279E-2</v>
      </c>
    </row>
    <row r="784" spans="1:14" s="3" customFormat="1" ht="15" x14ac:dyDescent="0.25">
      <c r="A784" s="1"/>
      <c r="B784" s="15">
        <v>985481</v>
      </c>
      <c r="C784" s="16" t="s">
        <v>16</v>
      </c>
      <c r="D784" s="17" t="s">
        <v>17</v>
      </c>
      <c r="E784" s="18" t="s">
        <v>846</v>
      </c>
      <c r="F784" s="19">
        <v>26000</v>
      </c>
      <c r="G784" s="20">
        <v>37986</v>
      </c>
      <c r="H784" s="20">
        <v>41640</v>
      </c>
      <c r="I784" s="17" t="s">
        <v>20</v>
      </c>
      <c r="J784" s="17" t="s">
        <v>21</v>
      </c>
      <c r="K784" s="17" t="s">
        <v>60</v>
      </c>
      <c r="L784" s="17" t="s">
        <v>402</v>
      </c>
      <c r="M784" s="19">
        <v>25999.00333333333</v>
      </c>
      <c r="N784" s="21">
        <v>0.99666666666962556</v>
      </c>
    </row>
    <row r="785" spans="1:14" s="3" customFormat="1" ht="15" x14ac:dyDescent="0.25">
      <c r="A785" s="1"/>
      <c r="B785" s="15">
        <v>985482</v>
      </c>
      <c r="C785" s="16" t="s">
        <v>16</v>
      </c>
      <c r="D785" s="17" t="s">
        <v>17</v>
      </c>
      <c r="E785" s="18" t="s">
        <v>847</v>
      </c>
      <c r="F785" s="19">
        <v>27535.759999999998</v>
      </c>
      <c r="G785" s="20">
        <v>39701</v>
      </c>
      <c r="H785" s="20">
        <v>39701</v>
      </c>
      <c r="I785" s="17" t="s">
        <v>20</v>
      </c>
      <c r="J785" s="17" t="s">
        <v>21</v>
      </c>
      <c r="K785" s="17" t="s">
        <v>65</v>
      </c>
      <c r="L785" s="17" t="s">
        <v>402</v>
      </c>
      <c r="M785" s="19">
        <v>27534.757999999998</v>
      </c>
      <c r="N785" s="21">
        <v>1.0020000000004075</v>
      </c>
    </row>
    <row r="786" spans="1:14" s="3" customFormat="1" ht="15" x14ac:dyDescent="0.25">
      <c r="A786" s="1"/>
      <c r="B786" s="15">
        <v>985483</v>
      </c>
      <c r="C786" s="16" t="s">
        <v>16</v>
      </c>
      <c r="D786" s="17" t="s">
        <v>17</v>
      </c>
      <c r="E786" s="18" t="s">
        <v>848</v>
      </c>
      <c r="F786" s="19">
        <v>6700</v>
      </c>
      <c r="G786" s="20">
        <v>39709</v>
      </c>
      <c r="H786" s="20">
        <v>39709</v>
      </c>
      <c r="I786" s="17" t="s">
        <v>20</v>
      </c>
      <c r="J786" s="17" t="s">
        <v>21</v>
      </c>
      <c r="K786" s="17" t="s">
        <v>67</v>
      </c>
      <c r="L786" s="17" t="s">
        <v>402</v>
      </c>
      <c r="M786" s="19">
        <v>6699.003333333334</v>
      </c>
      <c r="N786" s="21">
        <v>0.99666666666598758</v>
      </c>
    </row>
    <row r="787" spans="1:14" s="3" customFormat="1" ht="15" x14ac:dyDescent="0.25">
      <c r="A787" s="1"/>
      <c r="B787" s="15">
        <v>985484</v>
      </c>
      <c r="C787" s="16" t="s">
        <v>16</v>
      </c>
      <c r="D787" s="17" t="s">
        <v>17</v>
      </c>
      <c r="E787" s="18" t="s">
        <v>849</v>
      </c>
      <c r="F787" s="19">
        <v>30682</v>
      </c>
      <c r="G787" s="20">
        <v>39472</v>
      </c>
      <c r="H787" s="20">
        <v>39479</v>
      </c>
      <c r="I787" s="17" t="s">
        <v>20</v>
      </c>
      <c r="J787" s="17" t="s">
        <v>21</v>
      </c>
      <c r="K787" s="17" t="s">
        <v>69</v>
      </c>
      <c r="L787" s="17" t="s">
        <v>402</v>
      </c>
      <c r="M787" s="19">
        <v>30681</v>
      </c>
      <c r="N787" s="21">
        <v>1.0000000000008811</v>
      </c>
    </row>
    <row r="788" spans="1:14" s="3" customFormat="1" ht="15" x14ac:dyDescent="0.25">
      <c r="A788" s="1"/>
      <c r="B788" s="15">
        <v>985485</v>
      </c>
      <c r="C788" s="16" t="s">
        <v>16</v>
      </c>
      <c r="D788" s="17" t="s">
        <v>17</v>
      </c>
      <c r="E788" s="18" t="s">
        <v>850</v>
      </c>
      <c r="F788" s="19">
        <v>182700</v>
      </c>
      <c r="G788" s="20">
        <v>39679</v>
      </c>
      <c r="H788" s="20">
        <v>39679</v>
      </c>
      <c r="I788" s="17" t="s">
        <v>20</v>
      </c>
      <c r="J788" s="17" t="s">
        <v>21</v>
      </c>
      <c r="K788" s="17" t="s">
        <v>73</v>
      </c>
      <c r="L788" s="17" t="s">
        <v>402</v>
      </c>
      <c r="M788" s="19">
        <v>182699</v>
      </c>
      <c r="N788" s="21">
        <v>1</v>
      </c>
    </row>
    <row r="789" spans="1:14" s="3" customFormat="1" ht="15" x14ac:dyDescent="0.25">
      <c r="A789" s="1"/>
      <c r="B789" s="15">
        <v>985486</v>
      </c>
      <c r="C789" s="16" t="s">
        <v>16</v>
      </c>
      <c r="D789" s="17" t="s">
        <v>17</v>
      </c>
      <c r="E789" s="18" t="s">
        <v>851</v>
      </c>
      <c r="F789" s="19">
        <v>64124.800000000003</v>
      </c>
      <c r="G789" s="20">
        <v>39476</v>
      </c>
      <c r="H789" s="20">
        <v>39479</v>
      </c>
      <c r="I789" s="17" t="s">
        <v>20</v>
      </c>
      <c r="J789" s="17" t="s">
        <v>21</v>
      </c>
      <c r="K789" s="17" t="s">
        <v>75</v>
      </c>
      <c r="L789" s="17" t="s">
        <v>402</v>
      </c>
      <c r="M789" s="19">
        <v>64123.80333333333</v>
      </c>
      <c r="N789" s="21">
        <v>0.99666666667326353</v>
      </c>
    </row>
    <row r="790" spans="1:14" s="3" customFormat="1" ht="15" x14ac:dyDescent="0.25">
      <c r="A790" s="1"/>
      <c r="B790" s="15">
        <v>985487</v>
      </c>
      <c r="C790" s="16" t="s">
        <v>16</v>
      </c>
      <c r="D790" s="17" t="s">
        <v>17</v>
      </c>
      <c r="E790" s="18" t="s">
        <v>852</v>
      </c>
      <c r="F790" s="19">
        <v>59519.37</v>
      </c>
      <c r="G790" s="20">
        <v>39553</v>
      </c>
      <c r="H790" s="20">
        <v>39553</v>
      </c>
      <c r="I790" s="17" t="s">
        <v>20</v>
      </c>
      <c r="J790" s="17" t="s">
        <v>21</v>
      </c>
      <c r="K790" s="17" t="s">
        <v>41</v>
      </c>
      <c r="L790" s="17" t="s">
        <v>71</v>
      </c>
      <c r="M790" s="19">
        <v>59518.37</v>
      </c>
      <c r="N790" s="21">
        <v>1</v>
      </c>
    </row>
    <row r="791" spans="1:14" s="3" customFormat="1" ht="15" x14ac:dyDescent="0.25">
      <c r="A791" s="1"/>
      <c r="B791" s="15">
        <v>985488</v>
      </c>
      <c r="C791" s="16" t="s">
        <v>16</v>
      </c>
      <c r="D791" s="17" t="s">
        <v>17</v>
      </c>
      <c r="E791" s="18" t="s">
        <v>852</v>
      </c>
      <c r="F791" s="19">
        <v>297596.84000000003</v>
      </c>
      <c r="G791" s="20">
        <v>39568</v>
      </c>
      <c r="H791" s="20">
        <v>39569</v>
      </c>
      <c r="I791" s="17" t="s">
        <v>20</v>
      </c>
      <c r="J791" s="17" t="s">
        <v>21</v>
      </c>
      <c r="K791" s="17" t="s">
        <v>78</v>
      </c>
      <c r="L791" s="17" t="s">
        <v>71</v>
      </c>
      <c r="M791" s="19">
        <v>297595.84000000008</v>
      </c>
      <c r="N791" s="21">
        <v>0.99999999994179234</v>
      </c>
    </row>
    <row r="792" spans="1:14" s="3" customFormat="1" ht="15" x14ac:dyDescent="0.25">
      <c r="A792" s="1"/>
      <c r="B792" s="15">
        <v>985489</v>
      </c>
      <c r="C792" s="16" t="s">
        <v>16</v>
      </c>
      <c r="D792" s="17" t="s">
        <v>17</v>
      </c>
      <c r="E792" s="18" t="s">
        <v>852</v>
      </c>
      <c r="F792" s="19">
        <v>351999.67</v>
      </c>
      <c r="G792" s="20">
        <v>39629</v>
      </c>
      <c r="H792" s="20">
        <v>39630</v>
      </c>
      <c r="I792" s="17" t="s">
        <v>20</v>
      </c>
      <c r="J792" s="17" t="s">
        <v>21</v>
      </c>
      <c r="K792" s="17" t="s">
        <v>80</v>
      </c>
      <c r="L792" s="17" t="s">
        <v>71</v>
      </c>
      <c r="M792" s="19">
        <v>297368.63066666672</v>
      </c>
      <c r="N792" s="21">
        <v>1</v>
      </c>
    </row>
    <row r="793" spans="1:14" ht="15" x14ac:dyDescent="0.25">
      <c r="B793" s="15">
        <v>985650</v>
      </c>
      <c r="C793" s="16" t="s">
        <v>16</v>
      </c>
      <c r="D793" s="17" t="s">
        <v>17</v>
      </c>
      <c r="E793" s="18" t="s">
        <v>853</v>
      </c>
      <c r="F793" s="19">
        <f>464684+119084.26</f>
        <v>583768.26</v>
      </c>
      <c r="G793" s="20">
        <v>41455</v>
      </c>
      <c r="H793" s="20">
        <v>41456</v>
      </c>
      <c r="I793" s="17" t="s">
        <v>20</v>
      </c>
      <c r="J793" s="17" t="s">
        <v>21</v>
      </c>
      <c r="K793" s="17" t="s">
        <v>75</v>
      </c>
      <c r="L793" s="17" t="s">
        <v>71</v>
      </c>
      <c r="M793" s="19">
        <v>464683</v>
      </c>
      <c r="N793" s="21">
        <v>1</v>
      </c>
    </row>
    <row r="794" spans="1:14" ht="15" x14ac:dyDescent="0.25">
      <c r="B794" s="15">
        <v>985651</v>
      </c>
      <c r="C794" s="16" t="s">
        <v>16</v>
      </c>
      <c r="D794" s="17" t="s">
        <v>17</v>
      </c>
      <c r="E794" s="18" t="s">
        <v>854</v>
      </c>
      <c r="F794" s="19">
        <v>59500.32</v>
      </c>
      <c r="G794" s="20">
        <v>41639</v>
      </c>
      <c r="H794" s="20">
        <v>41640</v>
      </c>
      <c r="I794" s="17" t="s">
        <v>20</v>
      </c>
      <c r="J794" s="17" t="s">
        <v>21</v>
      </c>
      <c r="K794" s="17" t="s">
        <v>75</v>
      </c>
      <c r="L794" s="17" t="s">
        <v>71</v>
      </c>
      <c r="M794" s="19">
        <v>59499.32</v>
      </c>
      <c r="N794" s="21">
        <v>1</v>
      </c>
    </row>
    <row r="795" spans="1:14" ht="15" x14ac:dyDescent="0.25">
      <c r="B795" s="15">
        <v>985652</v>
      </c>
      <c r="C795" s="16" t="s">
        <v>16</v>
      </c>
      <c r="D795" s="17" t="s">
        <v>17</v>
      </c>
      <c r="E795" s="18" t="s">
        <v>855</v>
      </c>
      <c r="F795" s="19">
        <f>235085.5</f>
        <v>235085.5</v>
      </c>
      <c r="G795" s="20">
        <v>41779</v>
      </c>
      <c r="H795" s="20">
        <v>41791</v>
      </c>
      <c r="I795" s="17" t="s">
        <v>20</v>
      </c>
      <c r="J795" s="17" t="s">
        <v>21</v>
      </c>
      <c r="K795" s="17" t="s">
        <v>87</v>
      </c>
      <c r="L795" s="17" t="s">
        <v>71</v>
      </c>
      <c r="M795" s="19">
        <v>235084.50000000003</v>
      </c>
      <c r="N795" s="21">
        <v>0.99999999997089617</v>
      </c>
    </row>
    <row r="796" spans="1:14" ht="15" x14ac:dyDescent="0.25">
      <c r="B796" s="15">
        <v>985654</v>
      </c>
      <c r="C796" s="16" t="s">
        <v>16</v>
      </c>
      <c r="D796" s="17" t="s">
        <v>17</v>
      </c>
      <c r="E796" s="18" t="s">
        <v>856</v>
      </c>
      <c r="F796" s="19">
        <v>625105</v>
      </c>
      <c r="G796" s="20">
        <v>41845</v>
      </c>
      <c r="H796" s="20">
        <v>41852</v>
      </c>
      <c r="I796" s="17" t="s">
        <v>20</v>
      </c>
      <c r="J796" s="17" t="s">
        <v>21</v>
      </c>
      <c r="K796" s="17" t="s">
        <v>55</v>
      </c>
      <c r="L796" s="17" t="s">
        <v>71</v>
      </c>
      <c r="M796" s="19">
        <v>588640.54166666663</v>
      </c>
      <c r="N796" s="21">
        <v>36464.458333333372</v>
      </c>
    </row>
    <row r="797" spans="1:14" ht="15" x14ac:dyDescent="0.25">
      <c r="B797" s="15">
        <v>985655</v>
      </c>
      <c r="C797" s="16" t="s">
        <v>16</v>
      </c>
      <c r="D797" s="17" t="s">
        <v>17</v>
      </c>
      <c r="E797" s="18" t="s">
        <v>857</v>
      </c>
      <c r="F797" s="19">
        <v>619264</v>
      </c>
      <c r="G797" s="20">
        <v>41845</v>
      </c>
      <c r="H797" s="20">
        <v>41852</v>
      </c>
      <c r="I797" s="17" t="s">
        <v>20</v>
      </c>
      <c r="J797" s="17" t="s">
        <v>21</v>
      </c>
      <c r="K797" s="17" t="s">
        <v>58</v>
      </c>
      <c r="L797" s="17" t="s">
        <v>71</v>
      </c>
      <c r="M797" s="19">
        <v>567789.58666666667</v>
      </c>
      <c r="N797" s="21">
        <v>51474.41333333333</v>
      </c>
    </row>
    <row r="798" spans="1:14" ht="15" x14ac:dyDescent="0.25">
      <c r="B798" s="15">
        <v>985656</v>
      </c>
      <c r="C798" s="16" t="s">
        <v>16</v>
      </c>
      <c r="D798" s="17" t="s">
        <v>17</v>
      </c>
      <c r="E798" s="18" t="s">
        <v>858</v>
      </c>
      <c r="F798" s="19">
        <v>434997.38</v>
      </c>
      <c r="G798" s="20">
        <v>41845</v>
      </c>
      <c r="H798" s="20">
        <v>41852</v>
      </c>
      <c r="I798" s="17" t="s">
        <v>20</v>
      </c>
      <c r="J798" s="17" t="s">
        <v>21</v>
      </c>
      <c r="K798" s="17" t="s">
        <v>60</v>
      </c>
      <c r="L798" s="17" t="s">
        <v>71</v>
      </c>
      <c r="M798" s="19">
        <v>409622.53283333342</v>
      </c>
      <c r="N798" s="21">
        <v>25374.847166666586</v>
      </c>
    </row>
    <row r="799" spans="1:14" ht="15" x14ac:dyDescent="0.25">
      <c r="B799" s="15">
        <v>985657</v>
      </c>
      <c r="C799" s="16" t="s">
        <v>16</v>
      </c>
      <c r="D799" s="17" t="s">
        <v>17</v>
      </c>
      <c r="E799" s="18" t="s">
        <v>859</v>
      </c>
      <c r="F799" s="19">
        <v>546823.80000000005</v>
      </c>
      <c r="G799" s="20">
        <v>41882</v>
      </c>
      <c r="H799" s="20">
        <v>41883</v>
      </c>
      <c r="I799" s="17" t="s">
        <v>20</v>
      </c>
      <c r="J799" s="17" t="s">
        <v>21</v>
      </c>
      <c r="K799" s="17" t="s">
        <v>65</v>
      </c>
      <c r="L799" s="17" t="s">
        <v>71</v>
      </c>
      <c r="M799" s="19">
        <v>546822.80000000005</v>
      </c>
      <c r="N799" s="21">
        <v>1</v>
      </c>
    </row>
    <row r="800" spans="1:14" ht="15" x14ac:dyDescent="0.25">
      <c r="B800" s="15" t="s">
        <v>860</v>
      </c>
      <c r="C800" s="16" t="s">
        <v>16</v>
      </c>
      <c r="D800" s="17" t="s">
        <v>17</v>
      </c>
      <c r="E800" s="18" t="s">
        <v>861</v>
      </c>
      <c r="F800" s="19">
        <v>65822.759999999995</v>
      </c>
      <c r="G800" s="20">
        <v>42451</v>
      </c>
      <c r="H800" s="20">
        <v>42461</v>
      </c>
      <c r="I800" s="17" t="s">
        <v>20</v>
      </c>
      <c r="J800" s="17" t="s">
        <v>21</v>
      </c>
      <c r="K800" s="17" t="s">
        <v>67</v>
      </c>
      <c r="L800" s="17" t="s">
        <v>71</v>
      </c>
      <c r="M800" s="19">
        <v>65821.760000000009</v>
      </c>
      <c r="N800" s="21">
        <v>0.99999999998544808</v>
      </c>
    </row>
    <row r="801" spans="2:14" ht="15" x14ac:dyDescent="0.25">
      <c r="B801" s="15">
        <v>985613</v>
      </c>
      <c r="C801" s="16" t="s">
        <v>16</v>
      </c>
      <c r="D801" s="17" t="s">
        <v>17</v>
      </c>
      <c r="E801" s="18" t="s">
        <v>862</v>
      </c>
      <c r="F801" s="19">
        <v>691480</v>
      </c>
      <c r="G801" s="20">
        <v>42576</v>
      </c>
      <c r="H801" s="20">
        <v>42583</v>
      </c>
      <c r="I801" s="17" t="s">
        <v>20</v>
      </c>
      <c r="J801" s="17" t="s">
        <v>21</v>
      </c>
      <c r="K801" s="17" t="s">
        <v>69</v>
      </c>
      <c r="L801" s="17" t="s">
        <v>71</v>
      </c>
      <c r="M801" s="19">
        <v>691479</v>
      </c>
      <c r="N801" s="21">
        <v>1</v>
      </c>
    </row>
    <row r="802" spans="2:14" ht="15" x14ac:dyDescent="0.25">
      <c r="B802" s="15">
        <v>985614</v>
      </c>
      <c r="C802" s="16" t="s">
        <v>16</v>
      </c>
      <c r="D802" s="17" t="s">
        <v>17</v>
      </c>
      <c r="E802" s="18" t="s">
        <v>863</v>
      </c>
      <c r="F802" s="19">
        <v>241000.02</v>
      </c>
      <c r="G802" s="20">
        <v>42640</v>
      </c>
      <c r="H802" s="20">
        <v>42644</v>
      </c>
      <c r="I802" s="17" t="s">
        <v>20</v>
      </c>
      <c r="J802" s="17" t="s">
        <v>21</v>
      </c>
      <c r="K802" s="17" t="s">
        <v>73</v>
      </c>
      <c r="L802" s="17" t="s">
        <v>71</v>
      </c>
      <c r="M802" s="19">
        <v>240999.02</v>
      </c>
      <c r="N802" s="21">
        <v>1</v>
      </c>
    </row>
    <row r="803" spans="2:14" ht="15" x14ac:dyDescent="0.25">
      <c r="B803" s="15">
        <v>985615</v>
      </c>
      <c r="C803" s="16" t="s">
        <v>16</v>
      </c>
      <c r="D803" s="17" t="s">
        <v>17</v>
      </c>
      <c r="E803" s="18" t="s">
        <v>864</v>
      </c>
      <c r="F803" s="19">
        <f>997756.08</f>
        <v>997756.08</v>
      </c>
      <c r="G803" s="20">
        <v>42719</v>
      </c>
      <c r="H803" s="20">
        <v>42719</v>
      </c>
      <c r="I803" s="17" t="s">
        <v>20</v>
      </c>
      <c r="J803" s="17" t="s">
        <v>21</v>
      </c>
      <c r="K803" s="17" t="s">
        <v>41</v>
      </c>
      <c r="L803" s="17" t="s">
        <v>71</v>
      </c>
      <c r="M803" s="19">
        <v>997755.08</v>
      </c>
      <c r="N803" s="21">
        <v>1</v>
      </c>
    </row>
    <row r="804" spans="2:14" ht="15" x14ac:dyDescent="0.25">
      <c r="B804" s="15">
        <v>985616</v>
      </c>
      <c r="C804" s="16" t="s">
        <v>16</v>
      </c>
      <c r="D804" s="17" t="s">
        <v>17</v>
      </c>
      <c r="E804" s="18" t="s">
        <v>865</v>
      </c>
      <c r="F804" s="19">
        <v>353115</v>
      </c>
      <c r="G804" s="20">
        <v>42907</v>
      </c>
      <c r="H804" s="20">
        <v>42917</v>
      </c>
      <c r="I804" s="17" t="s">
        <v>20</v>
      </c>
      <c r="J804" s="17" t="s">
        <v>21</v>
      </c>
      <c r="K804" s="17" t="s">
        <v>73</v>
      </c>
      <c r="L804" s="17" t="s">
        <v>71</v>
      </c>
      <c r="M804" s="19">
        <v>353114</v>
      </c>
      <c r="N804" s="21">
        <v>1</v>
      </c>
    </row>
    <row r="805" spans="2:14" ht="15" x14ac:dyDescent="0.25">
      <c r="B805" s="15">
        <v>985617</v>
      </c>
      <c r="C805" s="16" t="s">
        <v>16</v>
      </c>
      <c r="D805" s="17" t="s">
        <v>17</v>
      </c>
      <c r="E805" s="18" t="s">
        <v>866</v>
      </c>
      <c r="F805" s="19">
        <v>792818.4</v>
      </c>
      <c r="G805" s="20">
        <v>42914</v>
      </c>
      <c r="H805" s="20">
        <v>42917</v>
      </c>
      <c r="I805" s="17" t="s">
        <v>20</v>
      </c>
      <c r="J805" s="17" t="s">
        <v>21</v>
      </c>
      <c r="K805" s="17" t="s">
        <v>46</v>
      </c>
      <c r="L805" s="17" t="s">
        <v>71</v>
      </c>
      <c r="M805" s="19">
        <v>515331.96</v>
      </c>
      <c r="N805" s="21">
        <v>277486.44</v>
      </c>
    </row>
    <row r="806" spans="2:14" ht="15" x14ac:dyDescent="0.25">
      <c r="B806" s="15">
        <v>985586</v>
      </c>
      <c r="C806" s="16" t="s">
        <v>16</v>
      </c>
      <c r="D806" s="17" t="s">
        <v>17</v>
      </c>
      <c r="E806" s="24" t="s">
        <v>867</v>
      </c>
      <c r="F806" s="25">
        <v>33416.199999999997</v>
      </c>
      <c r="G806" s="20">
        <v>42929</v>
      </c>
      <c r="H806" s="20">
        <v>42929</v>
      </c>
      <c r="I806" s="17" t="s">
        <v>20</v>
      </c>
      <c r="J806" s="17" t="s">
        <v>21</v>
      </c>
      <c r="K806" s="17" t="s">
        <v>65</v>
      </c>
      <c r="L806" s="17" t="s">
        <v>71</v>
      </c>
      <c r="M806" s="19">
        <v>33415.199999999997</v>
      </c>
      <c r="N806" s="21">
        <v>1</v>
      </c>
    </row>
    <row r="807" spans="2:14" ht="15" x14ac:dyDescent="0.25">
      <c r="B807" s="15">
        <v>985585</v>
      </c>
      <c r="C807" s="16" t="s">
        <v>16</v>
      </c>
      <c r="D807" s="17" t="s">
        <v>17</v>
      </c>
      <c r="E807" s="18" t="s">
        <v>868</v>
      </c>
      <c r="F807" s="25">
        <f>270495.47</f>
        <v>270495.46999999997</v>
      </c>
      <c r="G807" s="20">
        <v>42978</v>
      </c>
      <c r="H807" s="20">
        <v>42917</v>
      </c>
      <c r="I807" s="17" t="s">
        <v>20</v>
      </c>
      <c r="J807" s="17" t="s">
        <v>21</v>
      </c>
      <c r="K807" s="17" t="s">
        <v>48</v>
      </c>
      <c r="L807" s="17" t="s">
        <v>71</v>
      </c>
      <c r="M807" s="19">
        <v>270494.46999999997</v>
      </c>
      <c r="N807" s="21">
        <v>1</v>
      </c>
    </row>
    <row r="808" spans="2:14" ht="15" x14ac:dyDescent="0.25">
      <c r="B808" s="15">
        <v>985667</v>
      </c>
      <c r="C808" s="16" t="s">
        <v>16</v>
      </c>
      <c r="D808" s="17" t="s">
        <v>102</v>
      </c>
      <c r="E808" s="24" t="s">
        <v>869</v>
      </c>
      <c r="F808" s="25">
        <v>199555.7</v>
      </c>
      <c r="G808" s="20">
        <v>43033</v>
      </c>
      <c r="H808" s="20">
        <v>43040</v>
      </c>
      <c r="I808" s="17" t="s">
        <v>20</v>
      </c>
      <c r="J808" s="17" t="s">
        <v>21</v>
      </c>
      <c r="K808" s="17" t="s">
        <v>65</v>
      </c>
      <c r="L808" s="17" t="s">
        <v>71</v>
      </c>
      <c r="M808" s="25">
        <v>199554.7</v>
      </c>
      <c r="N808" s="21">
        <v>1</v>
      </c>
    </row>
    <row r="809" spans="2:14" ht="15" x14ac:dyDescent="0.25">
      <c r="B809" s="15">
        <v>985672</v>
      </c>
      <c r="C809" s="16" t="s">
        <v>16</v>
      </c>
      <c r="D809" s="17" t="s">
        <v>124</v>
      </c>
      <c r="E809" s="24" t="s">
        <v>849</v>
      </c>
      <c r="F809" s="25">
        <v>98471</v>
      </c>
      <c r="G809" s="20">
        <v>43019</v>
      </c>
      <c r="H809" s="20">
        <v>43019</v>
      </c>
      <c r="I809" s="17" t="s">
        <v>20</v>
      </c>
      <c r="J809" s="17" t="s">
        <v>21</v>
      </c>
      <c r="K809" s="17" t="s">
        <v>67</v>
      </c>
      <c r="L809" s="17" t="s">
        <v>71</v>
      </c>
      <c r="M809" s="25">
        <v>98470</v>
      </c>
      <c r="N809" s="21">
        <v>1</v>
      </c>
    </row>
    <row r="810" spans="2:14" ht="15" x14ac:dyDescent="0.25">
      <c r="B810" s="15">
        <v>985673</v>
      </c>
      <c r="C810" s="16" t="s">
        <v>16</v>
      </c>
      <c r="D810" s="17" t="s">
        <v>128</v>
      </c>
      <c r="E810" s="24" t="s">
        <v>870</v>
      </c>
      <c r="F810" s="25">
        <v>564428.22</v>
      </c>
      <c r="G810" s="20">
        <v>43046</v>
      </c>
      <c r="H810" s="20">
        <v>43046</v>
      </c>
      <c r="I810" s="17" t="s">
        <v>20</v>
      </c>
      <c r="J810" s="17" t="s">
        <v>21</v>
      </c>
      <c r="K810" s="17" t="s">
        <v>69</v>
      </c>
      <c r="L810" s="17" t="s">
        <v>71</v>
      </c>
      <c r="M810" s="25">
        <v>348064.06900000002</v>
      </c>
      <c r="N810" s="21">
        <v>216364.15099999995</v>
      </c>
    </row>
    <row r="811" spans="2:14" ht="15" x14ac:dyDescent="0.25">
      <c r="B811" s="15">
        <v>985674</v>
      </c>
      <c r="C811" s="16" t="s">
        <v>16</v>
      </c>
      <c r="D811" s="17" t="s">
        <v>132</v>
      </c>
      <c r="E811" s="24" t="s">
        <v>871</v>
      </c>
      <c r="F811" s="25">
        <v>65301.2</v>
      </c>
      <c r="G811" s="20">
        <v>43069</v>
      </c>
      <c r="H811" s="20">
        <v>43070</v>
      </c>
      <c r="I811" s="17" t="s">
        <v>20</v>
      </c>
      <c r="J811" s="17" t="s">
        <v>21</v>
      </c>
      <c r="K811" s="17" t="s">
        <v>73</v>
      </c>
      <c r="L811" s="17" t="s">
        <v>71</v>
      </c>
      <c r="M811" s="25">
        <v>65300.17</v>
      </c>
      <c r="N811" s="21">
        <v>1.0299999999988358</v>
      </c>
    </row>
    <row r="812" spans="2:14" ht="15" x14ac:dyDescent="0.25">
      <c r="B812" s="15">
        <v>985693</v>
      </c>
      <c r="C812" s="16" t="s">
        <v>16</v>
      </c>
      <c r="D812" s="17" t="s">
        <v>124</v>
      </c>
      <c r="E812" s="24" t="s">
        <v>872</v>
      </c>
      <c r="F812" s="25">
        <v>79844.7</v>
      </c>
      <c r="G812" s="20">
        <v>43185</v>
      </c>
      <c r="H812" s="20">
        <v>43191</v>
      </c>
      <c r="I812" s="17" t="s">
        <v>20</v>
      </c>
      <c r="J812" s="17" t="s">
        <v>21</v>
      </c>
      <c r="K812" s="17" t="s">
        <v>65</v>
      </c>
      <c r="L812" s="17" t="s">
        <v>71</v>
      </c>
      <c r="M812" s="25">
        <v>79843.700000000012</v>
      </c>
      <c r="N812" s="21">
        <v>0.99999999998544808</v>
      </c>
    </row>
    <row r="813" spans="2:14" ht="15" x14ac:dyDescent="0.25">
      <c r="B813" s="15">
        <v>985698</v>
      </c>
      <c r="C813" s="16" t="s">
        <v>16</v>
      </c>
      <c r="D813" s="17" t="s">
        <v>128</v>
      </c>
      <c r="E813" s="24" t="s">
        <v>873</v>
      </c>
      <c r="F813" s="25">
        <v>20515</v>
      </c>
      <c r="G813" s="20">
        <v>43206</v>
      </c>
      <c r="H813" s="20">
        <v>43206</v>
      </c>
      <c r="I813" s="17" t="s">
        <v>20</v>
      </c>
      <c r="J813" s="17" t="s">
        <v>21</v>
      </c>
      <c r="K813" s="17" t="s">
        <v>48</v>
      </c>
      <c r="L813" s="17" t="s">
        <v>71</v>
      </c>
      <c r="M813" s="25">
        <v>20514</v>
      </c>
      <c r="N813" s="21">
        <v>1</v>
      </c>
    </row>
    <row r="814" spans="2:14" ht="15" x14ac:dyDescent="0.25">
      <c r="B814" s="15">
        <v>985712</v>
      </c>
      <c r="C814" s="16" t="s">
        <v>16</v>
      </c>
      <c r="D814" s="17" t="s">
        <v>102</v>
      </c>
      <c r="E814" s="24" t="s">
        <v>874</v>
      </c>
      <c r="F814" s="25">
        <f>132528.42</f>
        <v>132528.42000000001</v>
      </c>
      <c r="G814" s="20">
        <v>43334</v>
      </c>
      <c r="H814" s="20">
        <v>43344</v>
      </c>
      <c r="I814" s="17" t="s">
        <v>20</v>
      </c>
      <c r="J814" s="17" t="s">
        <v>21</v>
      </c>
      <c r="K814" s="17" t="s">
        <v>122</v>
      </c>
      <c r="L814" s="17" t="s">
        <v>71</v>
      </c>
      <c r="M814" s="25">
        <v>132527.42000000001</v>
      </c>
      <c r="N814" s="21">
        <v>1</v>
      </c>
    </row>
    <row r="815" spans="2:14" ht="15" x14ac:dyDescent="0.25">
      <c r="B815" s="15">
        <v>985713</v>
      </c>
      <c r="C815" s="16" t="s">
        <v>16</v>
      </c>
      <c r="D815" s="17" t="s">
        <v>132</v>
      </c>
      <c r="E815" s="24" t="s">
        <v>875</v>
      </c>
      <c r="F815" s="25">
        <v>182900</v>
      </c>
      <c r="G815" s="20">
        <v>43344</v>
      </c>
      <c r="H815" s="20">
        <v>43344</v>
      </c>
      <c r="I815" s="17" t="s">
        <v>20</v>
      </c>
      <c r="J815" s="17" t="s">
        <v>21</v>
      </c>
      <c r="K815" s="17" t="s">
        <v>126</v>
      </c>
      <c r="L815" s="17" t="s">
        <v>71</v>
      </c>
      <c r="M815" s="25">
        <v>182899</v>
      </c>
      <c r="N815" s="21">
        <v>1</v>
      </c>
    </row>
    <row r="816" spans="2:14" ht="15" x14ac:dyDescent="0.25">
      <c r="B816" s="15">
        <v>985723</v>
      </c>
      <c r="C816" s="16" t="s">
        <v>16</v>
      </c>
      <c r="D816" s="17" t="s">
        <v>136</v>
      </c>
      <c r="E816" s="24" t="s">
        <v>876</v>
      </c>
      <c r="F816" s="25">
        <v>17059.98</v>
      </c>
      <c r="G816" s="20">
        <v>43361</v>
      </c>
      <c r="H816" s="20">
        <v>43361</v>
      </c>
      <c r="I816" s="17" t="s">
        <v>20</v>
      </c>
      <c r="J816" s="17" t="s">
        <v>21</v>
      </c>
      <c r="K816" s="17" t="s">
        <v>130</v>
      </c>
      <c r="L816" s="17" t="s">
        <v>71</v>
      </c>
      <c r="M816" s="23">
        <v>17058.980000000003</v>
      </c>
      <c r="N816" s="21">
        <v>0.99999999999636202</v>
      </c>
    </row>
    <row r="817" spans="2:14" ht="15" x14ac:dyDescent="0.25">
      <c r="B817" s="15">
        <v>985724</v>
      </c>
      <c r="C817" s="16" t="s">
        <v>16</v>
      </c>
      <c r="D817" s="17" t="s">
        <v>140</v>
      </c>
      <c r="E817" s="24" t="s">
        <v>877</v>
      </c>
      <c r="F817" s="25">
        <v>864557.55</v>
      </c>
      <c r="G817" s="20">
        <v>43454</v>
      </c>
      <c r="H817" s="20">
        <v>43466</v>
      </c>
      <c r="I817" s="17" t="s">
        <v>20</v>
      </c>
      <c r="J817" s="17" t="s">
        <v>21</v>
      </c>
      <c r="K817" s="17" t="s">
        <v>130</v>
      </c>
      <c r="L817" s="17" t="s">
        <v>71</v>
      </c>
      <c r="M817" s="23">
        <v>864556.55</v>
      </c>
      <c r="N817" s="21">
        <v>1</v>
      </c>
    </row>
    <row r="818" spans="2:14" ht="15" x14ac:dyDescent="0.25">
      <c r="B818" s="15">
        <v>985725</v>
      </c>
      <c r="C818" s="16" t="s">
        <v>16</v>
      </c>
      <c r="D818" s="17" t="s">
        <v>140</v>
      </c>
      <c r="E818" s="24" t="s">
        <v>878</v>
      </c>
      <c r="F818" s="25">
        <v>46079.85</v>
      </c>
      <c r="G818" s="20">
        <v>43553</v>
      </c>
      <c r="H818" s="20">
        <v>43556</v>
      </c>
      <c r="I818" s="17" t="s">
        <v>20</v>
      </c>
      <c r="J818" s="17" t="s">
        <v>21</v>
      </c>
      <c r="K818" s="17" t="s">
        <v>134</v>
      </c>
      <c r="L818" s="17" t="s">
        <v>71</v>
      </c>
      <c r="M818" s="23">
        <v>43775.857499999998</v>
      </c>
      <c r="N818" s="21">
        <v>2303.9925000000003</v>
      </c>
    </row>
    <row r="819" spans="2:14" ht="15" x14ac:dyDescent="0.25">
      <c r="B819" s="15">
        <v>985726</v>
      </c>
      <c r="C819" s="16" t="s">
        <v>16</v>
      </c>
      <c r="D819" s="17" t="s">
        <v>144</v>
      </c>
      <c r="E819" s="35" t="s">
        <v>879</v>
      </c>
      <c r="F819" s="36">
        <v>67189.2</v>
      </c>
      <c r="G819" s="37">
        <v>45051</v>
      </c>
      <c r="H819" s="37">
        <v>45051</v>
      </c>
      <c r="I819" s="17" t="s">
        <v>20</v>
      </c>
      <c r="J819" s="17" t="s">
        <v>21</v>
      </c>
      <c r="K819" s="17" t="s">
        <v>138</v>
      </c>
      <c r="L819" s="17" t="s">
        <v>71</v>
      </c>
      <c r="M819" s="38">
        <v>8958.56</v>
      </c>
      <c r="N819" s="21">
        <v>58230.64</v>
      </c>
    </row>
    <row r="820" spans="2:14" ht="15" x14ac:dyDescent="0.25">
      <c r="B820" s="15">
        <v>985727</v>
      </c>
      <c r="C820" s="16" t="s">
        <v>16</v>
      </c>
      <c r="D820" s="17" t="s">
        <v>148</v>
      </c>
      <c r="E820" s="35" t="s">
        <v>880</v>
      </c>
      <c r="F820" s="36">
        <v>11210</v>
      </c>
      <c r="G820" s="37">
        <v>45051</v>
      </c>
      <c r="H820" s="37">
        <v>45051</v>
      </c>
      <c r="I820" s="17" t="s">
        <v>20</v>
      </c>
      <c r="J820" s="17" t="s">
        <v>21</v>
      </c>
      <c r="K820" s="17" t="s">
        <v>142</v>
      </c>
      <c r="L820" s="17" t="s">
        <v>71</v>
      </c>
      <c r="M820" s="38">
        <v>1494.6666666666667</v>
      </c>
      <c r="N820" s="21">
        <v>9715.3333333333339</v>
      </c>
    </row>
    <row r="821" spans="2:14" ht="15" x14ac:dyDescent="0.25">
      <c r="B821" s="15">
        <v>985728</v>
      </c>
      <c r="C821" s="16" t="s">
        <v>16</v>
      </c>
      <c r="D821" s="17" t="s">
        <v>152</v>
      </c>
      <c r="E821" s="35" t="s">
        <v>881</v>
      </c>
      <c r="F821" s="36">
        <v>20650</v>
      </c>
      <c r="G821" s="37">
        <v>45051</v>
      </c>
      <c r="H821" s="37">
        <v>45051</v>
      </c>
      <c r="I821" s="17" t="s">
        <v>20</v>
      </c>
      <c r="J821" s="17" t="s">
        <v>21</v>
      </c>
      <c r="K821" s="17" t="s">
        <v>146</v>
      </c>
      <c r="L821" s="17" t="s">
        <v>71</v>
      </c>
      <c r="M821" s="38">
        <v>2753.3333333333335</v>
      </c>
      <c r="N821" s="21">
        <v>17896.666666666668</v>
      </c>
    </row>
    <row r="822" spans="2:14" ht="15" x14ac:dyDescent="0.25">
      <c r="B822" s="15">
        <v>985729</v>
      </c>
      <c r="C822" s="16" t="s">
        <v>16</v>
      </c>
      <c r="D822" s="17" t="s">
        <v>170</v>
      </c>
      <c r="E822" s="35" t="s">
        <v>882</v>
      </c>
      <c r="F822" s="36">
        <v>52917.1</v>
      </c>
      <c r="G822" s="37">
        <v>45051</v>
      </c>
      <c r="H822" s="37">
        <v>45051</v>
      </c>
      <c r="I822" s="17" t="s">
        <v>20</v>
      </c>
      <c r="J822" s="17" t="s">
        <v>21</v>
      </c>
      <c r="K822" s="17" t="s">
        <v>150</v>
      </c>
      <c r="L822" s="17" t="s">
        <v>71</v>
      </c>
      <c r="M822" s="38">
        <v>7055.6133333333337</v>
      </c>
      <c r="N822" s="21">
        <v>45861.486666666664</v>
      </c>
    </row>
    <row r="823" spans="2:14" ht="15" x14ac:dyDescent="0.25">
      <c r="B823" s="15">
        <v>985730</v>
      </c>
      <c r="C823" s="16" t="s">
        <v>16</v>
      </c>
      <c r="D823" s="17" t="s">
        <v>172</v>
      </c>
      <c r="E823" s="35" t="s">
        <v>883</v>
      </c>
      <c r="F823" s="36">
        <v>29500</v>
      </c>
      <c r="G823" s="37">
        <v>45051</v>
      </c>
      <c r="H823" s="37">
        <v>45051</v>
      </c>
      <c r="I823" s="17" t="s">
        <v>20</v>
      </c>
      <c r="J823" s="17" t="s">
        <v>21</v>
      </c>
      <c r="K823" s="17" t="s">
        <v>154</v>
      </c>
      <c r="L823" s="17" t="s">
        <v>71</v>
      </c>
      <c r="M823" s="38">
        <v>3933.3333333333335</v>
      </c>
      <c r="N823" s="21">
        <v>25566.666666666668</v>
      </c>
    </row>
    <row r="824" spans="2:14" ht="15" x14ac:dyDescent="0.25">
      <c r="B824" s="15">
        <v>985731</v>
      </c>
      <c r="C824" s="16" t="s">
        <v>16</v>
      </c>
      <c r="D824" s="17" t="s">
        <v>174</v>
      </c>
      <c r="E824" s="35" t="s">
        <v>884</v>
      </c>
      <c r="F824" s="36">
        <v>7259.36</v>
      </c>
      <c r="G824" s="37">
        <v>45051</v>
      </c>
      <c r="H824" s="37">
        <v>45051</v>
      </c>
      <c r="I824" s="17" t="s">
        <v>20</v>
      </c>
      <c r="J824" s="17" t="s">
        <v>21</v>
      </c>
      <c r="K824" s="17" t="s">
        <v>259</v>
      </c>
      <c r="L824" s="17" t="s">
        <v>71</v>
      </c>
      <c r="M824" s="38">
        <v>967.91466666666668</v>
      </c>
      <c r="N824" s="21">
        <v>6291.4453333333331</v>
      </c>
    </row>
    <row r="825" spans="2:14" ht="15" x14ac:dyDescent="0.25">
      <c r="B825" s="15">
        <v>985732</v>
      </c>
      <c r="C825" s="16" t="s">
        <v>16</v>
      </c>
      <c r="D825" s="17" t="s">
        <v>262</v>
      </c>
      <c r="E825" s="35" t="s">
        <v>885</v>
      </c>
      <c r="F825" s="36">
        <v>5575.17</v>
      </c>
      <c r="G825" s="37">
        <v>45051</v>
      </c>
      <c r="H825" s="37">
        <v>45051</v>
      </c>
      <c r="I825" s="17" t="s">
        <v>20</v>
      </c>
      <c r="J825" s="17" t="s">
        <v>21</v>
      </c>
      <c r="K825" s="17" t="s">
        <v>261</v>
      </c>
      <c r="L825" s="17" t="s">
        <v>71</v>
      </c>
      <c r="M825" s="38">
        <v>743.35600000000011</v>
      </c>
      <c r="N825" s="21">
        <v>4831.8140000000003</v>
      </c>
    </row>
    <row r="826" spans="2:14" ht="15" x14ac:dyDescent="0.25">
      <c r="B826" s="15">
        <v>985733</v>
      </c>
      <c r="C826" s="16" t="s">
        <v>16</v>
      </c>
      <c r="D826" s="17" t="s">
        <v>265</v>
      </c>
      <c r="E826" s="35" t="s">
        <v>886</v>
      </c>
      <c r="F826" s="36">
        <v>32568</v>
      </c>
      <c r="G826" s="37">
        <v>45089</v>
      </c>
      <c r="H826" s="37">
        <v>45108</v>
      </c>
      <c r="I826" s="17" t="s">
        <v>20</v>
      </c>
      <c r="J826" s="17" t="s">
        <v>21</v>
      </c>
      <c r="K826" s="17" t="s">
        <v>264</v>
      </c>
      <c r="L826" s="17" t="s">
        <v>71</v>
      </c>
      <c r="M826" s="38">
        <v>3256.8</v>
      </c>
      <c r="N826" s="21">
        <v>29311.200000000001</v>
      </c>
    </row>
    <row r="827" spans="2:14" ht="16.5" thickBot="1" x14ac:dyDescent="0.3">
      <c r="B827" s="39"/>
      <c r="C827" s="40"/>
      <c r="D827" s="40"/>
      <c r="E827" s="41" t="s">
        <v>887</v>
      </c>
      <c r="F827" s="42">
        <f>SUM(F15:F826)+13.65</f>
        <v>587234580.80580032</v>
      </c>
      <c r="G827" s="42"/>
      <c r="H827" s="43"/>
      <c r="I827" s="44"/>
      <c r="J827" s="51"/>
      <c r="K827" s="51"/>
      <c r="L827" s="45"/>
      <c r="M827" s="42">
        <f>SUM(M15:M826)</f>
        <v>170587964.57199046</v>
      </c>
      <c r="N827" s="46">
        <f>SUM(N15:N826)</f>
        <v>416646619.06351328</v>
      </c>
    </row>
    <row r="833" spans="1:14" s="3" customFormat="1" x14ac:dyDescent="0.25">
      <c r="A833" s="1"/>
      <c r="B833" s="47"/>
      <c r="C833" s="1"/>
      <c r="D833" s="1"/>
      <c r="E833" s="1"/>
      <c r="F833" s="1"/>
      <c r="G833" s="1"/>
      <c r="H833" s="2"/>
      <c r="I833" s="47"/>
      <c r="J833" s="47"/>
      <c r="K833" s="47"/>
      <c r="L833" s="47"/>
      <c r="M833" s="1"/>
      <c r="N833" s="1"/>
    </row>
    <row r="834" spans="1:14" s="3" customFormat="1" x14ac:dyDescent="0.25">
      <c r="A834" s="1"/>
      <c r="B834" s="47"/>
      <c r="C834" s="1"/>
      <c r="D834" s="1"/>
      <c r="E834" s="1"/>
      <c r="F834" s="1"/>
      <c r="G834" s="1"/>
      <c r="H834" s="2"/>
      <c r="I834" s="47"/>
      <c r="J834" s="47"/>
      <c r="K834" s="47"/>
      <c r="L834" s="47"/>
      <c r="M834" s="1"/>
      <c r="N834" s="1"/>
    </row>
    <row r="835" spans="1:14" s="3" customFormat="1" x14ac:dyDescent="0.25">
      <c r="A835" s="1"/>
      <c r="B835" s="47"/>
      <c r="C835" s="1"/>
      <c r="D835" s="1"/>
      <c r="E835" s="1"/>
      <c r="F835" s="1"/>
      <c r="G835" s="1"/>
      <c r="H835" s="2"/>
      <c r="I835" s="47"/>
      <c r="J835" s="47"/>
      <c r="K835" s="47"/>
      <c r="L835" s="47"/>
      <c r="M835" s="1"/>
      <c r="N835" s="1"/>
    </row>
    <row r="836" spans="1:14" s="3" customFormat="1" x14ac:dyDescent="0.25">
      <c r="A836" s="1"/>
      <c r="B836" s="47"/>
      <c r="C836" s="1"/>
      <c r="D836" s="1"/>
      <c r="E836" s="1"/>
      <c r="F836" s="1"/>
      <c r="G836" s="1"/>
      <c r="H836" s="2"/>
      <c r="I836" s="47"/>
      <c r="J836" s="47"/>
      <c r="K836" s="47"/>
      <c r="L836" s="47"/>
      <c r="M836" s="1"/>
      <c r="N836" s="1"/>
    </row>
    <row r="837" spans="1:14" s="3" customFormat="1" x14ac:dyDescent="0.25">
      <c r="A837" s="1"/>
      <c r="B837" s="47"/>
      <c r="C837" s="1"/>
      <c r="D837" s="1"/>
      <c r="E837" s="1"/>
      <c r="F837" s="1"/>
      <c r="G837" s="1"/>
      <c r="H837" s="2"/>
      <c r="I837" s="47"/>
      <c r="J837" s="47"/>
      <c r="K837" s="47"/>
      <c r="L837" s="47"/>
      <c r="M837" s="1"/>
      <c r="N837" s="1"/>
    </row>
    <row r="838" spans="1:14" s="3" customFormat="1" x14ac:dyDescent="0.25">
      <c r="A838" s="1"/>
      <c r="B838" s="47"/>
      <c r="C838" s="1"/>
      <c r="D838" s="1"/>
      <c r="E838" s="1"/>
      <c r="F838" s="1"/>
      <c r="G838" s="1"/>
      <c r="H838" s="2"/>
      <c r="I838" s="47"/>
      <c r="J838" s="47"/>
      <c r="K838" s="47"/>
      <c r="L838" s="47"/>
      <c r="M838" s="1"/>
      <c r="N838" s="1"/>
    </row>
    <row r="839" spans="1:14" s="3" customFormat="1" x14ac:dyDescent="0.25">
      <c r="A839" s="1"/>
      <c r="B839" s="47"/>
      <c r="C839" s="1"/>
      <c r="D839" s="1"/>
      <c r="E839" s="1"/>
      <c r="F839" s="1"/>
      <c r="G839" s="1"/>
      <c r="H839" s="2"/>
      <c r="I839" s="47"/>
      <c r="J839" s="47"/>
      <c r="K839" s="47"/>
      <c r="L839" s="47"/>
      <c r="M839" s="1"/>
      <c r="N839" s="1"/>
    </row>
    <row r="840" spans="1:14" s="3" customFormat="1" x14ac:dyDescent="0.25">
      <c r="A840" s="1"/>
      <c r="B840" s="47"/>
      <c r="C840" s="1"/>
      <c r="D840" s="1"/>
      <c r="E840" s="1"/>
      <c r="F840" s="1"/>
      <c r="G840" s="1"/>
      <c r="H840" s="2"/>
      <c r="I840" s="47"/>
      <c r="J840" s="47"/>
      <c r="K840" s="47"/>
      <c r="L840" s="47"/>
      <c r="M840" s="1"/>
      <c r="N840" s="1"/>
    </row>
    <row r="841" spans="1:14" s="3" customFormat="1" x14ac:dyDescent="0.25">
      <c r="A841" s="1"/>
      <c r="B841" s="47"/>
      <c r="C841" s="1"/>
      <c r="D841" s="1"/>
      <c r="E841" s="1"/>
      <c r="F841" s="1"/>
      <c r="G841" s="1"/>
      <c r="H841" s="2"/>
      <c r="I841" s="47"/>
      <c r="J841" s="47"/>
      <c r="K841" s="47"/>
      <c r="L841" s="47"/>
      <c r="M841" s="1"/>
      <c r="N841" s="1"/>
    </row>
  </sheetData>
  <mergeCells count="18">
    <mergeCell ref="B7:N7"/>
    <mergeCell ref="B8:N8"/>
    <mergeCell ref="B9:N9"/>
    <mergeCell ref="B10:N10"/>
    <mergeCell ref="B12:B14"/>
    <mergeCell ref="C12:C14"/>
    <mergeCell ref="D12:D14"/>
    <mergeCell ref="E12:E14"/>
    <mergeCell ref="F12:F14"/>
    <mergeCell ref="G12:G14"/>
    <mergeCell ref="N12:N14"/>
    <mergeCell ref="J827:K827"/>
    <mergeCell ref="H12:H14"/>
    <mergeCell ref="I12:I14"/>
    <mergeCell ref="J12:J14"/>
    <mergeCell ref="K12:K14"/>
    <mergeCell ref="L12:L14"/>
    <mergeCell ref="M12:M14"/>
  </mergeCells>
  <pageMargins left="0.35433070866141736" right="0.74803149606299213" top="0.98425196850393704" bottom="0.98425196850393704" header="0" footer="0"/>
  <pageSetup scale="44" orientation="landscape" r:id="rId1"/>
  <headerFooter alignWithMargins="0">
    <oddFooter>Página &amp;P de &amp;N</oddFooter>
  </headerFooter>
  <rowBreaks count="10" manualBreakCount="10">
    <brk id="76" min="1" max="13" man="1"/>
    <brk id="138" min="1" max="13" man="1"/>
    <brk id="200" min="1" max="13" man="1"/>
    <brk id="262" min="1" max="13" man="1"/>
    <brk id="324" min="1" max="13" man="1"/>
    <brk id="386" min="1" max="13" man="1"/>
    <brk id="509" min="1" max="13" man="1"/>
    <brk id="570" min="1" max="13" man="1"/>
    <brk id="631" min="1" max="13" man="1"/>
    <brk id="692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Dic-23</vt:lpstr>
      <vt:lpstr>'Dic-23'!Área_de_impresión</vt:lpstr>
      <vt:lpstr>'Dic-23'!Títulos_a_imprimir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2024-01-19T22:21:09Z</cp:lastPrinted>
  <dcterms:created xsi:type="dcterms:W3CDTF">2024-01-19T22:16:51Z</dcterms:created>
  <dcterms:modified xsi:type="dcterms:W3CDTF">2024-01-19T22:23:26Z</dcterms:modified>
</cp:coreProperties>
</file>