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E83F7A56-B59B-4870-93C8-ACCC49CF3200}" xr6:coauthVersionLast="36" xr6:coauthVersionMax="36" xr10:uidLastSave="{00000000-0000-0000-0000-000000000000}"/>
  <bookViews>
    <workbookView xWindow="0" yWindow="0" windowWidth="5025" windowHeight="5025" tabRatio="760" activeTab="9" xr2:uid="{00000000-000D-0000-FFFF-FFFF00000000}"/>
  </bookViews>
  <sheets>
    <sheet name="2015" sheetId="2" r:id="rId1"/>
    <sheet name="2016" sheetId="5" r:id="rId2"/>
    <sheet name="2017" sheetId="10" r:id="rId3"/>
    <sheet name="2018" sheetId="14" r:id="rId4"/>
    <sheet name="2019" sheetId="18" r:id="rId5"/>
    <sheet name="2020" sheetId="22" r:id="rId6"/>
    <sheet name="2021" sheetId="26" r:id="rId7"/>
    <sheet name="2022" sheetId="29" r:id="rId8"/>
    <sheet name="2023" sheetId="32" r:id="rId9"/>
    <sheet name="2024" sheetId="33" r:id="rId10"/>
  </sheets>
  <definedNames>
    <definedName name="_xlnm.Print_Area" localSheetId="0">'2015'!$A$1:$G$63</definedName>
    <definedName name="_xlnm.Print_Area" localSheetId="1">'2016'!$A$1:$G$63</definedName>
    <definedName name="_xlnm.Print_Area" localSheetId="2">'2017'!$A$1:$G$63</definedName>
    <definedName name="_xlnm.Print_Area" localSheetId="3">'2018'!$A$1:$G$63</definedName>
    <definedName name="_xlnm.Print_Area" localSheetId="4">'2019'!$A$1:$G$63</definedName>
    <definedName name="_xlnm.Print_Area" localSheetId="5">'2020'!$A$1:$G$63</definedName>
    <definedName name="_xlnm.Print_Area" localSheetId="6">'2021'!$A$1:$G$63</definedName>
    <definedName name="_xlnm.Print_Area" localSheetId="7">'2022'!$A$1:$G$63</definedName>
    <definedName name="_xlnm.Print_Area" localSheetId="8">'2023'!$A$1:$G$56</definedName>
    <definedName name="_xlnm.Print_Area" localSheetId="9">'2024'!$A$1:$G$44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3" l="1"/>
  <c r="D14" i="33" s="1"/>
  <c r="E16" i="33"/>
  <c r="F16" i="33"/>
  <c r="D17" i="33"/>
  <c r="E17" i="33"/>
  <c r="F17" i="33"/>
  <c r="D15" i="33"/>
  <c r="E15" i="33"/>
  <c r="E14" i="33" s="1"/>
  <c r="F15" i="33"/>
  <c r="F14" i="33" s="1"/>
  <c r="C21" i="33" l="1"/>
  <c r="C17" i="33" s="1"/>
  <c r="C20" i="33"/>
  <c r="C16" i="33" s="1"/>
  <c r="C19" i="33"/>
  <c r="C15" i="33" s="1"/>
  <c r="F18" i="33"/>
  <c r="E18" i="33"/>
  <c r="D18" i="33"/>
  <c r="C14" i="33" l="1"/>
  <c r="C18" i="33"/>
  <c r="C26" i="32"/>
  <c r="C30" i="32"/>
  <c r="D17" i="32" l="1"/>
  <c r="E14" i="32"/>
  <c r="F14" i="32"/>
  <c r="D14" i="32"/>
  <c r="C14" i="32"/>
  <c r="E16" i="32"/>
  <c r="F16" i="32"/>
  <c r="E17" i="32"/>
  <c r="F17" i="32"/>
  <c r="F15" i="32"/>
  <c r="C15" i="32" s="1"/>
  <c r="D16" i="32"/>
  <c r="E15" i="32"/>
  <c r="D15" i="32"/>
  <c r="C25" i="32"/>
  <c r="C24" i="32"/>
  <c r="C23" i="32"/>
  <c r="C21" i="32"/>
  <c r="C19" i="32"/>
  <c r="C32" i="32"/>
  <c r="C33" i="32"/>
  <c r="C31" i="32"/>
  <c r="C28" i="32"/>
  <c r="C29" i="32"/>
  <c r="C27" i="32"/>
  <c r="F26" i="32"/>
  <c r="E26" i="32"/>
  <c r="D26" i="32"/>
  <c r="C17" i="32" l="1"/>
  <c r="C16" i="32"/>
  <c r="F30" i="32"/>
  <c r="E30" i="32"/>
  <c r="D30" i="32"/>
  <c r="F22" i="32"/>
  <c r="E22" i="32"/>
  <c r="D22" i="32"/>
  <c r="C20" i="32"/>
  <c r="F18" i="32"/>
  <c r="E18" i="32"/>
  <c r="D18" i="32"/>
  <c r="C18" i="32" l="1"/>
  <c r="C22" i="32"/>
  <c r="D26" i="29" l="1"/>
  <c r="C38" i="29"/>
  <c r="C39" i="29"/>
  <c r="C40" i="29"/>
  <c r="C37" i="29"/>
  <c r="D36" i="29"/>
  <c r="C35" i="29"/>
  <c r="C34" i="29"/>
  <c r="C33" i="29"/>
  <c r="C32" i="29"/>
  <c r="F31" i="29"/>
  <c r="E31" i="29"/>
  <c r="D31" i="29"/>
  <c r="C30" i="29"/>
  <c r="C29" i="29"/>
  <c r="C28" i="29"/>
  <c r="C27" i="29"/>
  <c r="F26" i="29"/>
  <c r="E26" i="29"/>
  <c r="C25" i="29"/>
  <c r="C24" i="29"/>
  <c r="C23" i="29"/>
  <c r="C22" i="29"/>
  <c r="F21" i="29"/>
  <c r="E21" i="29"/>
  <c r="D21" i="29"/>
  <c r="F36" i="29"/>
  <c r="E36" i="29"/>
  <c r="F20" i="29"/>
  <c r="E20" i="29"/>
  <c r="D20" i="29"/>
  <c r="F19" i="29"/>
  <c r="E19" i="29"/>
  <c r="D19" i="29"/>
  <c r="F18" i="29"/>
  <c r="E18" i="29"/>
  <c r="D18" i="29"/>
  <c r="F17" i="29"/>
  <c r="E17" i="29"/>
  <c r="D17" i="29"/>
  <c r="C26" i="29" l="1"/>
  <c r="C21" i="29"/>
  <c r="C31" i="29"/>
  <c r="C17" i="29"/>
  <c r="C18" i="29"/>
  <c r="D16" i="29"/>
  <c r="F16" i="29"/>
  <c r="E16" i="29"/>
  <c r="C20" i="29"/>
  <c r="C19" i="29"/>
  <c r="C36" i="29"/>
  <c r="C16" i="29" l="1"/>
  <c r="D17" i="26"/>
  <c r="F36" i="26" l="1"/>
  <c r="E36" i="26"/>
  <c r="D36" i="26"/>
  <c r="C36" i="26"/>
  <c r="F31" i="26"/>
  <c r="E31" i="26"/>
  <c r="D31" i="26"/>
  <c r="C31" i="26"/>
  <c r="F26" i="26"/>
  <c r="E26" i="26"/>
  <c r="D26" i="26"/>
  <c r="C26" i="26"/>
  <c r="F21" i="26"/>
  <c r="E21" i="26"/>
  <c r="D21" i="26"/>
  <c r="C21" i="26"/>
  <c r="F20" i="26"/>
  <c r="E20" i="26"/>
  <c r="D20" i="26"/>
  <c r="C20" i="26"/>
  <c r="F19" i="26"/>
  <c r="E19" i="26"/>
  <c r="D19" i="26"/>
  <c r="C19" i="26"/>
  <c r="F18" i="26"/>
  <c r="E18" i="26"/>
  <c r="D18" i="26"/>
  <c r="C18" i="26"/>
  <c r="F17" i="26"/>
  <c r="E17" i="26"/>
  <c r="C17" i="26"/>
  <c r="F16" i="26" l="1"/>
  <c r="C16" i="26"/>
  <c r="E16" i="26"/>
  <c r="D16" i="26"/>
  <c r="F20" i="18" l="1"/>
  <c r="E20" i="18"/>
  <c r="D20" i="18"/>
  <c r="F19" i="18"/>
  <c r="E19" i="18"/>
  <c r="D19" i="18"/>
  <c r="C19" i="18" s="1"/>
  <c r="F18" i="18"/>
  <c r="E18" i="18"/>
  <c r="D18" i="18"/>
  <c r="C18" i="18" s="1"/>
  <c r="F17" i="18"/>
  <c r="E17" i="18"/>
  <c r="D17" i="18"/>
  <c r="F16" i="18"/>
  <c r="E16" i="18"/>
  <c r="D16" i="18"/>
  <c r="C17" i="18" l="1"/>
  <c r="C20" i="18"/>
  <c r="C16" i="18"/>
  <c r="F20" i="14" l="1"/>
  <c r="E20" i="14"/>
  <c r="D20" i="14"/>
  <c r="F19" i="14"/>
  <c r="E19" i="14"/>
  <c r="D19" i="14"/>
  <c r="F18" i="14"/>
  <c r="E18" i="14"/>
  <c r="D18" i="14"/>
  <c r="F17" i="14"/>
  <c r="E17" i="14"/>
  <c r="D17" i="14"/>
  <c r="F16" i="14"/>
  <c r="E16" i="14"/>
  <c r="D16" i="14"/>
  <c r="C16" i="14" s="1"/>
  <c r="C20" i="14" l="1"/>
  <c r="C17" i="14"/>
  <c r="C19" i="14"/>
  <c r="C18" i="14"/>
  <c r="D16" i="10" l="1"/>
  <c r="F20" i="10"/>
  <c r="E20" i="10"/>
  <c r="D20" i="10"/>
  <c r="F19" i="10"/>
  <c r="E19" i="10"/>
  <c r="D19" i="10"/>
  <c r="F18" i="10"/>
  <c r="E18" i="10"/>
  <c r="D18" i="10"/>
  <c r="F17" i="10"/>
  <c r="E17" i="10"/>
  <c r="D17" i="10"/>
  <c r="F16" i="10"/>
  <c r="E16" i="10"/>
  <c r="F20" i="5"/>
  <c r="D17" i="5"/>
  <c r="E17" i="5"/>
  <c r="E20" i="5"/>
  <c r="F19" i="5"/>
  <c r="E19" i="5"/>
  <c r="F18" i="5"/>
  <c r="E18" i="5"/>
  <c r="F17" i="5"/>
  <c r="D20" i="5"/>
  <c r="D19" i="5"/>
  <c r="D18" i="5"/>
  <c r="C18" i="5" s="1"/>
  <c r="C35" i="5"/>
  <c r="C34" i="5"/>
  <c r="C33" i="5"/>
  <c r="C32" i="5"/>
  <c r="F31" i="5"/>
  <c r="E31" i="5"/>
  <c r="D31" i="5"/>
  <c r="C31" i="5" s="1"/>
  <c r="C40" i="5"/>
  <c r="C39" i="5"/>
  <c r="C38" i="5"/>
  <c r="C37" i="5"/>
  <c r="F36" i="5"/>
  <c r="E36" i="5"/>
  <c r="E16" i="5" s="1"/>
  <c r="D36" i="5"/>
  <c r="C26" i="5"/>
  <c r="C21" i="5"/>
  <c r="C20" i="10" l="1"/>
  <c r="C20" i="5"/>
  <c r="C19" i="10"/>
  <c r="C17" i="5"/>
  <c r="C18" i="10"/>
  <c r="D16" i="5"/>
  <c r="F16" i="5"/>
  <c r="C19" i="5"/>
  <c r="C17" i="10"/>
  <c r="C16" i="10"/>
  <c r="C36" i="5"/>
  <c r="C16" i="5" l="1"/>
</calcChain>
</file>

<file path=xl/sharedStrings.xml><?xml version="1.0" encoding="utf-8"?>
<sst xmlns="http://schemas.openxmlformats.org/spreadsheetml/2006/main" count="382" uniqueCount="46">
  <si>
    <t>Cuadro 5_012</t>
  </si>
  <si>
    <t>Superintendencia de Salud y Riesgos Laborales</t>
  </si>
  <si>
    <t>Planes Alternativos de Salud Evaluados por Tipo de Plan según Tipo de Respuesta</t>
  </si>
  <si>
    <t>Tipo de Plan</t>
  </si>
  <si>
    <t>Total Planes Evaluados</t>
  </si>
  <si>
    <t>Aprobados</t>
  </si>
  <si>
    <t>Rechazados</t>
  </si>
  <si>
    <t>Documentación Incompleta</t>
  </si>
  <si>
    <t>Observaciones</t>
  </si>
  <si>
    <t>Complementarios</t>
  </si>
  <si>
    <t>Especiales De Med. Prepagada</t>
  </si>
  <si>
    <t>Opcionales</t>
  </si>
  <si>
    <t>Voluntarios O Independientes</t>
  </si>
  <si>
    <t>Enero-Marzo</t>
  </si>
  <si>
    <t>Fuente: SISALRIL. A partir de los datos suministrados por la Oficina de Estudios Actuariales y Estadísticas</t>
  </si>
  <si>
    <t>Fuente: SISALRIL. A partir de los datos suministrados por la Oficina de Estudios Actuariales y Estadísticas.</t>
  </si>
  <si>
    <t>*Rechazados por Observaciones se refiere a los Planes Alternativos de Salud evaluados cuyos resultados derivaron en requerimientos a la documentación asociada al sometimiento de los Planes, con base en la Ley 87-01 y sus normas complementarias vigentes.</t>
  </si>
  <si>
    <t>*Rechazados por Documentación incompleta se refiere a los Planes Alternativos de Salud descartados para evaluación, cuando las ARS no someten todas las documentaciones mínimas necesarias para iniciar el proceso de evaluación, conforme a lo establecido en el “Instructivo de Remisión de los Planes Alternativos de Salud a la SISALRIL”.</t>
  </si>
  <si>
    <t>Notas:
*Aprobados se refiere a los Planes Alternativos de Salud evaluados y autorizados para la comercialización de las ARS, mediante la asignación de un código SIMON para cada Plan Alternativo de Salud.</t>
  </si>
  <si>
    <t>Voluntarios o Independientes</t>
  </si>
  <si>
    <t>Especiales de Med. Prepagada</t>
  </si>
  <si>
    <t>Octubre-Diciembre</t>
  </si>
  <si>
    <t>Julio-Septiembre</t>
  </si>
  <si>
    <t>Abril-Junio</t>
  </si>
  <si>
    <t>Total</t>
  </si>
  <si>
    <t>*Rechazados por Observaciones: se refiere a los Planes Alternativos de Salud evaluados cuyos resultados derivaron en requerimientos a la documentación asociada al sometimiento de los Planes, con base en la Ley 87-01 y sus normas complementarias vigentes.</t>
  </si>
  <si>
    <t>Notas:
*Aprobados: se refiere a los Planes Alternativos de Salud evaluados y autorizados para la comercialización de las ARS, mediante la asignación de un código SIMON para cada Plan Alternativo de Salud.</t>
  </si>
  <si>
    <t>*Rechazados por Documentación incompleta: se refiere a  los Planes Alternativos de Salud descartados para evaluación, cuando las ARS no someten todas las documentaciones mínimas necesarias para iniciar el proceso de evaluación, conforme a lo establecido en el “Instructivo de Remisión de los Planes Alternativos de Salud a la SISALRIL”.</t>
  </si>
  <si>
    <t xml:space="preserve">                      Fuente: SISALRIL. A partir de los datos suministrados por la Oficina de Estudios Actuariales y Estadísticas</t>
  </si>
  <si>
    <t>Año: 2016</t>
  </si>
  <si>
    <r>
      <t>Octubre-Diciembre/</t>
    </r>
    <r>
      <rPr>
        <b/>
        <vertAlign val="superscript"/>
        <sz val="11"/>
        <color theme="1"/>
        <rFont val="Arial"/>
        <family val="2"/>
      </rPr>
      <t>1</t>
    </r>
  </si>
  <si>
    <t>1/Las cifras del trimestre Octubre-Diciembre son de carácter preliminar hasta tanto no se completen las evaluaciones de los planes sometidos en el mes de Diciembre.</t>
  </si>
  <si>
    <t>Año: 2017</t>
  </si>
  <si>
    <t>Año: 2018</t>
  </si>
  <si>
    <t>Año: 2019</t>
  </si>
  <si>
    <t xml:space="preserve">                      Fuente: SISALRIL. A partir de los datos suministrados por la Direccion de Estudios Actuariales.</t>
  </si>
  <si>
    <t>Fuente: SISALRIL. A partir de los datos suministrados por la Direccion de Estudios Actuariales.</t>
  </si>
  <si>
    <t xml:space="preserve">                      Fuente: SISALRIL. A partir de los datos suministrados por el Departamento de  Gestión Actuarial de Planes Alternativos de Salud.</t>
  </si>
  <si>
    <t>Fuente: SISALRIL. A partir de los datos suministrados por el Departamento de  Gestión Actuarial de Planes Alternativos de Salud.</t>
  </si>
  <si>
    <t>Año: 2015</t>
  </si>
  <si>
    <t>Año: 2023</t>
  </si>
  <si>
    <t>Año: 2022</t>
  </si>
  <si>
    <t>Año: 2021</t>
  </si>
  <si>
    <t>Año: 2020</t>
  </si>
  <si>
    <t>Enero-Diciembre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</si>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</sst>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8"/>
      <color theme="1"/>
      <name val="Franklin Gothic Book"/>
      <family val="2"/>
    </font>
    <font>
      <sz val="10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2" applyFont="1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2" borderId="1" xfId="2" applyFont="1" applyFill="1" applyBorder="1" applyAlignment="1" applyProtection="1"/>
    <xf numFmtId="0" fontId="8" fillId="2" borderId="2" xfId="0" applyFont="1" applyFill="1" applyBorder="1"/>
    <xf numFmtId="0" fontId="8" fillId="2" borderId="3" xfId="0" applyFont="1" applyFill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3" fontId="3" fillId="4" borderId="13" xfId="1" applyNumberFormat="1" applyFont="1" applyFill="1" applyBorder="1" applyAlignment="1">
      <alignment horizontal="right" vertical="center"/>
    </xf>
    <xf numFmtId="3" fontId="3" fillId="4" borderId="14" xfId="1" applyNumberFormat="1" applyFont="1" applyFill="1" applyBorder="1" applyAlignment="1">
      <alignment horizontal="right" vertical="center"/>
    </xf>
    <xf numFmtId="0" fontId="13" fillId="5" borderId="12" xfId="0" applyFont="1" applyFill="1" applyBorder="1"/>
    <xf numFmtId="3" fontId="3" fillId="5" borderId="13" xfId="1" applyNumberFormat="1" applyFont="1" applyFill="1" applyBorder="1" applyAlignment="1">
      <alignment horizontal="right"/>
    </xf>
    <xf numFmtId="3" fontId="3" fillId="5" borderId="13" xfId="1" applyNumberFormat="1" applyFont="1" applyFill="1" applyBorder="1" applyAlignment="1">
      <alignment horizontal="right" vertical="center"/>
    </xf>
    <xf numFmtId="0" fontId="14" fillId="0" borderId="12" xfId="0" applyFont="1" applyFill="1" applyBorder="1"/>
    <xf numFmtId="3" fontId="3" fillId="0" borderId="13" xfId="1" applyNumberFormat="1" applyFont="1" applyFill="1" applyBorder="1" applyAlignment="1">
      <alignment horizontal="right"/>
    </xf>
    <xf numFmtId="3" fontId="2" fillId="0" borderId="13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6" fillId="0" borderId="0" xfId="0" applyFont="1"/>
    <xf numFmtId="3" fontId="1" fillId="0" borderId="18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horizontal="right" vertical="center"/>
    </xf>
    <xf numFmtId="3" fontId="3" fillId="0" borderId="17" xfId="1" applyNumberFormat="1" applyFont="1" applyFill="1" applyBorder="1" applyAlignment="1">
      <alignment horizontal="right"/>
    </xf>
    <xf numFmtId="0" fontId="14" fillId="0" borderId="22" xfId="0" applyFont="1" applyFill="1" applyBorder="1"/>
    <xf numFmtId="3" fontId="1" fillId="0" borderId="14" xfId="1" applyNumberFormat="1" applyFont="1" applyFill="1" applyBorder="1" applyAlignment="1">
      <alignment horizontal="right" vertical="center"/>
    </xf>
    <xf numFmtId="3" fontId="1" fillId="0" borderId="13" xfId="1" applyNumberFormat="1" applyFont="1" applyFill="1" applyBorder="1" applyAlignment="1">
      <alignment horizontal="right" vertical="center"/>
    </xf>
    <xf numFmtId="3" fontId="3" fillId="6" borderId="14" xfId="1" applyNumberFormat="1" applyFont="1" applyFill="1" applyBorder="1" applyAlignment="1">
      <alignment horizontal="right" vertical="center"/>
    </xf>
    <xf numFmtId="3" fontId="3" fillId="6" borderId="13" xfId="1" applyNumberFormat="1" applyFont="1" applyFill="1" applyBorder="1" applyAlignment="1">
      <alignment horizontal="right" vertical="center"/>
    </xf>
    <xf numFmtId="0" fontId="12" fillId="6" borderId="12" xfId="0" applyFont="1" applyFill="1" applyBorder="1" applyAlignment="1">
      <alignment horizontal="left" vertical="center"/>
    </xf>
    <xf numFmtId="3" fontId="3" fillId="7" borderId="14" xfId="1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/>
    </xf>
    <xf numFmtId="0" fontId="13" fillId="7" borderId="12" xfId="0" applyFont="1" applyFill="1" applyBorder="1"/>
    <xf numFmtId="0" fontId="5" fillId="0" borderId="0" xfId="2" applyAlignment="1" applyProtection="1"/>
    <xf numFmtId="0" fontId="16" fillId="0" borderId="0" xfId="0" applyFont="1" applyAlignment="1">
      <alignment horizontal="left"/>
    </xf>
    <xf numFmtId="0" fontId="17" fillId="0" borderId="0" xfId="0" applyFont="1"/>
    <xf numFmtId="0" fontId="12" fillId="4" borderId="29" xfId="0" applyFont="1" applyFill="1" applyBorder="1" applyAlignment="1">
      <alignment horizontal="left" vertical="center"/>
    </xf>
    <xf numFmtId="3" fontId="3" fillId="4" borderId="30" xfId="1" applyNumberFormat="1" applyFont="1" applyFill="1" applyBorder="1" applyAlignment="1">
      <alignment horizontal="right" vertical="center"/>
    </xf>
    <xf numFmtId="0" fontId="13" fillId="5" borderId="29" xfId="0" applyFont="1" applyFill="1" applyBorder="1"/>
    <xf numFmtId="3" fontId="3" fillId="5" borderId="30" xfId="1" applyNumberFormat="1" applyFont="1" applyFill="1" applyBorder="1" applyAlignment="1">
      <alignment horizontal="right" vertical="center"/>
    </xf>
    <xf numFmtId="0" fontId="14" fillId="0" borderId="29" xfId="0" applyFont="1" applyFill="1" applyBorder="1"/>
    <xf numFmtId="3" fontId="2" fillId="0" borderId="30" xfId="1" applyNumberFormat="1" applyFont="1" applyFill="1" applyBorder="1" applyAlignment="1">
      <alignment horizontal="right" vertical="center"/>
    </xf>
    <xf numFmtId="0" fontId="14" fillId="0" borderId="31" xfId="0" applyFont="1" applyFill="1" applyBorder="1"/>
    <xf numFmtId="3" fontId="3" fillId="0" borderId="16" xfId="1" applyNumberFormat="1" applyFont="1" applyFill="1" applyBorder="1" applyAlignment="1">
      <alignment horizontal="right"/>
    </xf>
    <xf numFmtId="3" fontId="2" fillId="0" borderId="16" xfId="1" applyNumberFormat="1" applyFont="1" applyFill="1" applyBorder="1" applyAlignment="1">
      <alignment horizontal="right" vertical="center"/>
    </xf>
    <xf numFmtId="3" fontId="2" fillId="0" borderId="32" xfId="1" applyNumberFormat="1" applyFont="1" applyFill="1" applyBorder="1" applyAlignment="1">
      <alignment horizontal="right" vertical="center"/>
    </xf>
    <xf numFmtId="3" fontId="0" fillId="0" borderId="0" xfId="0" applyNumberFormat="1"/>
    <xf numFmtId="3" fontId="3" fillId="4" borderId="11" xfId="1" applyNumberFormat="1" applyFont="1" applyFill="1" applyBorder="1" applyAlignment="1">
      <alignment horizontal="right" vertical="center"/>
    </xf>
    <xf numFmtId="3" fontId="3" fillId="5" borderId="14" xfId="1" applyNumberFormat="1" applyFont="1" applyFill="1" applyBorder="1" applyAlignment="1">
      <alignment horizontal="right"/>
    </xf>
    <xf numFmtId="0" fontId="0" fillId="0" borderId="0" xfId="0" applyNumberFormat="1"/>
    <xf numFmtId="0" fontId="19" fillId="0" borderId="0" xfId="0" applyFont="1"/>
    <xf numFmtId="0" fontId="19" fillId="0" borderId="0" xfId="0" applyFont="1" applyBorder="1"/>
    <xf numFmtId="0" fontId="20" fillId="0" borderId="0" xfId="2" applyFont="1" applyAlignment="1" applyProtection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3" fontId="19" fillId="0" borderId="0" xfId="0" applyNumberFormat="1" applyFont="1"/>
    <xf numFmtId="0" fontId="26" fillId="0" borderId="12" xfId="0" applyFont="1" applyFill="1" applyBorder="1"/>
    <xf numFmtId="3" fontId="24" fillId="0" borderId="13" xfId="1" applyNumberFormat="1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/>
    <xf numFmtId="0" fontId="25" fillId="0" borderId="12" xfId="0" applyFont="1" applyFill="1" applyBorder="1"/>
    <xf numFmtId="3" fontId="24" fillId="0" borderId="14" xfId="1" applyNumberFormat="1" applyFont="1" applyFill="1" applyBorder="1" applyAlignment="1">
      <alignment horizontal="right"/>
    </xf>
    <xf numFmtId="0" fontId="23" fillId="9" borderId="12" xfId="0" applyFont="1" applyFill="1" applyBorder="1" applyAlignment="1">
      <alignment horizontal="left" vertical="center"/>
    </xf>
    <xf numFmtId="3" fontId="24" fillId="9" borderId="13" xfId="1" applyNumberFormat="1" applyFont="1" applyFill="1" applyBorder="1" applyAlignment="1">
      <alignment horizontal="right" vertical="center"/>
    </xf>
    <xf numFmtId="3" fontId="24" fillId="9" borderId="11" xfId="1" applyNumberFormat="1" applyFont="1" applyFill="1" applyBorder="1" applyAlignment="1">
      <alignment horizontal="right" vertical="center"/>
    </xf>
    <xf numFmtId="3" fontId="24" fillId="9" borderId="14" xfId="1" applyNumberFormat="1" applyFont="1" applyFill="1" applyBorder="1" applyAlignment="1">
      <alignment horizontal="right" vertical="center"/>
    </xf>
    <xf numFmtId="3" fontId="28" fillId="0" borderId="13" xfId="1" applyNumberFormat="1" applyFont="1" applyFill="1" applyBorder="1" applyAlignment="1">
      <alignment horizontal="right" vertical="center"/>
    </xf>
    <xf numFmtId="3" fontId="28" fillId="0" borderId="14" xfId="1" applyNumberFormat="1" applyFont="1" applyFill="1" applyBorder="1" applyAlignment="1">
      <alignment horizontal="right" vertical="center"/>
    </xf>
    <xf numFmtId="0" fontId="26" fillId="0" borderId="0" xfId="0" applyNumberFormat="1" applyFont="1"/>
    <xf numFmtId="164" fontId="15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left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6" fillId="0" borderId="22" xfId="0" applyFont="1" applyFill="1" applyBorder="1"/>
    <xf numFmtId="3" fontId="24" fillId="0" borderId="17" xfId="1" applyNumberFormat="1" applyFont="1" applyFill="1" applyBorder="1" applyAlignment="1">
      <alignment horizontal="right"/>
    </xf>
    <xf numFmtId="3" fontId="28" fillId="0" borderId="17" xfId="1" applyNumberFormat="1" applyFont="1" applyFill="1" applyBorder="1" applyAlignment="1">
      <alignment horizontal="right" vertical="center"/>
    </xf>
    <xf numFmtId="3" fontId="28" fillId="0" borderId="18" xfId="1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A40D"/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/>
              <a:t>Planes Alternativos de Salud evaluados por Tipo de Plan según Tipo de Respuesta SISALRIL </a:t>
            </a:r>
            <a:r>
              <a:rPr lang="es-DO" sz="1200" b="1" i="0" baseline="0">
                <a:effectLst/>
              </a:rPr>
              <a:t>Año: 2015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01047184309158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'2015'!$D$13:$F$15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'2015'!$D$17:$F$17</c:f>
              <c:numCache>
                <c:formatCode>#,##0</c:formatCode>
                <c:ptCount val="3"/>
                <c:pt idx="0">
                  <c:v>36</c:v>
                </c:pt>
                <c:pt idx="1">
                  <c:v>7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0-4F41-BE65-DEB9EB2352A7}"/>
            </c:ext>
          </c:extLst>
        </c:ser>
        <c:ser>
          <c:idx val="1"/>
          <c:order val="1"/>
          <c:tx>
            <c:strRef>
              <c:f>'2015'!$B$18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'2015'!$D$13:$F$15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'2015'!$D$18:$F$18</c:f>
              <c:numCache>
                <c:formatCode>#,##0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0-4F41-BE65-DEB9EB2352A7}"/>
            </c:ext>
          </c:extLst>
        </c:ser>
        <c:ser>
          <c:idx val="2"/>
          <c:order val="2"/>
          <c:tx>
            <c:strRef>
              <c:f>'2015'!$B$19</c:f>
              <c:strCache>
                <c:ptCount val="1"/>
                <c:pt idx="0">
                  <c:v>Opcionales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'2015'!$D$13:$F$15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'2015'!$D$19:$F$19</c:f>
              <c:numCache>
                <c:formatCode>#,##0</c:formatCode>
                <c:ptCount val="3"/>
                <c:pt idx="0">
                  <c:v>116</c:v>
                </c:pt>
                <c:pt idx="1">
                  <c:v>36</c:v>
                </c:pt>
                <c:pt idx="2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0-4F41-BE65-DEB9EB2352A7}"/>
            </c:ext>
          </c:extLst>
        </c:ser>
        <c:ser>
          <c:idx val="3"/>
          <c:order val="3"/>
          <c:tx>
            <c:strRef>
              <c:f>'2015'!$B$20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'2015'!$D$13:$F$15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'2015'!$D$20:$F$20</c:f>
              <c:numCache>
                <c:formatCode>#,##0</c:formatCode>
                <c:ptCount val="3"/>
                <c:pt idx="0">
                  <c:v>50</c:v>
                </c:pt>
                <c:pt idx="1">
                  <c:v>14</c:v>
                </c:pt>
                <c:pt idx="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0-4F41-BE65-DEB9EB23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8203472"/>
        <c:axId val="388204256"/>
        <c:axId val="0"/>
      </c:bar3DChart>
      <c:catAx>
        <c:axId val="38820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8204256"/>
        <c:crosses val="autoZero"/>
        <c:auto val="1"/>
        <c:lblAlgn val="ctr"/>
        <c:lblOffset val="100"/>
        <c:noMultiLvlLbl val="0"/>
      </c:catAx>
      <c:valAx>
        <c:axId val="3882042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38820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46160636055452"/>
          <c:y val="0.35259013675922091"/>
          <c:w val="0.20340235248371732"/>
          <c:h val="0.571142352660462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Franklin Gothic Book" panose="020B0503020102020204" pitchFamily="34" charset="0"/>
              </a:defRPr>
            </a:pPr>
            <a:r>
              <a:rPr lang="es-DO" sz="1200">
                <a:latin typeface="Franklin Gothic Book" panose="020B0503020102020204" pitchFamily="34" charset="0"/>
              </a:rPr>
              <a:t>Planes Alternativos de Salud evaluados por tipo de plan según tipo de respuesta SISALRIL </a:t>
            </a:r>
          </a:p>
          <a:p>
            <a:pPr>
              <a:defRPr sz="1200">
                <a:latin typeface="Franklin Gothic Book" panose="020B0503020102020204" pitchFamily="34" charset="0"/>
              </a:defRPr>
            </a:pPr>
            <a:r>
              <a:rPr lang="es-DO" sz="1200" b="1" i="0" baseline="0">
                <a:effectLst/>
                <a:latin typeface="Franklin Gothic Book" panose="020B0503020102020204" pitchFamily="34" charset="0"/>
              </a:rPr>
              <a:t> Año: 2024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'2024'!$B$15</c:f>
              <c:strCache>
                <c:ptCount val="1"/>
                <c:pt idx="0">
                  <c:v>Complementarios</c:v>
                </c:pt>
              </c:strCache>
            </c:strRef>
          </c:tx>
          <c:spPr>
            <a:solidFill>
              <a:srgbClr val="00A4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'2024'!$D$11:$F$13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'2024'!$D$15:$F$15</c:f>
              <c:numCache>
                <c:formatCode>#,##0</c:formatCode>
                <c:ptCount val="3"/>
                <c:pt idx="0">
                  <c:v>2</c:v>
                </c:pt>
                <c:pt idx="1">
                  <c:v>4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3-4386-9378-020E61CC950E}"/>
            </c:ext>
          </c:extLst>
        </c:ser>
        <c:ser>
          <c:idx val="1"/>
          <c:order val="1"/>
          <c:tx>
            <c:strRef>
              <c:f>'2024'!$B$16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solidFill>
              <a:srgbClr val="FFA40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'2024'!$D$11:$F$13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'2024'!$D$16:$F$16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3-4386-9378-020E61CC950E}"/>
            </c:ext>
          </c:extLst>
        </c:ser>
        <c:ser>
          <c:idx val="2"/>
          <c:order val="2"/>
          <c:tx>
            <c:strRef>
              <c:f>'Enero-Septiembre 2023'!#REF!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'2024'!$D$11:$F$13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'Enero-Septiembre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3-4386-9378-020E61CC950E}"/>
            </c:ext>
          </c:extLst>
        </c:ser>
        <c:ser>
          <c:idx val="3"/>
          <c:order val="3"/>
          <c:tx>
            <c:strRef>
              <c:f>'2024'!$B$17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'2024'!$D$11:$F$13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'2024'!$D$17:$F$17</c:f>
              <c:numCache>
                <c:formatCode>#,##0</c:formatCode>
                <c:ptCount val="3"/>
                <c:pt idx="0">
                  <c:v>3</c:v>
                </c:pt>
                <c:pt idx="1">
                  <c:v>4</c:v>
                </c:pt>
                <c:pt idx="2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F3-4386-9378-020E61CC9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1182264"/>
        <c:axId val="491180304"/>
        <c:axId val="0"/>
      </c:bar3DChart>
      <c:catAx>
        <c:axId val="49118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1180304"/>
        <c:crosses val="autoZero"/>
        <c:auto val="1"/>
        <c:lblAlgn val="ctr"/>
        <c:lblOffset val="100"/>
        <c:noMultiLvlLbl val="0"/>
      </c:catAx>
      <c:valAx>
        <c:axId val="49118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9118226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DO" sz="1200"/>
              <a:t>Planes Alternativos de Salud evaluados por tipo de plan según tipo de respuesta SISALRIL </a:t>
            </a:r>
          </a:p>
          <a:p>
            <a:pPr>
              <a:defRPr sz="1200"/>
            </a:pPr>
            <a:r>
              <a:rPr lang="es-DO" sz="1200" b="1" i="0" baseline="0">
                <a:effectLst/>
              </a:rPr>
              <a:t>Año 2016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'2016'!$B$17</c:f>
              <c:strCache>
                <c:ptCount val="1"/>
                <c:pt idx="0">
                  <c:v>Complementarios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'2016'!$D$13:$F$15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'2016'!$D$17:$F$17</c:f>
              <c:numCache>
                <c:formatCode>#,##0</c:formatCode>
                <c:ptCount val="3"/>
                <c:pt idx="0">
                  <c:v>9</c:v>
                </c:pt>
                <c:pt idx="1">
                  <c:v>45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9-41B4-ACDF-48068ECDD5EB}"/>
            </c:ext>
          </c:extLst>
        </c:ser>
        <c:ser>
          <c:idx val="1"/>
          <c:order val="1"/>
          <c:tx>
            <c:strRef>
              <c:f>'2016'!$B$18</c:f>
              <c:strCache>
                <c:ptCount val="1"/>
                <c:pt idx="0">
                  <c:v>Especiales De Med. Prepagada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'2016'!$D$13:$F$15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'2016'!$D$18:$F$18</c:f>
              <c:numCache>
                <c:formatCode>#,##0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9-41B4-ACDF-48068ECDD5EB}"/>
            </c:ext>
          </c:extLst>
        </c:ser>
        <c:ser>
          <c:idx val="2"/>
          <c:order val="2"/>
          <c:tx>
            <c:strRef>
              <c:f>'2016'!$B$19</c:f>
              <c:strCache>
                <c:ptCount val="1"/>
                <c:pt idx="0">
                  <c:v>Opcionales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'2016'!$D$13:$F$15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'2016'!$D$19:$F$19</c:f>
              <c:numCache>
                <c:formatCode>#,##0</c:formatCode>
                <c:ptCount val="3"/>
                <c:pt idx="0">
                  <c:v>6</c:v>
                </c:pt>
                <c:pt idx="1">
                  <c:v>98</c:v>
                </c:pt>
                <c:pt idx="2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9-41B4-ACDF-48068ECDD5EB}"/>
            </c:ext>
          </c:extLst>
        </c:ser>
        <c:ser>
          <c:idx val="3"/>
          <c:order val="3"/>
          <c:tx>
            <c:strRef>
              <c:f>'2016'!$B$20</c:f>
              <c:strCache>
                <c:ptCount val="1"/>
                <c:pt idx="0">
                  <c:v>Voluntarios O Independientes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'2016'!$D$13:$F$15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'2016'!$D$20:$F$20</c:f>
              <c:numCache>
                <c:formatCode>#,##0</c:formatCode>
                <c:ptCount val="3"/>
                <c:pt idx="0">
                  <c:v>5</c:v>
                </c:pt>
                <c:pt idx="1">
                  <c:v>78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9-41B4-ACDF-48068ECD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6285712"/>
        <c:axId val="496282576"/>
        <c:axId val="0"/>
      </c:bar3DChart>
      <c:catAx>
        <c:axId val="49628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6282576"/>
        <c:crosses val="autoZero"/>
        <c:auto val="1"/>
        <c:lblAlgn val="ctr"/>
        <c:lblOffset val="100"/>
        <c:noMultiLvlLbl val="0"/>
      </c:catAx>
      <c:valAx>
        <c:axId val="4962825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9628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DO" sz="1200"/>
              <a:t>Planes Alternativos de Salud evaluados por tipo de plan según tipo de respuesta SISALRIL </a:t>
            </a:r>
          </a:p>
          <a:p>
            <a:pPr>
              <a:defRPr sz="1200"/>
            </a:pPr>
            <a:r>
              <a:rPr lang="es-DO" sz="1200" b="1" i="0" baseline="0">
                <a:effectLst/>
              </a:rPr>
              <a:t>Año 2017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'2017'!$B$17</c:f>
              <c:strCache>
                <c:ptCount val="1"/>
                <c:pt idx="0">
                  <c:v>Complementarios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'2017'!$D$13:$F$15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'2017'!$D$17:$F$17</c:f>
              <c:numCache>
                <c:formatCode>#,##0</c:formatCode>
                <c:ptCount val="3"/>
                <c:pt idx="0">
                  <c:v>7</c:v>
                </c:pt>
                <c:pt idx="1">
                  <c:v>4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3-43B4-879B-6F183B0E497A}"/>
            </c:ext>
          </c:extLst>
        </c:ser>
        <c:ser>
          <c:idx val="1"/>
          <c:order val="1"/>
          <c:tx>
            <c:strRef>
              <c:f>'2017'!$B$18</c:f>
              <c:strCache>
                <c:ptCount val="1"/>
                <c:pt idx="0">
                  <c:v>Especiales De Med. Prepagada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'2017'!$D$13:$F$15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'2017'!$D$18:$F$18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3-43B4-879B-6F183B0E497A}"/>
            </c:ext>
          </c:extLst>
        </c:ser>
        <c:ser>
          <c:idx val="2"/>
          <c:order val="2"/>
          <c:tx>
            <c:strRef>
              <c:f>'2017'!$B$19</c:f>
              <c:strCache>
                <c:ptCount val="1"/>
                <c:pt idx="0">
                  <c:v>Opcionales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'2017'!$D$13:$F$15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'2017'!$D$19:$F$19</c:f>
              <c:numCache>
                <c:formatCode>#,##0</c:formatCode>
                <c:ptCount val="3"/>
                <c:pt idx="0">
                  <c:v>51</c:v>
                </c:pt>
                <c:pt idx="1">
                  <c:v>3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33-43B4-879B-6F183B0E497A}"/>
            </c:ext>
          </c:extLst>
        </c:ser>
        <c:ser>
          <c:idx val="3"/>
          <c:order val="3"/>
          <c:tx>
            <c:strRef>
              <c:f>'2017'!$B$20</c:f>
              <c:strCache>
                <c:ptCount val="1"/>
                <c:pt idx="0">
                  <c:v>Voluntarios O Independientes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'2017'!$D$13:$F$15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'2017'!$D$20:$F$20</c:f>
              <c:numCache>
                <c:formatCode>#,##0</c:formatCode>
                <c:ptCount val="3"/>
                <c:pt idx="0">
                  <c:v>13</c:v>
                </c:pt>
                <c:pt idx="1">
                  <c:v>0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33-43B4-879B-6F183B0E4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5442272"/>
        <c:axId val="505443448"/>
        <c:axId val="0"/>
      </c:bar3DChart>
      <c:catAx>
        <c:axId val="50544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05443448"/>
        <c:crosses val="autoZero"/>
        <c:auto val="1"/>
        <c:lblAlgn val="ctr"/>
        <c:lblOffset val="100"/>
        <c:noMultiLvlLbl val="0"/>
      </c:catAx>
      <c:valAx>
        <c:axId val="5054434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0544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DO" sz="1200"/>
              <a:t>Planes Alternativos de Salud evaluados por tipo de plan según tipo de respuesta SISALRIL </a:t>
            </a:r>
          </a:p>
          <a:p>
            <a:pPr>
              <a:defRPr sz="1200"/>
            </a:pPr>
            <a:r>
              <a:rPr lang="es-DO" sz="1200" b="1" i="0" baseline="0">
                <a:effectLst/>
              </a:rPr>
              <a:t>Año 2018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'2018'!$B$17</c:f>
              <c:strCache>
                <c:ptCount val="1"/>
                <c:pt idx="0">
                  <c:v>Complementarios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'2018'!$D$13:$F$15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'2018'!$D$17:$F$17</c:f>
              <c:numCache>
                <c:formatCode>#,##0</c:formatCode>
                <c:ptCount val="3"/>
                <c:pt idx="0">
                  <c:v>5</c:v>
                </c:pt>
                <c:pt idx="1">
                  <c:v>0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6-454C-ACFF-8874397FCDCA}"/>
            </c:ext>
          </c:extLst>
        </c:ser>
        <c:ser>
          <c:idx val="1"/>
          <c:order val="1"/>
          <c:tx>
            <c:strRef>
              <c:f>'2018'!$B$18</c:f>
              <c:strCache>
                <c:ptCount val="1"/>
                <c:pt idx="0">
                  <c:v>Especiales De Med. Prepagada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'2018'!$D$13:$F$15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'2018'!$D$18:$F$18</c:f>
              <c:numCache>
                <c:formatCode>#,##0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6-454C-ACFF-8874397FCDCA}"/>
            </c:ext>
          </c:extLst>
        </c:ser>
        <c:ser>
          <c:idx val="2"/>
          <c:order val="2"/>
          <c:tx>
            <c:strRef>
              <c:f>'2018'!$B$19</c:f>
              <c:strCache>
                <c:ptCount val="1"/>
                <c:pt idx="0">
                  <c:v>Opcionales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'2018'!$D$13:$F$15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'2018'!$D$19:$F$19</c:f>
              <c:numCache>
                <c:formatCode>#,##0</c:formatCode>
                <c:ptCount val="3"/>
                <c:pt idx="0">
                  <c:v>48</c:v>
                </c:pt>
                <c:pt idx="1">
                  <c:v>1</c:v>
                </c:pt>
                <c:pt idx="2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6-454C-ACFF-8874397FCDCA}"/>
            </c:ext>
          </c:extLst>
        </c:ser>
        <c:ser>
          <c:idx val="3"/>
          <c:order val="3"/>
          <c:tx>
            <c:strRef>
              <c:f>'2018'!$B$20</c:f>
              <c:strCache>
                <c:ptCount val="1"/>
                <c:pt idx="0">
                  <c:v>Voluntarios O Independientes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'2018'!$D$13:$F$15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'2018'!$D$20:$F$20</c:f>
              <c:numCache>
                <c:formatCode>#,##0</c:formatCode>
                <c:ptCount val="3"/>
                <c:pt idx="0">
                  <c:v>6</c:v>
                </c:pt>
                <c:pt idx="1">
                  <c:v>5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6-454C-ACFF-8874397FC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5439528"/>
        <c:axId val="505446584"/>
        <c:axId val="0"/>
      </c:bar3DChart>
      <c:catAx>
        <c:axId val="505439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05446584"/>
        <c:crosses val="autoZero"/>
        <c:auto val="1"/>
        <c:lblAlgn val="ctr"/>
        <c:lblOffset val="100"/>
        <c:noMultiLvlLbl val="0"/>
      </c:catAx>
      <c:valAx>
        <c:axId val="505446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05439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DO" sz="1200"/>
              <a:t>Planes Alternativos de Salud evaluados por tipo de plan según tipo de respuesta SISALRIL </a:t>
            </a:r>
          </a:p>
          <a:p>
            <a:pPr>
              <a:defRPr sz="1200"/>
            </a:pPr>
            <a:r>
              <a:rPr lang="es-DO" sz="1200" b="1" i="0" baseline="0">
                <a:effectLst/>
              </a:rPr>
              <a:t>Año 2019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'2019'!$B$17</c:f>
              <c:strCache>
                <c:ptCount val="1"/>
                <c:pt idx="0">
                  <c:v>Complementarios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'2019'!$D$13:$F$15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'2019'!$D$17:$F$17</c:f>
              <c:numCache>
                <c:formatCode>#,##0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8-4A36-8D49-D9CEC647FA1E}"/>
            </c:ext>
          </c:extLst>
        </c:ser>
        <c:ser>
          <c:idx val="1"/>
          <c:order val="1"/>
          <c:tx>
            <c:strRef>
              <c:f>'2019'!$B$18</c:f>
              <c:strCache>
                <c:ptCount val="1"/>
                <c:pt idx="0">
                  <c:v>Especiales De Med. Prepagada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'2019'!$D$13:$F$15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'2019'!$D$18:$F$18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8-4A36-8D49-D9CEC647FA1E}"/>
            </c:ext>
          </c:extLst>
        </c:ser>
        <c:ser>
          <c:idx val="2"/>
          <c:order val="2"/>
          <c:tx>
            <c:strRef>
              <c:f>'2019'!$B$19</c:f>
              <c:strCache>
                <c:ptCount val="1"/>
                <c:pt idx="0">
                  <c:v>Opcionales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'2019'!$D$13:$F$15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'2019'!$D$19:$F$19</c:f>
              <c:numCache>
                <c:formatCode>#,##0</c:formatCode>
                <c:ptCount val="3"/>
                <c:pt idx="0">
                  <c:v>147</c:v>
                </c:pt>
                <c:pt idx="1">
                  <c:v>0</c:v>
                </c:pt>
                <c:pt idx="2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8-4A36-8D49-D9CEC647FA1E}"/>
            </c:ext>
          </c:extLst>
        </c:ser>
        <c:ser>
          <c:idx val="3"/>
          <c:order val="3"/>
          <c:tx>
            <c:strRef>
              <c:f>'2019'!$B$20</c:f>
              <c:strCache>
                <c:ptCount val="1"/>
                <c:pt idx="0">
                  <c:v>Voluntarios O Independientes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'2019'!$D$13:$F$15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'2019'!$D$20:$F$20</c:f>
              <c:numCache>
                <c:formatCode>#,##0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E8-4A36-8D49-D9CEC647F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1183440"/>
        <c:axId val="491184224"/>
        <c:axId val="0"/>
      </c:bar3DChart>
      <c:catAx>
        <c:axId val="49118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1184224"/>
        <c:crosses val="autoZero"/>
        <c:auto val="1"/>
        <c:lblAlgn val="ctr"/>
        <c:lblOffset val="100"/>
        <c:noMultiLvlLbl val="0"/>
      </c:catAx>
      <c:valAx>
        <c:axId val="4911842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9118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DO" sz="1200"/>
              <a:t>Planes Alternativos de Salud evaluados por tipo de plan según tipo de respuesta SISALRIL </a:t>
            </a:r>
          </a:p>
          <a:p>
            <a:pPr>
              <a:defRPr sz="1200"/>
            </a:pPr>
            <a:r>
              <a:rPr lang="es-DO" sz="1200" b="1" i="0" baseline="0">
                <a:effectLst/>
              </a:rPr>
              <a:t>Año: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'2020'!$B$17</c:f>
              <c:strCache>
                <c:ptCount val="1"/>
                <c:pt idx="0">
                  <c:v>Complementarios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'2020'!$D$13:$F$15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'2020'!$D$17:$F$17</c:f>
              <c:numCache>
                <c:formatCode>#,##0</c:formatCode>
                <c:ptCount val="3"/>
                <c:pt idx="0">
                  <c:v>13</c:v>
                </c:pt>
                <c:pt idx="1">
                  <c:v>44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F-4749-9953-56EF340F5B83}"/>
            </c:ext>
          </c:extLst>
        </c:ser>
        <c:ser>
          <c:idx val="1"/>
          <c:order val="1"/>
          <c:tx>
            <c:strRef>
              <c:f>'2020'!$B$18</c:f>
              <c:strCache>
                <c:ptCount val="1"/>
                <c:pt idx="0">
                  <c:v>Especiales De Med. Prepagada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'2020'!$D$13:$F$15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'2020'!$D$18:$F$18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FF-4749-9953-56EF340F5B83}"/>
            </c:ext>
          </c:extLst>
        </c:ser>
        <c:ser>
          <c:idx val="2"/>
          <c:order val="2"/>
          <c:tx>
            <c:strRef>
              <c:f>'2020'!$B$19</c:f>
              <c:strCache>
                <c:ptCount val="1"/>
                <c:pt idx="0">
                  <c:v>Opcionales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'2020'!$D$13:$F$15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'2020'!$D$19:$F$19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F-4749-9953-56EF340F5B83}"/>
            </c:ext>
          </c:extLst>
        </c:ser>
        <c:ser>
          <c:idx val="3"/>
          <c:order val="3"/>
          <c:tx>
            <c:strRef>
              <c:f>'2020'!$B$20</c:f>
              <c:strCache>
                <c:ptCount val="1"/>
                <c:pt idx="0">
                  <c:v>Voluntarios O Independientes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'2020'!$D$13:$F$15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'2020'!$D$20:$F$20</c:f>
              <c:numCache>
                <c:formatCode>#,##0</c:formatCode>
                <c:ptCount val="3"/>
                <c:pt idx="0">
                  <c:v>15</c:v>
                </c:pt>
                <c:pt idx="1">
                  <c:v>0</c:v>
                </c:pt>
                <c:pt idx="2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FF-4749-9953-56EF340F5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1181480"/>
        <c:axId val="494796296"/>
        <c:axId val="0"/>
      </c:bar3DChart>
      <c:catAx>
        <c:axId val="491181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4796296"/>
        <c:crosses val="autoZero"/>
        <c:auto val="1"/>
        <c:lblAlgn val="ctr"/>
        <c:lblOffset val="100"/>
        <c:noMultiLvlLbl val="0"/>
      </c:catAx>
      <c:valAx>
        <c:axId val="4947962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91181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DO" sz="1200"/>
              <a:t>Planes Alternativos de Salud evaluados por tipo de plan según tipo de respuesta SISALRIL </a:t>
            </a:r>
          </a:p>
          <a:p>
            <a:pPr>
              <a:defRPr sz="1200"/>
            </a:pPr>
            <a:r>
              <a:rPr lang="es-DO" sz="1200" b="1" i="0" baseline="0">
                <a:effectLst/>
              </a:rPr>
              <a:t> Año: 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'2021'!$B$17</c:f>
              <c:strCache>
                <c:ptCount val="1"/>
                <c:pt idx="0">
                  <c:v>Complementarios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'2021'!$D$13:$F$15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'2021'!$D$17:$F$17</c:f>
              <c:numCache>
                <c:formatCode>#,##0</c:formatCode>
                <c:ptCount val="3"/>
                <c:pt idx="0">
                  <c:v>34</c:v>
                </c:pt>
                <c:pt idx="1">
                  <c:v>0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A-43BE-8899-AC88BFE88CAF}"/>
            </c:ext>
          </c:extLst>
        </c:ser>
        <c:ser>
          <c:idx val="1"/>
          <c:order val="1"/>
          <c:tx>
            <c:strRef>
              <c:f>'2021'!$B$18</c:f>
              <c:strCache>
                <c:ptCount val="1"/>
                <c:pt idx="0">
                  <c:v>Especiales De Med. Prepagada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'2021'!$D$13:$F$15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'2021'!$D$18:$F$18</c:f>
              <c:numCache>
                <c:formatCode>#,##0</c:formatCode>
                <c:ptCount val="3"/>
                <c:pt idx="0">
                  <c:v>117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A-43BE-8899-AC88BFE88CAF}"/>
            </c:ext>
          </c:extLst>
        </c:ser>
        <c:ser>
          <c:idx val="2"/>
          <c:order val="2"/>
          <c:tx>
            <c:strRef>
              <c:f>'2021'!$B$19</c:f>
              <c:strCache>
                <c:ptCount val="1"/>
                <c:pt idx="0">
                  <c:v>Opcionales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'2021'!$D$13:$F$15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'2021'!$D$19:$F$19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A-43BE-8899-AC88BFE88CAF}"/>
            </c:ext>
          </c:extLst>
        </c:ser>
        <c:ser>
          <c:idx val="3"/>
          <c:order val="3"/>
          <c:tx>
            <c:strRef>
              <c:f>'2021'!$B$20</c:f>
              <c:strCache>
                <c:ptCount val="1"/>
                <c:pt idx="0">
                  <c:v>Voluntarios O Independientes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'2021'!$D$13:$F$15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'2021'!$D$20:$F$20</c:f>
              <c:numCache>
                <c:formatCode>#,##0</c:formatCode>
                <c:ptCount val="3"/>
                <c:pt idx="0">
                  <c:v>168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A-43BE-8899-AC88BFE88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1182264"/>
        <c:axId val="491180304"/>
        <c:axId val="0"/>
      </c:bar3DChart>
      <c:catAx>
        <c:axId val="49118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1180304"/>
        <c:crosses val="autoZero"/>
        <c:auto val="1"/>
        <c:lblAlgn val="ctr"/>
        <c:lblOffset val="100"/>
        <c:noMultiLvlLbl val="0"/>
      </c:catAx>
      <c:valAx>
        <c:axId val="49118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91182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DO" sz="1200"/>
              <a:t>Planes Alternativos de Salud evaluados por tipo de plan según tipo de respuesta SISALRIL </a:t>
            </a:r>
          </a:p>
          <a:p>
            <a:pPr>
              <a:defRPr sz="1200"/>
            </a:pPr>
            <a:r>
              <a:rPr lang="es-DO" sz="1200" b="1" i="0" baseline="0">
                <a:effectLst/>
              </a:rPr>
              <a:t> Año: 2022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'2022'!$B$17</c:f>
              <c:strCache>
                <c:ptCount val="1"/>
                <c:pt idx="0">
                  <c:v>Complementarios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'2022'!$D$13:$F$15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'2022'!$D$17:$F$17</c:f>
              <c:numCache>
                <c:formatCode>#,##0</c:formatCode>
                <c:ptCount val="3"/>
                <c:pt idx="0">
                  <c:v>10</c:v>
                </c:pt>
                <c:pt idx="1">
                  <c:v>25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C-47FA-BC55-28A8B8631CE7}"/>
            </c:ext>
          </c:extLst>
        </c:ser>
        <c:ser>
          <c:idx val="1"/>
          <c:order val="1"/>
          <c:tx>
            <c:strRef>
              <c:f>'2022'!$B$18</c:f>
              <c:strCache>
                <c:ptCount val="1"/>
                <c:pt idx="0">
                  <c:v>Especiales De Med. Prepagada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'2022'!$D$13:$F$15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'2022'!$D$18:$F$18</c:f>
              <c:numCache>
                <c:formatCode>#,##0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C-47FA-BC55-28A8B8631CE7}"/>
            </c:ext>
          </c:extLst>
        </c:ser>
        <c:ser>
          <c:idx val="2"/>
          <c:order val="2"/>
          <c:tx>
            <c:strRef>
              <c:f>'2022'!$B$19</c:f>
              <c:strCache>
                <c:ptCount val="1"/>
                <c:pt idx="0">
                  <c:v>Opcionales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'2022'!$D$13:$F$15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'2022'!$D$19:$F$19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C-47FA-BC55-28A8B8631CE7}"/>
            </c:ext>
          </c:extLst>
        </c:ser>
        <c:ser>
          <c:idx val="3"/>
          <c:order val="3"/>
          <c:tx>
            <c:strRef>
              <c:f>'2022'!$B$20</c:f>
              <c:strCache>
                <c:ptCount val="1"/>
                <c:pt idx="0">
                  <c:v>Voluntarios O Independientes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'2022'!$D$13:$F$15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'2022'!$D$20:$F$20</c:f>
              <c:numCache>
                <c:formatCode>#,##0</c:formatCode>
                <c:ptCount val="3"/>
                <c:pt idx="0">
                  <c:v>199</c:v>
                </c:pt>
                <c:pt idx="1">
                  <c:v>16</c:v>
                </c:pt>
                <c:pt idx="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1C-47FA-BC55-28A8B863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1182264"/>
        <c:axId val="491180304"/>
        <c:axId val="0"/>
      </c:bar3DChart>
      <c:catAx>
        <c:axId val="49118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1180304"/>
        <c:crosses val="autoZero"/>
        <c:auto val="1"/>
        <c:lblAlgn val="ctr"/>
        <c:lblOffset val="100"/>
        <c:noMultiLvlLbl val="0"/>
      </c:catAx>
      <c:valAx>
        <c:axId val="49118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91182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Franklin Gothic Book" panose="020B0503020102020204" pitchFamily="34" charset="0"/>
              </a:defRPr>
            </a:pPr>
            <a:r>
              <a:rPr lang="es-DO" sz="1200">
                <a:latin typeface="Franklin Gothic Book" panose="020B0503020102020204" pitchFamily="34" charset="0"/>
              </a:rPr>
              <a:t>Planes Alternativos de Salud evaluados por tipo de plan según tipo de respuesta SISALRIL </a:t>
            </a:r>
          </a:p>
          <a:p>
            <a:pPr>
              <a:defRPr sz="1200">
                <a:latin typeface="Franklin Gothic Book" panose="020B0503020102020204" pitchFamily="34" charset="0"/>
              </a:defRPr>
            </a:pPr>
            <a:r>
              <a:rPr lang="es-DO" sz="1200" b="1" i="0" baseline="0">
                <a:effectLst/>
                <a:latin typeface="Franklin Gothic Book" panose="020B0503020102020204" pitchFamily="34" charset="0"/>
              </a:rPr>
              <a:t> Año: 2023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'2023'!$B$15</c:f>
              <c:strCache>
                <c:ptCount val="1"/>
                <c:pt idx="0">
                  <c:v>Complementarios</c:v>
                </c:pt>
              </c:strCache>
            </c:strRef>
          </c:tx>
          <c:spPr>
            <a:solidFill>
              <a:srgbClr val="00A4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'2023'!$D$11:$F$13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'2023'!$D$15:$F$15</c:f>
              <c:numCache>
                <c:formatCode>#,##0</c:formatCode>
                <c:ptCount val="3"/>
                <c:pt idx="0">
                  <c:v>31</c:v>
                </c:pt>
                <c:pt idx="1">
                  <c:v>12</c:v>
                </c:pt>
                <c:pt idx="2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1-45C3-BFC0-F0712288C0BC}"/>
            </c:ext>
          </c:extLst>
        </c:ser>
        <c:ser>
          <c:idx val="1"/>
          <c:order val="1"/>
          <c:tx>
            <c:strRef>
              <c:f>'2023'!$B$16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solidFill>
              <a:srgbClr val="FFA40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'2023'!$D$11:$F$13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'2023'!$D$16:$F$16</c:f>
              <c:numCache>
                <c:formatCode>#,##0</c:formatCode>
                <c:ptCount val="3"/>
                <c:pt idx="0">
                  <c:v>64</c:v>
                </c:pt>
                <c:pt idx="1">
                  <c:v>0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1-45C3-BFC0-F0712288C0BC}"/>
            </c:ext>
          </c:extLst>
        </c:ser>
        <c:ser>
          <c:idx val="2"/>
          <c:order val="2"/>
          <c:tx>
            <c:strRef>
              <c:f>'Enero-Septiembre 2023'!#REF!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'2023'!$D$11:$F$13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'Enero-Septiembre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1-45C3-BFC0-F0712288C0BC}"/>
            </c:ext>
          </c:extLst>
        </c:ser>
        <c:ser>
          <c:idx val="3"/>
          <c:order val="3"/>
          <c:tx>
            <c:strRef>
              <c:f>'2023'!$B$17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'2023'!$D$11:$F$13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'2023'!$D$17:$F$17</c:f>
              <c:numCache>
                <c:formatCode>#,##0</c:formatCode>
                <c:ptCount val="3"/>
                <c:pt idx="0">
                  <c:v>35</c:v>
                </c:pt>
                <c:pt idx="1">
                  <c:v>11</c:v>
                </c:pt>
                <c:pt idx="2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B1-45C3-BFC0-F0712288C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1182264"/>
        <c:axId val="491180304"/>
        <c:axId val="0"/>
      </c:bar3DChart>
      <c:catAx>
        <c:axId val="49118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1180304"/>
        <c:crosses val="autoZero"/>
        <c:auto val="1"/>
        <c:lblAlgn val="ctr"/>
        <c:lblOffset val="100"/>
        <c:noMultiLvlLbl val="0"/>
      </c:catAx>
      <c:valAx>
        <c:axId val="49118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9118226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47</xdr:row>
      <xdr:rowOff>57150</xdr:rowOff>
    </xdr:from>
    <xdr:to>
      <xdr:col>5</xdr:col>
      <xdr:colOff>409575</xdr:colOff>
      <xdr:row>61</xdr:row>
      <xdr:rowOff>169069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38100</xdr:colOff>
      <xdr:row>1</xdr:row>
      <xdr:rowOff>28574</xdr:rowOff>
    </xdr:from>
    <xdr:ext cx="6834188" cy="904875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19074"/>
          <a:ext cx="6834188" cy="90487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28</xdr:row>
      <xdr:rowOff>19051</xdr:rowOff>
    </xdr:from>
    <xdr:to>
      <xdr:col>5</xdr:col>
      <xdr:colOff>647699</xdr:colOff>
      <xdr:row>43</xdr:row>
      <xdr:rowOff>57151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49CCA33E-4EB1-45AF-89D2-3608FA676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17883</xdr:colOff>
      <xdr:row>1</xdr:row>
      <xdr:rowOff>16254</xdr:rowOff>
    </xdr:from>
    <xdr:to>
      <xdr:col>2</xdr:col>
      <xdr:colOff>0</xdr:colOff>
      <xdr:row>6</xdr:row>
      <xdr:rowOff>199367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6E4625-2F32-42B1-AE24-279706A96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33" y="63879"/>
          <a:ext cx="2144292" cy="1183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46</xdr:row>
      <xdr:rowOff>190499</xdr:rowOff>
    </xdr:from>
    <xdr:to>
      <xdr:col>5</xdr:col>
      <xdr:colOff>857250</xdr:colOff>
      <xdr:row>60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38099</xdr:colOff>
      <xdr:row>1</xdr:row>
      <xdr:rowOff>28574</xdr:rowOff>
    </xdr:from>
    <xdr:to>
      <xdr:col>5</xdr:col>
      <xdr:colOff>1333500</xdr:colOff>
      <xdr:row>5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199"/>
          <a:ext cx="7134226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46</xdr:row>
      <xdr:rowOff>190499</xdr:rowOff>
    </xdr:from>
    <xdr:to>
      <xdr:col>5</xdr:col>
      <xdr:colOff>857250</xdr:colOff>
      <xdr:row>60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38099</xdr:colOff>
      <xdr:row>1</xdr:row>
      <xdr:rowOff>28574</xdr:rowOff>
    </xdr:from>
    <xdr:to>
      <xdr:col>5</xdr:col>
      <xdr:colOff>1333500</xdr:colOff>
      <xdr:row>5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199"/>
          <a:ext cx="7134226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46</xdr:row>
      <xdr:rowOff>190499</xdr:rowOff>
    </xdr:from>
    <xdr:to>
      <xdr:col>5</xdr:col>
      <xdr:colOff>857250</xdr:colOff>
      <xdr:row>60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38099</xdr:colOff>
      <xdr:row>1</xdr:row>
      <xdr:rowOff>28574</xdr:rowOff>
    </xdr:from>
    <xdr:to>
      <xdr:col>5</xdr:col>
      <xdr:colOff>1333500</xdr:colOff>
      <xdr:row>5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199"/>
          <a:ext cx="7134226" cy="904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46</xdr:row>
      <xdr:rowOff>190499</xdr:rowOff>
    </xdr:from>
    <xdr:to>
      <xdr:col>5</xdr:col>
      <xdr:colOff>857250</xdr:colOff>
      <xdr:row>60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38099</xdr:colOff>
      <xdr:row>1</xdr:row>
      <xdr:rowOff>28574</xdr:rowOff>
    </xdr:from>
    <xdr:to>
      <xdr:col>5</xdr:col>
      <xdr:colOff>1333500</xdr:colOff>
      <xdr:row>5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199"/>
          <a:ext cx="7134226" cy="904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47</xdr:row>
      <xdr:rowOff>19051</xdr:rowOff>
    </xdr:from>
    <xdr:to>
      <xdr:col>5</xdr:col>
      <xdr:colOff>647699</xdr:colOff>
      <xdr:row>62</xdr:row>
      <xdr:rowOff>57151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38099</xdr:colOff>
      <xdr:row>1</xdr:row>
      <xdr:rowOff>28574</xdr:rowOff>
    </xdr:from>
    <xdr:to>
      <xdr:col>5</xdr:col>
      <xdr:colOff>1333500</xdr:colOff>
      <xdr:row>5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199"/>
          <a:ext cx="7134226" cy="904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47</xdr:row>
      <xdr:rowOff>19051</xdr:rowOff>
    </xdr:from>
    <xdr:to>
      <xdr:col>5</xdr:col>
      <xdr:colOff>647699</xdr:colOff>
      <xdr:row>62</xdr:row>
      <xdr:rowOff>57151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38099</xdr:colOff>
      <xdr:row>1</xdr:row>
      <xdr:rowOff>28574</xdr:rowOff>
    </xdr:from>
    <xdr:to>
      <xdr:col>5</xdr:col>
      <xdr:colOff>1333500</xdr:colOff>
      <xdr:row>5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199"/>
          <a:ext cx="7134226" cy="904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47</xdr:row>
      <xdr:rowOff>19051</xdr:rowOff>
    </xdr:from>
    <xdr:to>
      <xdr:col>5</xdr:col>
      <xdr:colOff>647699</xdr:colOff>
      <xdr:row>62</xdr:row>
      <xdr:rowOff>57151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38099</xdr:colOff>
      <xdr:row>1</xdr:row>
      <xdr:rowOff>28574</xdr:rowOff>
    </xdr:from>
    <xdr:to>
      <xdr:col>5</xdr:col>
      <xdr:colOff>1333500</xdr:colOff>
      <xdr:row>5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199"/>
          <a:ext cx="7134226" cy="904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40</xdr:row>
      <xdr:rowOff>19051</xdr:rowOff>
    </xdr:from>
    <xdr:to>
      <xdr:col>5</xdr:col>
      <xdr:colOff>647699</xdr:colOff>
      <xdr:row>55</xdr:row>
      <xdr:rowOff>57151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6C55287-346B-40AF-96AD-2CC8EBA5C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17883</xdr:colOff>
      <xdr:row>1</xdr:row>
      <xdr:rowOff>16254</xdr:rowOff>
    </xdr:from>
    <xdr:to>
      <xdr:col>2</xdr:col>
      <xdr:colOff>0</xdr:colOff>
      <xdr:row>6</xdr:row>
      <xdr:rowOff>199367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45FE20-9C1C-49C6-AFB2-1393634FC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64851"/>
          <a:ext cx="2139821" cy="120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I63"/>
  <sheetViews>
    <sheetView showGridLines="0" view="pageBreakPreview" topLeftCell="A46" zoomScaleNormal="80" zoomScaleSheetLayoutView="100" workbookViewId="0">
      <selection activeCell="F51" sqref="F51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6.85546875" customWidth="1"/>
    <col min="4" max="4" width="14" customWidth="1"/>
    <col min="5" max="6" width="20.140625" customWidth="1"/>
    <col min="7" max="7" width="5.85546875" customWidth="1"/>
  </cols>
  <sheetData>
    <row r="1" spans="2:9" ht="3.75" customHeight="1" thickBot="1" x14ac:dyDescent="0.3"/>
    <row r="2" spans="2:9" x14ac:dyDescent="0.25">
      <c r="B2" s="1"/>
      <c r="C2" s="2"/>
      <c r="D2" s="2"/>
      <c r="E2" s="2"/>
      <c r="F2" s="3"/>
      <c r="G2" s="43"/>
    </row>
    <row r="3" spans="2:9" x14ac:dyDescent="0.25">
      <c r="B3" s="5"/>
      <c r="C3" s="6"/>
      <c r="D3" s="6"/>
      <c r="E3" s="6"/>
      <c r="F3" s="7"/>
      <c r="G3" s="4"/>
    </row>
    <row r="4" spans="2:9" x14ac:dyDescent="0.25">
      <c r="B4" s="5"/>
      <c r="C4" s="6"/>
      <c r="D4" s="6"/>
      <c r="E4" s="6"/>
      <c r="F4" s="7"/>
      <c r="G4" s="4"/>
    </row>
    <row r="5" spans="2:9" x14ac:dyDescent="0.25">
      <c r="B5" s="5"/>
      <c r="C5" s="6"/>
      <c r="D5" s="6"/>
      <c r="E5" s="6"/>
      <c r="F5" s="7"/>
      <c r="G5" s="4"/>
    </row>
    <row r="6" spans="2:9" ht="15.75" thickBot="1" x14ac:dyDescent="0.3">
      <c r="B6" s="8"/>
      <c r="C6" s="9"/>
      <c r="D6" s="9"/>
      <c r="E6" s="9"/>
      <c r="F6" s="10"/>
      <c r="G6" s="4"/>
    </row>
    <row r="7" spans="2:9" ht="5.25" customHeight="1" x14ac:dyDescent="0.25">
      <c r="B7" s="11"/>
      <c r="C7" s="12"/>
      <c r="D7" s="12"/>
      <c r="E7" s="12"/>
      <c r="F7" s="13"/>
    </row>
    <row r="8" spans="2:9" ht="15.75" x14ac:dyDescent="0.25">
      <c r="B8" s="81" t="s">
        <v>0</v>
      </c>
      <c r="C8" s="82"/>
      <c r="D8" s="82"/>
      <c r="E8" s="82"/>
      <c r="F8" s="83"/>
      <c r="G8" s="14"/>
      <c r="H8" s="14"/>
    </row>
    <row r="9" spans="2:9" ht="15" customHeight="1" x14ac:dyDescent="0.25">
      <c r="B9" s="84" t="s">
        <v>1</v>
      </c>
      <c r="C9" s="85"/>
      <c r="D9" s="85"/>
      <c r="E9" s="85"/>
      <c r="F9" s="86"/>
      <c r="G9" s="15"/>
      <c r="H9" s="15"/>
      <c r="I9" s="15"/>
    </row>
    <row r="10" spans="2:9" ht="15" customHeight="1" x14ac:dyDescent="0.25">
      <c r="B10" s="87" t="s">
        <v>2</v>
      </c>
      <c r="C10" s="88"/>
      <c r="D10" s="88"/>
      <c r="E10" s="88"/>
      <c r="F10" s="89"/>
      <c r="G10" s="15"/>
      <c r="H10" s="15"/>
      <c r="I10" s="15"/>
    </row>
    <row r="11" spans="2:9" ht="15" customHeight="1" x14ac:dyDescent="0.25">
      <c r="B11" s="84" t="s">
        <v>39</v>
      </c>
      <c r="C11" s="85"/>
      <c r="D11" s="85"/>
      <c r="E11" s="85"/>
      <c r="F11" s="86"/>
      <c r="G11" s="15"/>
      <c r="H11" s="15"/>
      <c r="I11" s="15"/>
    </row>
    <row r="12" spans="2:9" ht="5.25" customHeight="1" x14ac:dyDescent="0.25">
      <c r="B12" s="16"/>
      <c r="C12" s="17"/>
      <c r="D12" s="17"/>
      <c r="E12" s="17"/>
      <c r="F12" s="18"/>
      <c r="G12" s="15"/>
      <c r="H12" s="15"/>
      <c r="I12" s="15"/>
    </row>
    <row r="13" spans="2:9" ht="15" customHeight="1" x14ac:dyDescent="0.25">
      <c r="B13" s="90" t="s">
        <v>3</v>
      </c>
      <c r="C13" s="93" t="s">
        <v>4</v>
      </c>
      <c r="D13" s="93" t="s">
        <v>5</v>
      </c>
      <c r="E13" s="96" t="s">
        <v>6</v>
      </c>
      <c r="F13" s="97"/>
    </row>
    <row r="14" spans="2:9" ht="15.75" customHeight="1" x14ac:dyDescent="0.25">
      <c r="B14" s="91"/>
      <c r="C14" s="94"/>
      <c r="D14" s="94"/>
      <c r="E14" s="94" t="s">
        <v>7</v>
      </c>
      <c r="F14" s="99" t="s">
        <v>8</v>
      </c>
    </row>
    <row r="15" spans="2:9" ht="25.5" customHeight="1" x14ac:dyDescent="0.25">
      <c r="B15" s="92"/>
      <c r="C15" s="95"/>
      <c r="D15" s="95"/>
      <c r="E15" s="98"/>
      <c r="F15" s="100"/>
    </row>
    <row r="16" spans="2:9" x14ac:dyDescent="0.25">
      <c r="B16" s="38" t="s">
        <v>24</v>
      </c>
      <c r="C16" s="37">
        <v>724</v>
      </c>
      <c r="D16" s="37">
        <v>222</v>
      </c>
      <c r="E16" s="37">
        <v>57</v>
      </c>
      <c r="F16" s="36">
        <v>445</v>
      </c>
    </row>
    <row r="17" spans="2:6" x14ac:dyDescent="0.25">
      <c r="B17" s="42" t="s">
        <v>9</v>
      </c>
      <c r="C17" s="41">
        <v>112</v>
      </c>
      <c r="D17" s="40">
        <v>36</v>
      </c>
      <c r="E17" s="40">
        <v>7</v>
      </c>
      <c r="F17" s="39">
        <v>69</v>
      </c>
    </row>
    <row r="18" spans="2:6" x14ac:dyDescent="0.25">
      <c r="B18" s="42" t="s">
        <v>20</v>
      </c>
      <c r="C18" s="41">
        <v>96</v>
      </c>
      <c r="D18" s="40">
        <v>20</v>
      </c>
      <c r="E18" s="40">
        <v>0</v>
      </c>
      <c r="F18" s="39">
        <v>76</v>
      </c>
    </row>
    <row r="19" spans="2:6" x14ac:dyDescent="0.25">
      <c r="B19" s="42" t="s">
        <v>11</v>
      </c>
      <c r="C19" s="41">
        <v>364</v>
      </c>
      <c r="D19" s="40">
        <v>116</v>
      </c>
      <c r="E19" s="40">
        <v>36</v>
      </c>
      <c r="F19" s="39">
        <v>212</v>
      </c>
    </row>
    <row r="20" spans="2:6" x14ac:dyDescent="0.25">
      <c r="B20" s="42" t="s">
        <v>19</v>
      </c>
      <c r="C20" s="41">
        <v>152</v>
      </c>
      <c r="D20" s="40">
        <v>50</v>
      </c>
      <c r="E20" s="40">
        <v>14</v>
      </c>
      <c r="F20" s="39">
        <v>88</v>
      </c>
    </row>
    <row r="21" spans="2:6" x14ac:dyDescent="0.25">
      <c r="B21" s="38" t="s">
        <v>13</v>
      </c>
      <c r="C21" s="37">
        <v>388</v>
      </c>
      <c r="D21" s="37">
        <v>176</v>
      </c>
      <c r="E21" s="37">
        <v>21</v>
      </c>
      <c r="F21" s="36">
        <v>191</v>
      </c>
    </row>
    <row r="22" spans="2:6" x14ac:dyDescent="0.25">
      <c r="B22" s="25" t="s">
        <v>9</v>
      </c>
      <c r="C22" s="26">
        <v>59</v>
      </c>
      <c r="D22" s="35">
        <v>24</v>
      </c>
      <c r="E22" s="35">
        <v>7</v>
      </c>
      <c r="F22" s="34">
        <v>28</v>
      </c>
    </row>
    <row r="23" spans="2:6" x14ac:dyDescent="0.25">
      <c r="B23" s="25" t="s">
        <v>20</v>
      </c>
      <c r="C23" s="26">
        <v>40</v>
      </c>
      <c r="D23" s="35">
        <v>16</v>
      </c>
      <c r="E23" s="35">
        <v>0</v>
      </c>
      <c r="F23" s="34">
        <v>24</v>
      </c>
    </row>
    <row r="24" spans="2:6" x14ac:dyDescent="0.25">
      <c r="B24" s="25" t="s">
        <v>11</v>
      </c>
      <c r="C24" s="26">
        <v>193</v>
      </c>
      <c r="D24" s="35">
        <v>95</v>
      </c>
      <c r="E24" s="35">
        <v>3</v>
      </c>
      <c r="F24" s="34">
        <v>95</v>
      </c>
    </row>
    <row r="25" spans="2:6" x14ac:dyDescent="0.25">
      <c r="B25" s="25" t="s">
        <v>19</v>
      </c>
      <c r="C25" s="26">
        <v>96</v>
      </c>
      <c r="D25" s="35">
        <v>41</v>
      </c>
      <c r="E25" s="35">
        <v>11</v>
      </c>
      <c r="F25" s="34">
        <v>44</v>
      </c>
    </row>
    <row r="26" spans="2:6" x14ac:dyDescent="0.25">
      <c r="B26" s="38" t="s">
        <v>23</v>
      </c>
      <c r="C26" s="37">
        <v>148</v>
      </c>
      <c r="D26" s="37">
        <v>15</v>
      </c>
      <c r="E26" s="37">
        <v>2</v>
      </c>
      <c r="F26" s="36">
        <v>131</v>
      </c>
    </row>
    <row r="27" spans="2:6" x14ac:dyDescent="0.25">
      <c r="B27" s="25" t="s">
        <v>9</v>
      </c>
      <c r="C27" s="26">
        <v>25</v>
      </c>
      <c r="D27" s="35">
        <v>2</v>
      </c>
      <c r="E27" s="35">
        <v>0</v>
      </c>
      <c r="F27" s="34">
        <v>23</v>
      </c>
    </row>
    <row r="28" spans="2:6" x14ac:dyDescent="0.25">
      <c r="B28" s="25" t="s">
        <v>20</v>
      </c>
      <c r="C28" s="26">
        <v>27</v>
      </c>
      <c r="D28" s="35">
        <v>0</v>
      </c>
      <c r="E28" s="35">
        <v>0</v>
      </c>
      <c r="F28" s="34">
        <v>27</v>
      </c>
    </row>
    <row r="29" spans="2:6" x14ac:dyDescent="0.25">
      <c r="B29" s="25" t="s">
        <v>11</v>
      </c>
      <c r="C29" s="26">
        <v>58</v>
      </c>
      <c r="D29" s="35">
        <v>9</v>
      </c>
      <c r="E29" s="35">
        <v>2</v>
      </c>
      <c r="F29" s="34">
        <v>47</v>
      </c>
    </row>
    <row r="30" spans="2:6" x14ac:dyDescent="0.25">
      <c r="B30" s="25" t="s">
        <v>19</v>
      </c>
      <c r="C30" s="26">
        <v>38</v>
      </c>
      <c r="D30" s="35">
        <v>4</v>
      </c>
      <c r="E30" s="35">
        <v>0</v>
      </c>
      <c r="F30" s="34">
        <v>34</v>
      </c>
    </row>
    <row r="31" spans="2:6" x14ac:dyDescent="0.25">
      <c r="B31" s="38" t="s">
        <v>22</v>
      </c>
      <c r="C31" s="37">
        <v>178</v>
      </c>
      <c r="D31" s="37">
        <v>27</v>
      </c>
      <c r="E31" s="37">
        <v>31</v>
      </c>
      <c r="F31" s="36">
        <v>120</v>
      </c>
    </row>
    <row r="32" spans="2:6" x14ac:dyDescent="0.25">
      <c r="B32" s="25" t="s">
        <v>9</v>
      </c>
      <c r="C32" s="26">
        <v>26</v>
      </c>
      <c r="D32" s="35">
        <v>8</v>
      </c>
      <c r="E32" s="35">
        <v>0</v>
      </c>
      <c r="F32" s="34">
        <v>18</v>
      </c>
    </row>
    <row r="33" spans="2:6" x14ac:dyDescent="0.25">
      <c r="B33" s="25" t="s">
        <v>20</v>
      </c>
      <c r="C33" s="26">
        <v>28</v>
      </c>
      <c r="D33" s="35">
        <v>4</v>
      </c>
      <c r="E33" s="35">
        <v>0</v>
      </c>
      <c r="F33" s="34">
        <v>24</v>
      </c>
    </row>
    <row r="34" spans="2:6" x14ac:dyDescent="0.25">
      <c r="B34" s="25" t="s">
        <v>11</v>
      </c>
      <c r="C34" s="26">
        <v>112</v>
      </c>
      <c r="D34" s="35">
        <v>12</v>
      </c>
      <c r="E34" s="35">
        <v>31</v>
      </c>
      <c r="F34" s="34">
        <v>69</v>
      </c>
    </row>
    <row r="35" spans="2:6" x14ac:dyDescent="0.25">
      <c r="B35" s="25" t="s">
        <v>19</v>
      </c>
      <c r="C35" s="26">
        <v>12</v>
      </c>
      <c r="D35" s="35">
        <v>3</v>
      </c>
      <c r="E35" s="35">
        <v>0</v>
      </c>
      <c r="F35" s="34">
        <v>9</v>
      </c>
    </row>
    <row r="36" spans="2:6" x14ac:dyDescent="0.25">
      <c r="B36" s="38" t="s">
        <v>21</v>
      </c>
      <c r="C36" s="37">
        <v>10</v>
      </c>
      <c r="D36" s="37">
        <v>4</v>
      </c>
      <c r="E36" s="37">
        <v>3</v>
      </c>
      <c r="F36" s="36">
        <v>3</v>
      </c>
    </row>
    <row r="37" spans="2:6" x14ac:dyDescent="0.25">
      <c r="B37" s="25" t="s">
        <v>9</v>
      </c>
      <c r="C37" s="26">
        <v>2</v>
      </c>
      <c r="D37" s="35">
        <v>2</v>
      </c>
      <c r="E37" s="35">
        <v>0</v>
      </c>
      <c r="F37" s="34">
        <v>0</v>
      </c>
    </row>
    <row r="38" spans="2:6" x14ac:dyDescent="0.25">
      <c r="B38" s="25" t="s">
        <v>20</v>
      </c>
      <c r="C38" s="26">
        <v>1</v>
      </c>
      <c r="D38" s="35">
        <v>0</v>
      </c>
      <c r="E38" s="35">
        <v>0</v>
      </c>
      <c r="F38" s="34">
        <v>1</v>
      </c>
    </row>
    <row r="39" spans="2:6" x14ac:dyDescent="0.25">
      <c r="B39" s="25" t="s">
        <v>11</v>
      </c>
      <c r="C39" s="26">
        <v>1</v>
      </c>
      <c r="D39" s="35">
        <v>0</v>
      </c>
      <c r="E39" s="35">
        <v>0</v>
      </c>
      <c r="F39" s="34">
        <v>1</v>
      </c>
    </row>
    <row r="40" spans="2:6" x14ac:dyDescent="0.25">
      <c r="B40" s="33" t="s">
        <v>19</v>
      </c>
      <c r="C40" s="32">
        <v>6</v>
      </c>
      <c r="D40" s="31">
        <v>2</v>
      </c>
      <c r="E40" s="31">
        <v>3</v>
      </c>
      <c r="F40" s="30">
        <v>1</v>
      </c>
    </row>
    <row r="41" spans="2:6" ht="43.5" customHeight="1" x14ac:dyDescent="0.25">
      <c r="B41" s="101" t="s">
        <v>18</v>
      </c>
      <c r="C41" s="101"/>
      <c r="D41" s="101"/>
      <c r="E41" s="101"/>
      <c r="F41" s="101"/>
    </row>
    <row r="42" spans="2:6" ht="42.75" customHeight="1" x14ac:dyDescent="0.25">
      <c r="B42" s="79" t="s">
        <v>17</v>
      </c>
      <c r="C42" s="79"/>
      <c r="D42" s="79"/>
      <c r="E42" s="79"/>
      <c r="F42" s="79"/>
    </row>
    <row r="43" spans="2:6" ht="41.25" customHeight="1" x14ac:dyDescent="0.25">
      <c r="B43" s="79" t="s">
        <v>16</v>
      </c>
      <c r="C43" s="79"/>
      <c r="D43" s="79"/>
      <c r="E43" s="79"/>
      <c r="F43" s="79"/>
    </row>
    <row r="44" spans="2:6" x14ac:dyDescent="0.25">
      <c r="B44" s="28" t="s">
        <v>15</v>
      </c>
    </row>
    <row r="63" spans="2:6" ht="16.5" customHeight="1" x14ac:dyDescent="0.25">
      <c r="B63" s="80" t="s">
        <v>14</v>
      </c>
      <c r="C63" s="80"/>
      <c r="D63" s="80"/>
      <c r="E63" s="80"/>
      <c r="F63" s="80"/>
    </row>
  </sheetData>
  <mergeCells count="14">
    <mergeCell ref="B42:F42"/>
    <mergeCell ref="B43:F43"/>
    <mergeCell ref="B63:F63"/>
    <mergeCell ref="B8:F8"/>
    <mergeCell ref="B9:F9"/>
    <mergeCell ref="B10:F10"/>
    <mergeCell ref="B11:F11"/>
    <mergeCell ref="B13:B15"/>
    <mergeCell ref="C13:C15"/>
    <mergeCell ref="D13:D15"/>
    <mergeCell ref="E13:F13"/>
    <mergeCell ref="E14:E15"/>
    <mergeCell ref="F14:F15"/>
    <mergeCell ref="B41:F41"/>
  </mergeCells>
  <printOptions horizontalCentered="1"/>
  <pageMargins left="0.15748031496062992" right="0.15748031496062992" top="0.47244094488188981" bottom="0.27559055118110237" header="0.31496062992125984" footer="0.31496062992125984"/>
  <pageSetup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F0E9-45F2-4A28-97EF-0C7D022A6386}">
  <dimension ref="B1:M44"/>
  <sheetViews>
    <sheetView showGridLines="0" tabSelected="1" view="pageBreakPreview" zoomScale="98" zoomScaleNormal="98" zoomScaleSheetLayoutView="98" workbookViewId="0">
      <selection activeCell="F5" sqref="F5"/>
    </sheetView>
  </sheetViews>
  <sheetFormatPr baseColWidth="10" defaultRowHeight="15.75" x14ac:dyDescent="0.3"/>
  <cols>
    <col min="1" max="1" width="0.85546875" style="60" customWidth="1"/>
    <col min="2" max="2" width="32.42578125" style="60" customWidth="1"/>
    <col min="3" max="3" width="16.85546875" style="60" customWidth="1"/>
    <col min="4" max="4" width="15.5703125" style="60" customWidth="1"/>
    <col min="5" max="5" width="22.7109375" style="60" customWidth="1"/>
    <col min="6" max="6" width="20.140625" style="60" customWidth="1"/>
    <col min="7" max="7" width="4" style="60" customWidth="1"/>
    <col min="8" max="16384" width="11.42578125" style="60"/>
  </cols>
  <sheetData>
    <row r="1" spans="2:13" ht="3.75" customHeight="1" x14ac:dyDescent="0.3"/>
    <row r="2" spans="2:13" x14ac:dyDescent="0.3">
      <c r="B2" s="61"/>
      <c r="C2" s="61"/>
      <c r="D2" s="61"/>
      <c r="E2" s="61"/>
      <c r="F2" s="61"/>
      <c r="G2" s="62"/>
    </row>
    <row r="3" spans="2:13" x14ac:dyDescent="0.3">
      <c r="B3" s="61"/>
      <c r="C3" s="61"/>
      <c r="D3" s="61"/>
      <c r="E3" s="61"/>
      <c r="F3" s="61"/>
      <c r="G3" s="62"/>
    </row>
    <row r="4" spans="2:13" x14ac:dyDescent="0.3">
      <c r="B4" s="61"/>
      <c r="C4" s="61"/>
      <c r="D4" s="61"/>
      <c r="E4" s="61"/>
      <c r="F4" s="61"/>
      <c r="G4" s="62"/>
    </row>
    <row r="5" spans="2:13" x14ac:dyDescent="0.3">
      <c r="B5" s="61"/>
      <c r="C5" s="61"/>
      <c r="D5" s="61"/>
      <c r="E5" s="61"/>
      <c r="F5" s="61"/>
      <c r="G5" s="62"/>
    </row>
    <row r="6" spans="2:13" x14ac:dyDescent="0.3">
      <c r="B6" s="61"/>
      <c r="C6" s="61"/>
      <c r="D6" s="61"/>
      <c r="E6" s="61"/>
      <c r="F6" s="61"/>
      <c r="G6" s="62"/>
    </row>
    <row r="7" spans="2:13" ht="16.5" x14ac:dyDescent="0.3">
      <c r="B7" s="116" t="s">
        <v>0</v>
      </c>
      <c r="C7" s="116"/>
      <c r="D7" s="116"/>
      <c r="E7" s="116"/>
      <c r="F7" s="116"/>
      <c r="G7" s="63"/>
      <c r="H7" s="63"/>
    </row>
    <row r="8" spans="2:13" ht="15" customHeight="1" x14ac:dyDescent="0.3">
      <c r="B8" s="117" t="s">
        <v>1</v>
      </c>
      <c r="C8" s="117"/>
      <c r="D8" s="117"/>
      <c r="E8" s="117"/>
      <c r="F8" s="117"/>
      <c r="G8" s="64"/>
      <c r="H8" s="64"/>
      <c r="I8" s="64"/>
    </row>
    <row r="9" spans="2:13" ht="15" customHeight="1" x14ac:dyDescent="0.3">
      <c r="B9" s="117" t="s">
        <v>2</v>
      </c>
      <c r="C9" s="117"/>
      <c r="D9" s="117"/>
      <c r="E9" s="117"/>
      <c r="F9" s="117"/>
      <c r="G9" s="64"/>
      <c r="H9" s="64"/>
      <c r="I9" s="64"/>
    </row>
    <row r="10" spans="2:13" ht="15" customHeight="1" x14ac:dyDescent="0.3">
      <c r="B10" s="117" t="s">
        <v>45</v>
      </c>
      <c r="C10" s="117"/>
      <c r="D10" s="117"/>
      <c r="E10" s="117"/>
      <c r="F10" s="117"/>
      <c r="G10" s="64"/>
      <c r="H10" s="64"/>
      <c r="I10" s="64"/>
    </row>
    <row r="11" spans="2:13" ht="15" customHeight="1" x14ac:dyDescent="0.3">
      <c r="B11" s="118" t="s">
        <v>3</v>
      </c>
      <c r="C11" s="121" t="s">
        <v>4</v>
      </c>
      <c r="D11" s="121" t="s">
        <v>5</v>
      </c>
      <c r="E11" s="124" t="s">
        <v>6</v>
      </c>
      <c r="F11" s="125"/>
    </row>
    <row r="12" spans="2:13" ht="15.75" customHeight="1" x14ac:dyDescent="0.3">
      <c r="B12" s="119"/>
      <c r="C12" s="122"/>
      <c r="D12" s="122"/>
      <c r="E12" s="126" t="s">
        <v>7</v>
      </c>
      <c r="F12" s="128" t="s">
        <v>8</v>
      </c>
    </row>
    <row r="13" spans="2:13" x14ac:dyDescent="0.3">
      <c r="B13" s="120"/>
      <c r="C13" s="123"/>
      <c r="D13" s="123"/>
      <c r="E13" s="127"/>
      <c r="F13" s="129"/>
    </row>
    <row r="14" spans="2:13" x14ac:dyDescent="0.3">
      <c r="B14" s="72" t="s">
        <v>44</v>
      </c>
      <c r="C14" s="73">
        <f>C15+C16 +C17</f>
        <v>376</v>
      </c>
      <c r="D14" s="73">
        <f>D15+D16 +D17</f>
        <v>5</v>
      </c>
      <c r="E14" s="73">
        <f t="shared" ref="E14:F14" si="0">E15+E16 +E17</f>
        <v>8</v>
      </c>
      <c r="F14" s="75">
        <f t="shared" si="0"/>
        <v>363</v>
      </c>
      <c r="H14" s="65"/>
      <c r="I14" s="65"/>
      <c r="J14" s="65"/>
      <c r="K14" s="65"/>
      <c r="L14" s="65"/>
      <c r="M14" s="65"/>
    </row>
    <row r="15" spans="2:13" x14ac:dyDescent="0.3">
      <c r="B15" s="70" t="s">
        <v>9</v>
      </c>
      <c r="C15" s="67">
        <f>C19</f>
        <v>75</v>
      </c>
      <c r="D15" s="67">
        <f t="shared" ref="D15:F15" si="1">D19</f>
        <v>2</v>
      </c>
      <c r="E15" s="67">
        <f t="shared" si="1"/>
        <v>4</v>
      </c>
      <c r="F15" s="71">
        <f t="shared" si="1"/>
        <v>69</v>
      </c>
      <c r="I15" s="65"/>
      <c r="J15" s="65"/>
      <c r="K15" s="65"/>
      <c r="L15" s="65"/>
      <c r="M15" s="65"/>
    </row>
    <row r="16" spans="2:13" x14ac:dyDescent="0.3">
      <c r="B16" s="70" t="s">
        <v>10</v>
      </c>
      <c r="C16" s="67">
        <f t="shared" ref="C16:F16" si="2">C20</f>
        <v>76</v>
      </c>
      <c r="D16" s="67">
        <f t="shared" si="2"/>
        <v>0</v>
      </c>
      <c r="E16" s="67">
        <f t="shared" si="2"/>
        <v>0</v>
      </c>
      <c r="F16" s="71">
        <f t="shared" si="2"/>
        <v>76</v>
      </c>
      <c r="I16" s="65"/>
      <c r="J16" s="65"/>
      <c r="K16" s="65"/>
      <c r="L16" s="65"/>
      <c r="M16" s="65"/>
    </row>
    <row r="17" spans="2:13" x14ac:dyDescent="0.3">
      <c r="B17" s="70" t="s">
        <v>12</v>
      </c>
      <c r="C17" s="67">
        <f t="shared" ref="C17:F17" si="3">C21</f>
        <v>225</v>
      </c>
      <c r="D17" s="67">
        <f t="shared" si="3"/>
        <v>3</v>
      </c>
      <c r="E17" s="67">
        <f t="shared" si="3"/>
        <v>4</v>
      </c>
      <c r="F17" s="71">
        <f t="shared" si="3"/>
        <v>218</v>
      </c>
      <c r="I17" s="65"/>
      <c r="J17" s="65"/>
      <c r="K17" s="65"/>
      <c r="L17" s="65"/>
      <c r="M17" s="65"/>
    </row>
    <row r="18" spans="2:13" x14ac:dyDescent="0.3">
      <c r="B18" s="72" t="s">
        <v>13</v>
      </c>
      <c r="C18" s="73">
        <f t="shared" ref="C18:C20" si="4">+SUM(D18:F18)</f>
        <v>376</v>
      </c>
      <c r="D18" s="73">
        <f>SUM(D19:D21)</f>
        <v>5</v>
      </c>
      <c r="E18" s="73">
        <f>SUM(E19:E21)</f>
        <v>8</v>
      </c>
      <c r="F18" s="75">
        <f>SUM(F19:F21)</f>
        <v>363</v>
      </c>
      <c r="H18" s="65"/>
      <c r="I18" s="65"/>
      <c r="J18" s="65"/>
      <c r="K18" s="65"/>
      <c r="L18" s="65"/>
      <c r="M18" s="65"/>
    </row>
    <row r="19" spans="2:13" x14ac:dyDescent="0.3">
      <c r="B19" s="66" t="s">
        <v>9</v>
      </c>
      <c r="C19" s="67">
        <f>+SUM(D19:F19)</f>
        <v>75</v>
      </c>
      <c r="D19" s="76">
        <v>2</v>
      </c>
      <c r="E19" s="76">
        <v>4</v>
      </c>
      <c r="F19" s="77">
        <v>69</v>
      </c>
      <c r="I19" s="65"/>
      <c r="M19" s="65"/>
    </row>
    <row r="20" spans="2:13" x14ac:dyDescent="0.3">
      <c r="B20" s="66" t="s">
        <v>10</v>
      </c>
      <c r="C20" s="67">
        <f t="shared" si="4"/>
        <v>76</v>
      </c>
      <c r="D20" s="76">
        <v>0</v>
      </c>
      <c r="E20" s="76">
        <v>0</v>
      </c>
      <c r="F20" s="77">
        <v>76</v>
      </c>
      <c r="I20" s="65"/>
      <c r="M20" s="65"/>
    </row>
    <row r="21" spans="2:13" x14ac:dyDescent="0.3">
      <c r="B21" s="130" t="s">
        <v>12</v>
      </c>
      <c r="C21" s="131">
        <f>+SUM(D21:F21)</f>
        <v>225</v>
      </c>
      <c r="D21" s="132">
        <v>3</v>
      </c>
      <c r="E21" s="132">
        <v>4</v>
      </c>
      <c r="F21" s="133">
        <v>218</v>
      </c>
      <c r="I21" s="65"/>
      <c r="M21" s="65"/>
    </row>
    <row r="22" spans="2:13" ht="38.25" customHeight="1" x14ac:dyDescent="0.3">
      <c r="B22" s="114" t="s">
        <v>26</v>
      </c>
      <c r="C22" s="114"/>
      <c r="D22" s="114"/>
      <c r="E22" s="114"/>
      <c r="F22" s="114"/>
    </row>
    <row r="23" spans="2:13" ht="36.75" customHeight="1" x14ac:dyDescent="0.3">
      <c r="B23" s="115" t="s">
        <v>27</v>
      </c>
      <c r="C23" s="115"/>
      <c r="D23" s="115"/>
      <c r="E23" s="115"/>
      <c r="F23" s="115"/>
    </row>
    <row r="24" spans="2:13" ht="26.25" customHeight="1" x14ac:dyDescent="0.3">
      <c r="B24" s="115" t="s">
        <v>25</v>
      </c>
      <c r="C24" s="115"/>
      <c r="D24" s="115"/>
      <c r="E24" s="115"/>
      <c r="F24" s="115"/>
    </row>
    <row r="25" spans="2:13" x14ac:dyDescent="0.3">
      <c r="B25" s="68" t="s">
        <v>38</v>
      </c>
      <c r="C25" s="69"/>
      <c r="D25" s="69"/>
      <c r="E25" s="69"/>
      <c r="F25" s="69"/>
    </row>
    <row r="44" spans="2:2" x14ac:dyDescent="0.3">
      <c r="B44" s="69" t="s">
        <v>37</v>
      </c>
    </row>
  </sheetData>
  <mergeCells count="13">
    <mergeCell ref="B22:F22"/>
    <mergeCell ref="B23:F23"/>
    <mergeCell ref="B24:F24"/>
    <mergeCell ref="B7:F7"/>
    <mergeCell ref="B8:F8"/>
    <mergeCell ref="B9:F9"/>
    <mergeCell ref="B10:F10"/>
    <mergeCell ref="B11:B13"/>
    <mergeCell ref="C11:C13"/>
    <mergeCell ref="D11:D13"/>
    <mergeCell ref="E11:F11"/>
    <mergeCell ref="E12:E13"/>
    <mergeCell ref="F12:F13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I62"/>
  <sheetViews>
    <sheetView showGridLines="0" view="pageBreakPreview" topLeftCell="A19" zoomScale="85" zoomScaleNormal="98" zoomScaleSheetLayoutView="85" workbookViewId="0">
      <selection activeCell="B42" sqref="B42:F42"/>
    </sheetView>
  </sheetViews>
  <sheetFormatPr baseColWidth="10" defaultRowHeight="15" x14ac:dyDescent="0.25"/>
  <cols>
    <col min="1" max="1" width="0.85546875" customWidth="1"/>
    <col min="2" max="2" width="32.42578125" customWidth="1"/>
    <col min="3" max="3" width="16.85546875" customWidth="1"/>
    <col min="4" max="4" width="15.5703125" customWidth="1"/>
    <col min="5" max="5" width="22.7109375" customWidth="1"/>
    <col min="6" max="6" width="20.140625" customWidth="1"/>
    <col min="7" max="7" width="8.85546875" customWidth="1"/>
  </cols>
  <sheetData>
    <row r="1" spans="2:9" ht="3.75" customHeight="1" thickBot="1" x14ac:dyDescent="0.3"/>
    <row r="2" spans="2:9" x14ac:dyDescent="0.25">
      <c r="B2" s="1"/>
      <c r="C2" s="2"/>
      <c r="D2" s="2"/>
      <c r="E2" s="2"/>
      <c r="F2" s="3"/>
      <c r="G2" s="4"/>
    </row>
    <row r="3" spans="2:9" x14ac:dyDescent="0.25">
      <c r="B3" s="5"/>
      <c r="C3" s="6"/>
      <c r="D3" s="6"/>
      <c r="E3" s="6"/>
      <c r="F3" s="7"/>
      <c r="G3" s="4"/>
    </row>
    <row r="4" spans="2:9" x14ac:dyDescent="0.25">
      <c r="B4" s="5"/>
      <c r="C4" s="6"/>
      <c r="D4" s="6"/>
      <c r="E4" s="6"/>
      <c r="F4" s="7"/>
      <c r="G4" s="4"/>
    </row>
    <row r="5" spans="2:9" x14ac:dyDescent="0.25">
      <c r="B5" s="5"/>
      <c r="C5" s="6"/>
      <c r="D5" s="6"/>
      <c r="E5" s="6"/>
      <c r="F5" s="7"/>
      <c r="G5" s="4"/>
    </row>
    <row r="6" spans="2:9" ht="15.75" thickBot="1" x14ac:dyDescent="0.3">
      <c r="B6" s="8"/>
      <c r="C6" s="9"/>
      <c r="D6" s="9"/>
      <c r="E6" s="9"/>
      <c r="F6" s="10"/>
      <c r="G6" s="4"/>
    </row>
    <row r="7" spans="2:9" ht="5.25" customHeight="1" x14ac:dyDescent="0.25">
      <c r="B7" s="11"/>
      <c r="C7" s="12"/>
      <c r="D7" s="12"/>
      <c r="E7" s="12"/>
      <c r="F7" s="13"/>
    </row>
    <row r="8" spans="2:9" ht="15.75" x14ac:dyDescent="0.25">
      <c r="B8" s="81" t="s">
        <v>0</v>
      </c>
      <c r="C8" s="82"/>
      <c r="D8" s="82"/>
      <c r="E8" s="82"/>
      <c r="F8" s="83"/>
      <c r="G8" s="14"/>
      <c r="H8" s="14"/>
    </row>
    <row r="9" spans="2:9" ht="15" customHeight="1" x14ac:dyDescent="0.25">
      <c r="B9" s="84" t="s">
        <v>1</v>
      </c>
      <c r="C9" s="85"/>
      <c r="D9" s="85"/>
      <c r="E9" s="85"/>
      <c r="F9" s="86"/>
      <c r="G9" s="15"/>
      <c r="H9" s="15"/>
      <c r="I9" s="15"/>
    </row>
    <row r="10" spans="2:9" ht="15" customHeight="1" x14ac:dyDescent="0.25">
      <c r="B10" s="84" t="s">
        <v>2</v>
      </c>
      <c r="C10" s="85"/>
      <c r="D10" s="85"/>
      <c r="E10" s="85"/>
      <c r="F10" s="86"/>
      <c r="G10" s="15"/>
      <c r="H10" s="15"/>
      <c r="I10" s="15"/>
    </row>
    <row r="11" spans="2:9" ht="15" customHeight="1" x14ac:dyDescent="0.25">
      <c r="B11" s="84" t="s">
        <v>29</v>
      </c>
      <c r="C11" s="85"/>
      <c r="D11" s="85"/>
      <c r="E11" s="85"/>
      <c r="F11" s="86"/>
      <c r="G11" s="15"/>
      <c r="H11" s="15"/>
      <c r="I11" s="15"/>
    </row>
    <row r="12" spans="2:9" ht="5.25" customHeight="1" x14ac:dyDescent="0.25">
      <c r="B12" s="16"/>
      <c r="C12" s="17"/>
      <c r="D12" s="17"/>
      <c r="E12" s="17"/>
      <c r="F12" s="18"/>
      <c r="G12" s="15"/>
      <c r="H12" s="15"/>
      <c r="I12" s="15"/>
    </row>
    <row r="13" spans="2:9" ht="15" customHeight="1" x14ac:dyDescent="0.25">
      <c r="B13" s="104" t="s">
        <v>3</v>
      </c>
      <c r="C13" s="106" t="s">
        <v>4</v>
      </c>
      <c r="D13" s="106" t="s">
        <v>5</v>
      </c>
      <c r="E13" s="108" t="s">
        <v>6</v>
      </c>
      <c r="F13" s="109"/>
    </row>
    <row r="14" spans="2:9" ht="15.75" customHeight="1" x14ac:dyDescent="0.25">
      <c r="B14" s="105"/>
      <c r="C14" s="107"/>
      <c r="D14" s="107"/>
      <c r="E14" s="107" t="s">
        <v>7</v>
      </c>
      <c r="F14" s="110" t="s">
        <v>8</v>
      </c>
    </row>
    <row r="15" spans="2:9" x14ac:dyDescent="0.25">
      <c r="B15" s="105"/>
      <c r="C15" s="107"/>
      <c r="D15" s="107"/>
      <c r="E15" s="107"/>
      <c r="F15" s="110"/>
    </row>
    <row r="16" spans="2:9" x14ac:dyDescent="0.25">
      <c r="B16" s="46" t="s">
        <v>24</v>
      </c>
      <c r="C16" s="20">
        <f>+D16+E16+F16</f>
        <v>720</v>
      </c>
      <c r="D16" s="20">
        <f>+D21+D26+D36+D31</f>
        <v>20</v>
      </c>
      <c r="E16" s="20">
        <f t="shared" ref="E16:F16" si="0">+E21+E26+E36+E31</f>
        <v>229</v>
      </c>
      <c r="F16" s="47">
        <f t="shared" si="0"/>
        <v>471</v>
      </c>
    </row>
    <row r="17" spans="2:6" x14ac:dyDescent="0.25">
      <c r="B17" s="48" t="s">
        <v>9</v>
      </c>
      <c r="C17" s="23">
        <f>+SUM(D17:F17)</f>
        <v>86</v>
      </c>
      <c r="D17" s="24">
        <f>+D22+D27+D37+D32</f>
        <v>9</v>
      </c>
      <c r="E17" s="24">
        <f>+E22+E27+E37+E32</f>
        <v>45</v>
      </c>
      <c r="F17" s="49">
        <f t="shared" ref="F17" si="1">+F22+F27+F37+F32</f>
        <v>32</v>
      </c>
    </row>
    <row r="18" spans="2:6" x14ac:dyDescent="0.25">
      <c r="B18" s="48" t="s">
        <v>10</v>
      </c>
      <c r="C18" s="23">
        <f>+SUM(D18:F18)</f>
        <v>23</v>
      </c>
      <c r="D18" s="24">
        <f>+D23+D28+D38+D33</f>
        <v>0</v>
      </c>
      <c r="E18" s="24">
        <f t="shared" ref="E18:F18" si="2">+E23+E28+E38+E33</f>
        <v>8</v>
      </c>
      <c r="F18" s="49">
        <f t="shared" si="2"/>
        <v>15</v>
      </c>
    </row>
    <row r="19" spans="2:6" x14ac:dyDescent="0.25">
      <c r="B19" s="48" t="s">
        <v>11</v>
      </c>
      <c r="C19" s="23">
        <f>+SUM(D19:F19)</f>
        <v>468</v>
      </c>
      <c r="D19" s="24">
        <f>+D24+D29+D39+D34</f>
        <v>6</v>
      </c>
      <c r="E19" s="24">
        <f t="shared" ref="E19:F19" si="3">+E24+E29+E39+E34</f>
        <v>98</v>
      </c>
      <c r="F19" s="49">
        <f t="shared" si="3"/>
        <v>364</v>
      </c>
    </row>
    <row r="20" spans="2:6" x14ac:dyDescent="0.25">
      <c r="B20" s="48" t="s">
        <v>12</v>
      </c>
      <c r="C20" s="23">
        <f>+SUM(D20:F20)</f>
        <v>143</v>
      </c>
      <c r="D20" s="24">
        <f>+D25+D30+D40+D35</f>
        <v>5</v>
      </c>
      <c r="E20" s="24">
        <f t="shared" ref="E20" si="4">+E25+E30+E40+E35</f>
        <v>78</v>
      </c>
      <c r="F20" s="49">
        <f>+F25+F30+F40+F35</f>
        <v>60</v>
      </c>
    </row>
    <row r="21" spans="2:6" x14ac:dyDescent="0.25">
      <c r="B21" s="46" t="s">
        <v>13</v>
      </c>
      <c r="C21" s="20">
        <f>+D21+E21+F21</f>
        <v>103</v>
      </c>
      <c r="D21" s="20">
        <v>1</v>
      </c>
      <c r="E21" s="20">
        <v>62</v>
      </c>
      <c r="F21" s="47">
        <v>40</v>
      </c>
    </row>
    <row r="22" spans="2:6" x14ac:dyDescent="0.25">
      <c r="B22" s="50" t="s">
        <v>9</v>
      </c>
      <c r="C22" s="26">
        <v>28</v>
      </c>
      <c r="D22" s="27">
        <v>1</v>
      </c>
      <c r="E22" s="27">
        <v>16</v>
      </c>
      <c r="F22" s="51">
        <v>11</v>
      </c>
    </row>
    <row r="23" spans="2:6" x14ac:dyDescent="0.25">
      <c r="B23" s="50" t="s">
        <v>10</v>
      </c>
      <c r="C23" s="26">
        <v>0</v>
      </c>
      <c r="D23" s="27">
        <v>0</v>
      </c>
      <c r="E23" s="27">
        <v>0</v>
      </c>
      <c r="F23" s="51">
        <v>0</v>
      </c>
    </row>
    <row r="24" spans="2:6" x14ac:dyDescent="0.25">
      <c r="B24" s="50" t="s">
        <v>11</v>
      </c>
      <c r="C24" s="26">
        <v>31</v>
      </c>
      <c r="D24" s="27">
        <v>0</v>
      </c>
      <c r="E24" s="27">
        <v>22</v>
      </c>
      <c r="F24" s="51">
        <v>9</v>
      </c>
    </row>
    <row r="25" spans="2:6" x14ac:dyDescent="0.25">
      <c r="B25" s="50" t="s">
        <v>12</v>
      </c>
      <c r="C25" s="26">
        <v>44</v>
      </c>
      <c r="D25" s="27">
        <v>0</v>
      </c>
      <c r="E25" s="27">
        <v>24</v>
      </c>
      <c r="F25" s="51">
        <v>20</v>
      </c>
    </row>
    <row r="26" spans="2:6" x14ac:dyDescent="0.25">
      <c r="B26" s="46" t="s">
        <v>23</v>
      </c>
      <c r="C26" s="20">
        <f>+D26+E26+F26</f>
        <v>169</v>
      </c>
      <c r="D26" s="20">
        <v>5</v>
      </c>
      <c r="E26" s="20">
        <v>128</v>
      </c>
      <c r="F26" s="47">
        <v>36</v>
      </c>
    </row>
    <row r="27" spans="2:6" x14ac:dyDescent="0.25">
      <c r="B27" s="50" t="s">
        <v>9</v>
      </c>
      <c r="C27" s="26">
        <v>32</v>
      </c>
      <c r="D27" s="27">
        <v>2</v>
      </c>
      <c r="E27" s="27">
        <v>24</v>
      </c>
      <c r="F27" s="51">
        <v>6</v>
      </c>
    </row>
    <row r="28" spans="2:6" x14ac:dyDescent="0.25">
      <c r="B28" s="50" t="s">
        <v>10</v>
      </c>
      <c r="C28" s="26">
        <v>1</v>
      </c>
      <c r="D28" s="27">
        <v>0</v>
      </c>
      <c r="E28" s="27">
        <v>1</v>
      </c>
      <c r="F28" s="51">
        <v>0</v>
      </c>
    </row>
    <row r="29" spans="2:6" x14ac:dyDescent="0.25">
      <c r="B29" s="50" t="s">
        <v>11</v>
      </c>
      <c r="C29" s="26">
        <v>93</v>
      </c>
      <c r="D29" s="27">
        <v>0</v>
      </c>
      <c r="E29" s="27">
        <v>66</v>
      </c>
      <c r="F29" s="51">
        <v>27</v>
      </c>
    </row>
    <row r="30" spans="2:6" x14ac:dyDescent="0.25">
      <c r="B30" s="50" t="s">
        <v>12</v>
      </c>
      <c r="C30" s="26">
        <v>43</v>
      </c>
      <c r="D30" s="27">
        <v>3</v>
      </c>
      <c r="E30" s="27">
        <v>37</v>
      </c>
      <c r="F30" s="51">
        <v>3</v>
      </c>
    </row>
    <row r="31" spans="2:6" x14ac:dyDescent="0.25">
      <c r="B31" s="46" t="s">
        <v>22</v>
      </c>
      <c r="C31" s="20">
        <f>+D31+E31+F31</f>
        <v>444</v>
      </c>
      <c r="D31" s="20">
        <f>+SUM(D32:D35)</f>
        <v>14</v>
      </c>
      <c r="E31" s="20">
        <f>+SUM(E32:E35)</f>
        <v>39</v>
      </c>
      <c r="F31" s="47">
        <f>+SUM(F32:F35)</f>
        <v>391</v>
      </c>
    </row>
    <row r="32" spans="2:6" x14ac:dyDescent="0.25">
      <c r="B32" s="50" t="s">
        <v>9</v>
      </c>
      <c r="C32" s="26">
        <f>+SUM(D32:F32)</f>
        <v>24</v>
      </c>
      <c r="D32" s="27">
        <v>6</v>
      </c>
      <c r="E32" s="27">
        <v>5</v>
      </c>
      <c r="F32" s="51">
        <v>13</v>
      </c>
    </row>
    <row r="33" spans="2:6" x14ac:dyDescent="0.25">
      <c r="B33" s="50" t="s">
        <v>10</v>
      </c>
      <c r="C33" s="26">
        <f>+SUM(D33:F33)</f>
        <v>22</v>
      </c>
      <c r="D33" s="27">
        <v>0</v>
      </c>
      <c r="E33" s="27">
        <v>7</v>
      </c>
      <c r="F33" s="51">
        <v>15</v>
      </c>
    </row>
    <row r="34" spans="2:6" x14ac:dyDescent="0.25">
      <c r="B34" s="50" t="s">
        <v>11</v>
      </c>
      <c r="C34" s="26">
        <f>+SUM(D34:F34)</f>
        <v>344</v>
      </c>
      <c r="D34" s="27">
        <v>6</v>
      </c>
      <c r="E34" s="27">
        <v>10</v>
      </c>
      <c r="F34" s="51">
        <v>328</v>
      </c>
    </row>
    <row r="35" spans="2:6" x14ac:dyDescent="0.25">
      <c r="B35" s="50" t="s">
        <v>12</v>
      </c>
      <c r="C35" s="26">
        <f>+SUM(D35:F35)</f>
        <v>54</v>
      </c>
      <c r="D35" s="27">
        <v>2</v>
      </c>
      <c r="E35" s="27">
        <v>17</v>
      </c>
      <c r="F35" s="51">
        <v>35</v>
      </c>
    </row>
    <row r="36" spans="2:6" ht="17.25" x14ac:dyDescent="0.25">
      <c r="B36" s="46" t="s">
        <v>30</v>
      </c>
      <c r="C36" s="20">
        <f>+D36+E36+F36</f>
        <v>4</v>
      </c>
      <c r="D36" s="20">
        <f>+SUM(D37:D40)</f>
        <v>0</v>
      </c>
      <c r="E36" s="20">
        <f>+SUM(E37:E40)</f>
        <v>0</v>
      </c>
      <c r="F36" s="47">
        <f>+SUM(F37:F40)</f>
        <v>4</v>
      </c>
    </row>
    <row r="37" spans="2:6" x14ac:dyDescent="0.25">
      <c r="B37" s="50" t="s">
        <v>9</v>
      </c>
      <c r="C37" s="26">
        <f>+SUM(D37:F37)</f>
        <v>2</v>
      </c>
      <c r="D37" s="27">
        <v>0</v>
      </c>
      <c r="E37" s="27">
        <v>0</v>
      </c>
      <c r="F37" s="51">
        <v>2</v>
      </c>
    </row>
    <row r="38" spans="2:6" x14ac:dyDescent="0.25">
      <c r="B38" s="50" t="s">
        <v>10</v>
      </c>
      <c r="C38" s="26">
        <f>+SUM(D38:F38)</f>
        <v>0</v>
      </c>
      <c r="D38" s="27">
        <v>0</v>
      </c>
      <c r="E38" s="27">
        <v>0</v>
      </c>
      <c r="F38" s="51">
        <v>0</v>
      </c>
    </row>
    <row r="39" spans="2:6" x14ac:dyDescent="0.25">
      <c r="B39" s="50" t="s">
        <v>11</v>
      </c>
      <c r="C39" s="26">
        <f>+SUM(D39:F39)</f>
        <v>0</v>
      </c>
      <c r="D39" s="27">
        <v>0</v>
      </c>
      <c r="E39" s="27">
        <v>0</v>
      </c>
      <c r="F39" s="51">
        <v>0</v>
      </c>
    </row>
    <row r="40" spans="2:6" x14ac:dyDescent="0.25">
      <c r="B40" s="52" t="s">
        <v>12</v>
      </c>
      <c r="C40" s="53">
        <f>+SUM(D40:F40)</f>
        <v>2</v>
      </c>
      <c r="D40" s="54">
        <v>0</v>
      </c>
      <c r="E40" s="54">
        <v>0</v>
      </c>
      <c r="F40" s="55">
        <v>2</v>
      </c>
    </row>
    <row r="41" spans="2:6" ht="38.25" customHeight="1" x14ac:dyDescent="0.25">
      <c r="B41" s="102" t="s">
        <v>26</v>
      </c>
      <c r="C41" s="102"/>
      <c r="D41" s="102"/>
      <c r="E41" s="102"/>
      <c r="F41" s="102"/>
    </row>
    <row r="42" spans="2:6" ht="36.75" customHeight="1" x14ac:dyDescent="0.25">
      <c r="B42" s="103" t="s">
        <v>27</v>
      </c>
      <c r="C42" s="103"/>
      <c r="D42" s="103"/>
      <c r="E42" s="103"/>
      <c r="F42" s="103"/>
    </row>
    <row r="43" spans="2:6" ht="26.25" customHeight="1" x14ac:dyDescent="0.25">
      <c r="B43" s="103" t="s">
        <v>25</v>
      </c>
      <c r="C43" s="103"/>
      <c r="D43" s="103"/>
      <c r="E43" s="103"/>
      <c r="F43" s="103"/>
    </row>
    <row r="44" spans="2:6" x14ac:dyDescent="0.25">
      <c r="B44" s="29" t="s">
        <v>31</v>
      </c>
      <c r="C44" s="45"/>
      <c r="D44" s="45"/>
      <c r="E44" s="45"/>
      <c r="F44" s="45"/>
    </row>
    <row r="45" spans="2:6" x14ac:dyDescent="0.25">
      <c r="B45" s="44" t="s">
        <v>14</v>
      </c>
    </row>
    <row r="62" spans="2:2" x14ac:dyDescent="0.25">
      <c r="B62" s="29" t="s">
        <v>28</v>
      </c>
    </row>
  </sheetData>
  <mergeCells count="13">
    <mergeCell ref="B41:F41"/>
    <mergeCell ref="B42:F42"/>
    <mergeCell ref="B43:F43"/>
    <mergeCell ref="B8:F8"/>
    <mergeCell ref="B9:F9"/>
    <mergeCell ref="B10:F10"/>
    <mergeCell ref="B11:F11"/>
    <mergeCell ref="B13:B15"/>
    <mergeCell ref="C13:C15"/>
    <mergeCell ref="D13:D15"/>
    <mergeCell ref="E13:F13"/>
    <mergeCell ref="E14:E15"/>
    <mergeCell ref="F14:F15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ignoredErrors>
    <ignoredError sqref="C3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I62"/>
  <sheetViews>
    <sheetView showGridLines="0" view="pageBreakPreview" topLeftCell="A46" zoomScale="85" zoomScaleNormal="98" zoomScaleSheetLayoutView="85" workbookViewId="0">
      <selection activeCell="D12" sqref="D12"/>
    </sheetView>
  </sheetViews>
  <sheetFormatPr baseColWidth="10" defaultRowHeight="15" x14ac:dyDescent="0.25"/>
  <cols>
    <col min="1" max="1" width="0.85546875" customWidth="1"/>
    <col min="2" max="2" width="32.42578125" customWidth="1"/>
    <col min="3" max="3" width="16.85546875" customWidth="1"/>
    <col min="4" max="4" width="15.5703125" customWidth="1"/>
    <col min="5" max="5" width="22.7109375" customWidth="1"/>
    <col min="6" max="6" width="20.140625" customWidth="1"/>
    <col min="7" max="7" width="8.85546875" customWidth="1"/>
  </cols>
  <sheetData>
    <row r="1" spans="2:9" ht="3.75" customHeight="1" thickBot="1" x14ac:dyDescent="0.3"/>
    <row r="2" spans="2:9" x14ac:dyDescent="0.25">
      <c r="B2" s="1"/>
      <c r="C2" s="2"/>
      <c r="D2" s="2"/>
      <c r="E2" s="2"/>
      <c r="F2" s="3"/>
      <c r="G2" s="4"/>
    </row>
    <row r="3" spans="2:9" x14ac:dyDescent="0.25">
      <c r="B3" s="5"/>
      <c r="C3" s="6"/>
      <c r="D3" s="6"/>
      <c r="E3" s="6"/>
      <c r="F3" s="7"/>
      <c r="G3" s="4"/>
    </row>
    <row r="4" spans="2:9" x14ac:dyDescent="0.25">
      <c r="B4" s="5"/>
      <c r="C4" s="6"/>
      <c r="D4" s="6"/>
      <c r="E4" s="6"/>
      <c r="F4" s="7"/>
      <c r="G4" s="4"/>
    </row>
    <row r="5" spans="2:9" x14ac:dyDescent="0.25">
      <c r="B5" s="5"/>
      <c r="C5" s="6"/>
      <c r="D5" s="6"/>
      <c r="E5" s="6"/>
      <c r="F5" s="7"/>
      <c r="G5" s="4"/>
    </row>
    <row r="6" spans="2:9" ht="15.75" thickBot="1" x14ac:dyDescent="0.3">
      <c r="B6" s="8"/>
      <c r="C6" s="9"/>
      <c r="D6" s="9"/>
      <c r="E6" s="9"/>
      <c r="F6" s="10"/>
      <c r="G6" s="4"/>
    </row>
    <row r="7" spans="2:9" ht="5.25" customHeight="1" x14ac:dyDescent="0.25">
      <c r="B7" s="11"/>
      <c r="C7" s="12"/>
      <c r="D7" s="12"/>
      <c r="E7" s="12"/>
      <c r="F7" s="13"/>
    </row>
    <row r="8" spans="2:9" ht="15.75" x14ac:dyDescent="0.25">
      <c r="B8" s="81" t="s">
        <v>0</v>
      </c>
      <c r="C8" s="82"/>
      <c r="D8" s="82"/>
      <c r="E8" s="82"/>
      <c r="F8" s="83"/>
      <c r="G8" s="14"/>
      <c r="H8" s="14"/>
    </row>
    <row r="9" spans="2:9" ht="15" customHeight="1" x14ac:dyDescent="0.25">
      <c r="B9" s="84" t="s">
        <v>1</v>
      </c>
      <c r="C9" s="85"/>
      <c r="D9" s="85"/>
      <c r="E9" s="85"/>
      <c r="F9" s="86"/>
      <c r="G9" s="15"/>
      <c r="H9" s="15"/>
      <c r="I9" s="15"/>
    </row>
    <row r="10" spans="2:9" ht="15" customHeight="1" x14ac:dyDescent="0.25">
      <c r="B10" s="84" t="s">
        <v>2</v>
      </c>
      <c r="C10" s="85"/>
      <c r="D10" s="85"/>
      <c r="E10" s="85"/>
      <c r="F10" s="86"/>
      <c r="G10" s="15"/>
      <c r="H10" s="15"/>
      <c r="I10" s="15"/>
    </row>
    <row r="11" spans="2:9" ht="15" customHeight="1" x14ac:dyDescent="0.25">
      <c r="B11" s="84" t="s">
        <v>32</v>
      </c>
      <c r="C11" s="85"/>
      <c r="D11" s="85"/>
      <c r="E11" s="85"/>
      <c r="F11" s="86"/>
      <c r="G11" s="15"/>
      <c r="H11" s="15"/>
      <c r="I11" s="15"/>
    </row>
    <row r="12" spans="2:9" ht="5.25" customHeight="1" x14ac:dyDescent="0.25">
      <c r="B12" s="16"/>
      <c r="C12" s="17"/>
      <c r="D12" s="17"/>
      <c r="E12" s="17"/>
      <c r="F12" s="18"/>
      <c r="G12" s="15"/>
      <c r="H12" s="15"/>
      <c r="I12" s="15"/>
    </row>
    <row r="13" spans="2:9" ht="15" customHeight="1" x14ac:dyDescent="0.25">
      <c r="B13" s="104" t="s">
        <v>3</v>
      </c>
      <c r="C13" s="106" t="s">
        <v>4</v>
      </c>
      <c r="D13" s="106" t="s">
        <v>5</v>
      </c>
      <c r="E13" s="108" t="s">
        <v>6</v>
      </c>
      <c r="F13" s="109"/>
    </row>
    <row r="14" spans="2:9" ht="15.75" customHeight="1" x14ac:dyDescent="0.25">
      <c r="B14" s="105"/>
      <c r="C14" s="107"/>
      <c r="D14" s="107"/>
      <c r="E14" s="107" t="s">
        <v>7</v>
      </c>
      <c r="F14" s="110" t="s">
        <v>8</v>
      </c>
    </row>
    <row r="15" spans="2:9" x14ac:dyDescent="0.25">
      <c r="B15" s="105"/>
      <c r="C15" s="107"/>
      <c r="D15" s="107"/>
      <c r="E15" s="107"/>
      <c r="F15" s="110"/>
    </row>
    <row r="16" spans="2:9" x14ac:dyDescent="0.25">
      <c r="B16" s="46" t="s">
        <v>24</v>
      </c>
      <c r="C16" s="20">
        <f>+D16+E16+F16</f>
        <v>199</v>
      </c>
      <c r="D16" s="20">
        <f>+D21+D26+D36+D31</f>
        <v>71</v>
      </c>
      <c r="E16" s="20">
        <f t="shared" ref="E16:F17" si="0">+E21+E26+E36+E31</f>
        <v>7</v>
      </c>
      <c r="F16" s="47">
        <f t="shared" si="0"/>
        <v>121</v>
      </c>
    </row>
    <row r="17" spans="2:6" x14ac:dyDescent="0.25">
      <c r="B17" s="48" t="s">
        <v>9</v>
      </c>
      <c r="C17" s="23">
        <f>+SUM(D17:F17)</f>
        <v>42</v>
      </c>
      <c r="D17" s="24">
        <f>+D22+D27+D37+D32</f>
        <v>7</v>
      </c>
      <c r="E17" s="24">
        <f>+E22+E27+E37+E32</f>
        <v>4</v>
      </c>
      <c r="F17" s="49">
        <f t="shared" si="0"/>
        <v>31</v>
      </c>
    </row>
    <row r="18" spans="2:6" x14ac:dyDescent="0.25">
      <c r="B18" s="48" t="s">
        <v>10</v>
      </c>
      <c r="C18" s="23">
        <f>+SUM(D18:F18)</f>
        <v>7</v>
      </c>
      <c r="D18" s="24">
        <f>+D23+D28+D38+D33</f>
        <v>0</v>
      </c>
      <c r="E18" s="24">
        <f t="shared" ref="E18:F20" si="1">+E23+E28+E38+E33</f>
        <v>0</v>
      </c>
      <c r="F18" s="49">
        <f t="shared" si="1"/>
        <v>7</v>
      </c>
    </row>
    <row r="19" spans="2:6" x14ac:dyDescent="0.25">
      <c r="B19" s="48" t="s">
        <v>11</v>
      </c>
      <c r="C19" s="23">
        <f>+SUM(D19:F19)</f>
        <v>106</v>
      </c>
      <c r="D19" s="24">
        <f>+D24+D29+D39+D34</f>
        <v>51</v>
      </c>
      <c r="E19" s="24">
        <f t="shared" si="1"/>
        <v>3</v>
      </c>
      <c r="F19" s="49">
        <f t="shared" si="1"/>
        <v>52</v>
      </c>
    </row>
    <row r="20" spans="2:6" x14ac:dyDescent="0.25">
      <c r="B20" s="48" t="s">
        <v>12</v>
      </c>
      <c r="C20" s="23">
        <f>+SUM(D20:F20)</f>
        <v>44</v>
      </c>
      <c r="D20" s="24">
        <f>+D25+D30+D40+D35</f>
        <v>13</v>
      </c>
      <c r="E20" s="24">
        <f t="shared" si="1"/>
        <v>0</v>
      </c>
      <c r="F20" s="49">
        <f>+F25+F30+F40+F35</f>
        <v>31</v>
      </c>
    </row>
    <row r="21" spans="2:6" x14ac:dyDescent="0.25">
      <c r="B21" s="46" t="s">
        <v>13</v>
      </c>
      <c r="C21" s="20">
        <v>159</v>
      </c>
      <c r="D21" s="20">
        <v>58</v>
      </c>
      <c r="E21" s="20">
        <v>4</v>
      </c>
      <c r="F21" s="47">
        <v>97</v>
      </c>
    </row>
    <row r="22" spans="2:6" x14ac:dyDescent="0.25">
      <c r="B22" s="50" t="s">
        <v>9</v>
      </c>
      <c r="C22" s="26">
        <v>31</v>
      </c>
      <c r="D22" s="27">
        <v>6</v>
      </c>
      <c r="E22" s="27">
        <v>4</v>
      </c>
      <c r="F22" s="51">
        <v>21</v>
      </c>
    </row>
    <row r="23" spans="2:6" x14ac:dyDescent="0.25">
      <c r="B23" s="50" t="s">
        <v>10</v>
      </c>
      <c r="C23" s="26">
        <v>7</v>
      </c>
      <c r="D23" s="27">
        <v>0</v>
      </c>
      <c r="E23" s="27">
        <v>0</v>
      </c>
      <c r="F23" s="51">
        <v>7</v>
      </c>
    </row>
    <row r="24" spans="2:6" x14ac:dyDescent="0.25">
      <c r="B24" s="50" t="s">
        <v>11</v>
      </c>
      <c r="C24" s="26">
        <v>87</v>
      </c>
      <c r="D24" s="27">
        <v>39</v>
      </c>
      <c r="E24" s="27">
        <v>0</v>
      </c>
      <c r="F24" s="51">
        <v>48</v>
      </c>
    </row>
    <row r="25" spans="2:6" x14ac:dyDescent="0.25">
      <c r="B25" s="50" t="s">
        <v>12</v>
      </c>
      <c r="C25" s="26">
        <v>34</v>
      </c>
      <c r="D25" s="27">
        <v>13</v>
      </c>
      <c r="E25" s="27">
        <v>0</v>
      </c>
      <c r="F25" s="51">
        <v>21</v>
      </c>
    </row>
    <row r="26" spans="2:6" x14ac:dyDescent="0.25">
      <c r="B26" s="46" t="s">
        <v>23</v>
      </c>
      <c r="C26" s="20">
        <v>30</v>
      </c>
      <c r="D26" s="20">
        <v>6</v>
      </c>
      <c r="E26" s="20">
        <v>0</v>
      </c>
      <c r="F26" s="47">
        <v>24</v>
      </c>
    </row>
    <row r="27" spans="2:6" x14ac:dyDescent="0.25">
      <c r="B27" s="50" t="s">
        <v>9</v>
      </c>
      <c r="C27" s="26">
        <v>10</v>
      </c>
      <c r="D27" s="27">
        <v>0</v>
      </c>
      <c r="E27" s="27">
        <v>0</v>
      </c>
      <c r="F27" s="51">
        <v>10</v>
      </c>
    </row>
    <row r="28" spans="2:6" x14ac:dyDescent="0.25">
      <c r="B28" s="50" t="s">
        <v>10</v>
      </c>
      <c r="C28" s="26">
        <v>0</v>
      </c>
      <c r="D28" s="27">
        <v>0</v>
      </c>
      <c r="E28" s="27">
        <v>0</v>
      </c>
      <c r="F28" s="51">
        <v>0</v>
      </c>
    </row>
    <row r="29" spans="2:6" x14ac:dyDescent="0.25">
      <c r="B29" s="50" t="s">
        <v>11</v>
      </c>
      <c r="C29" s="26">
        <v>10</v>
      </c>
      <c r="D29" s="27">
        <v>6</v>
      </c>
      <c r="E29" s="27">
        <v>0</v>
      </c>
      <c r="F29" s="51">
        <v>4</v>
      </c>
    </row>
    <row r="30" spans="2:6" x14ac:dyDescent="0.25">
      <c r="B30" s="50" t="s">
        <v>12</v>
      </c>
      <c r="C30" s="26">
        <v>10</v>
      </c>
      <c r="D30" s="27">
        <v>0</v>
      </c>
      <c r="E30" s="27">
        <v>0</v>
      </c>
      <c r="F30" s="51">
        <v>10</v>
      </c>
    </row>
    <row r="31" spans="2:6" x14ac:dyDescent="0.25">
      <c r="B31" s="46" t="s">
        <v>22</v>
      </c>
      <c r="C31" s="20">
        <v>7</v>
      </c>
      <c r="D31" s="20">
        <v>4</v>
      </c>
      <c r="E31" s="20">
        <v>3</v>
      </c>
      <c r="F31" s="47">
        <v>0</v>
      </c>
    </row>
    <row r="32" spans="2:6" x14ac:dyDescent="0.25">
      <c r="B32" s="50" t="s">
        <v>9</v>
      </c>
      <c r="C32" s="26">
        <v>0</v>
      </c>
      <c r="D32" s="27">
        <v>0</v>
      </c>
      <c r="E32" s="27">
        <v>0</v>
      </c>
      <c r="F32" s="51">
        <v>0</v>
      </c>
    </row>
    <row r="33" spans="2:6" x14ac:dyDescent="0.25">
      <c r="B33" s="50" t="s">
        <v>10</v>
      </c>
      <c r="C33" s="26">
        <v>0</v>
      </c>
      <c r="D33" s="27">
        <v>0</v>
      </c>
      <c r="E33" s="27">
        <v>0</v>
      </c>
      <c r="F33" s="51">
        <v>0</v>
      </c>
    </row>
    <row r="34" spans="2:6" x14ac:dyDescent="0.25">
      <c r="B34" s="50" t="s">
        <v>11</v>
      </c>
      <c r="C34" s="26">
        <v>7</v>
      </c>
      <c r="D34" s="27">
        <v>4</v>
      </c>
      <c r="E34" s="27">
        <v>3</v>
      </c>
      <c r="F34" s="51">
        <v>0</v>
      </c>
    </row>
    <row r="35" spans="2:6" x14ac:dyDescent="0.25">
      <c r="B35" s="50" t="s">
        <v>12</v>
      </c>
      <c r="C35" s="26">
        <v>0</v>
      </c>
      <c r="D35" s="27">
        <v>0</v>
      </c>
      <c r="E35" s="27">
        <v>0</v>
      </c>
      <c r="F35" s="51">
        <v>0</v>
      </c>
    </row>
    <row r="36" spans="2:6" ht="17.25" x14ac:dyDescent="0.25">
      <c r="B36" s="46" t="s">
        <v>30</v>
      </c>
      <c r="C36" s="20">
        <v>3</v>
      </c>
      <c r="D36" s="20">
        <v>3</v>
      </c>
      <c r="E36" s="20">
        <v>0</v>
      </c>
      <c r="F36" s="47">
        <v>0</v>
      </c>
    </row>
    <row r="37" spans="2:6" x14ac:dyDescent="0.25">
      <c r="B37" s="50" t="s">
        <v>9</v>
      </c>
      <c r="C37" s="26">
        <v>1</v>
      </c>
      <c r="D37" s="27">
        <v>1</v>
      </c>
      <c r="E37" s="27">
        <v>0</v>
      </c>
      <c r="F37" s="51">
        <v>0</v>
      </c>
    </row>
    <row r="38" spans="2:6" x14ac:dyDescent="0.25">
      <c r="B38" s="50" t="s">
        <v>10</v>
      </c>
      <c r="C38" s="26">
        <v>0</v>
      </c>
      <c r="D38" s="27">
        <v>0</v>
      </c>
      <c r="E38" s="27">
        <v>0</v>
      </c>
      <c r="F38" s="51">
        <v>0</v>
      </c>
    </row>
    <row r="39" spans="2:6" x14ac:dyDescent="0.25">
      <c r="B39" s="50" t="s">
        <v>11</v>
      </c>
      <c r="C39" s="26">
        <v>2</v>
      </c>
      <c r="D39" s="27">
        <v>2</v>
      </c>
      <c r="E39" s="27">
        <v>0</v>
      </c>
      <c r="F39" s="51">
        <v>0</v>
      </c>
    </row>
    <row r="40" spans="2:6" x14ac:dyDescent="0.25">
      <c r="B40" s="52" t="s">
        <v>12</v>
      </c>
      <c r="C40" s="53">
        <v>0</v>
      </c>
      <c r="D40" s="54">
        <v>0</v>
      </c>
      <c r="E40" s="54">
        <v>0</v>
      </c>
      <c r="F40" s="55">
        <v>0</v>
      </c>
    </row>
    <row r="41" spans="2:6" ht="38.25" customHeight="1" x14ac:dyDescent="0.25">
      <c r="B41" s="102" t="s">
        <v>26</v>
      </c>
      <c r="C41" s="102"/>
      <c r="D41" s="102"/>
      <c r="E41" s="102"/>
      <c r="F41" s="102"/>
    </row>
    <row r="42" spans="2:6" ht="36.75" customHeight="1" x14ac:dyDescent="0.25">
      <c r="B42" s="103" t="s">
        <v>27</v>
      </c>
      <c r="C42" s="103"/>
      <c r="D42" s="103"/>
      <c r="E42" s="103"/>
      <c r="F42" s="103"/>
    </row>
    <row r="43" spans="2:6" ht="26.25" customHeight="1" x14ac:dyDescent="0.25">
      <c r="B43" s="103" t="s">
        <v>25</v>
      </c>
      <c r="C43" s="103"/>
      <c r="D43" s="103"/>
      <c r="E43" s="103"/>
      <c r="F43" s="103"/>
    </row>
    <row r="44" spans="2:6" x14ac:dyDescent="0.25">
      <c r="B44" s="29" t="s">
        <v>31</v>
      </c>
      <c r="C44" s="45"/>
      <c r="D44" s="45"/>
      <c r="E44" s="45"/>
      <c r="F44" s="45"/>
    </row>
    <row r="45" spans="2:6" x14ac:dyDescent="0.25">
      <c r="B45" s="44" t="s">
        <v>14</v>
      </c>
    </row>
    <row r="62" spans="2:2" x14ac:dyDescent="0.25">
      <c r="B62" s="29" t="s">
        <v>28</v>
      </c>
    </row>
  </sheetData>
  <mergeCells count="13">
    <mergeCell ref="B41:F41"/>
    <mergeCell ref="B42:F42"/>
    <mergeCell ref="B43:F43"/>
    <mergeCell ref="B8:F8"/>
    <mergeCell ref="B9:F9"/>
    <mergeCell ref="B10:F10"/>
    <mergeCell ref="B11:F11"/>
    <mergeCell ref="B13:B15"/>
    <mergeCell ref="C13:C15"/>
    <mergeCell ref="D13:D15"/>
    <mergeCell ref="E13:F13"/>
    <mergeCell ref="E14:E15"/>
    <mergeCell ref="F14:F15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62"/>
  <sheetViews>
    <sheetView showGridLines="0" view="pageBreakPreview" zoomScale="85" zoomScaleNormal="98" zoomScaleSheetLayoutView="85" workbookViewId="0">
      <selection activeCell="B13" sqref="B13:B15"/>
    </sheetView>
  </sheetViews>
  <sheetFormatPr baseColWidth="10" defaultRowHeight="15" x14ac:dyDescent="0.25"/>
  <cols>
    <col min="1" max="1" width="0.85546875" customWidth="1"/>
    <col min="2" max="2" width="32.42578125" customWidth="1"/>
    <col min="3" max="3" width="16.85546875" customWidth="1"/>
    <col min="4" max="4" width="15.5703125" customWidth="1"/>
    <col min="5" max="5" width="22.7109375" customWidth="1"/>
    <col min="6" max="6" width="20.140625" customWidth="1"/>
    <col min="7" max="7" width="8.85546875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3"/>
      <c r="G2" s="4"/>
    </row>
    <row r="3" spans="2:13" x14ac:dyDescent="0.25">
      <c r="B3" s="5"/>
      <c r="C3" s="6"/>
      <c r="D3" s="6"/>
      <c r="E3" s="6"/>
      <c r="F3" s="7"/>
      <c r="G3" s="4"/>
    </row>
    <row r="4" spans="2:13" x14ac:dyDescent="0.25">
      <c r="B4" s="5"/>
      <c r="C4" s="6"/>
      <c r="D4" s="6"/>
      <c r="E4" s="6"/>
      <c r="F4" s="7"/>
      <c r="G4" s="4"/>
    </row>
    <row r="5" spans="2:13" x14ac:dyDescent="0.25">
      <c r="B5" s="5"/>
      <c r="C5" s="6"/>
      <c r="D5" s="6"/>
      <c r="E5" s="6"/>
      <c r="F5" s="7"/>
      <c r="G5" s="4"/>
    </row>
    <row r="6" spans="2:13" ht="15.75" thickBot="1" x14ac:dyDescent="0.3">
      <c r="B6" s="8"/>
      <c r="C6" s="9"/>
      <c r="D6" s="9"/>
      <c r="E6" s="9"/>
      <c r="F6" s="10"/>
      <c r="G6" s="4"/>
    </row>
    <row r="7" spans="2:13" ht="5.25" customHeight="1" x14ac:dyDescent="0.25">
      <c r="B7" s="11"/>
      <c r="C7" s="12"/>
      <c r="D7" s="12"/>
      <c r="E7" s="12"/>
      <c r="F7" s="13"/>
    </row>
    <row r="8" spans="2:13" ht="15.75" x14ac:dyDescent="0.25">
      <c r="B8" s="81" t="s">
        <v>0</v>
      </c>
      <c r="C8" s="82"/>
      <c r="D8" s="82"/>
      <c r="E8" s="82"/>
      <c r="F8" s="83"/>
      <c r="G8" s="14"/>
      <c r="H8" s="14"/>
    </row>
    <row r="9" spans="2:13" ht="15" customHeight="1" x14ac:dyDescent="0.25">
      <c r="B9" s="84" t="s">
        <v>1</v>
      </c>
      <c r="C9" s="85"/>
      <c r="D9" s="85"/>
      <c r="E9" s="85"/>
      <c r="F9" s="86"/>
      <c r="G9" s="15"/>
      <c r="H9" s="15"/>
      <c r="I9" s="15"/>
    </row>
    <row r="10" spans="2:13" ht="15" customHeight="1" x14ac:dyDescent="0.25">
      <c r="B10" s="84" t="s">
        <v>2</v>
      </c>
      <c r="C10" s="85"/>
      <c r="D10" s="85"/>
      <c r="E10" s="85"/>
      <c r="F10" s="86"/>
      <c r="G10" s="15"/>
      <c r="H10" s="15"/>
      <c r="I10" s="15"/>
    </row>
    <row r="11" spans="2:13" ht="15" customHeight="1" x14ac:dyDescent="0.25">
      <c r="B11" s="84" t="s">
        <v>33</v>
      </c>
      <c r="C11" s="85"/>
      <c r="D11" s="85"/>
      <c r="E11" s="85"/>
      <c r="F11" s="86"/>
      <c r="G11" s="15"/>
      <c r="H11" s="15"/>
      <c r="I11" s="15"/>
    </row>
    <row r="12" spans="2:13" ht="5.25" customHeight="1" x14ac:dyDescent="0.25">
      <c r="B12" s="16"/>
      <c r="C12" s="17"/>
      <c r="D12" s="17"/>
      <c r="E12" s="17"/>
      <c r="F12" s="18"/>
      <c r="G12" s="15"/>
      <c r="H12" s="15"/>
      <c r="I12" s="15"/>
    </row>
    <row r="13" spans="2:13" ht="15" customHeight="1" x14ac:dyDescent="0.25">
      <c r="B13" s="104" t="s">
        <v>3</v>
      </c>
      <c r="C13" s="106" t="s">
        <v>4</v>
      </c>
      <c r="D13" s="106" t="s">
        <v>5</v>
      </c>
      <c r="E13" s="108" t="s">
        <v>6</v>
      </c>
      <c r="F13" s="109"/>
    </row>
    <row r="14" spans="2:13" ht="15.75" customHeight="1" x14ac:dyDescent="0.25">
      <c r="B14" s="105"/>
      <c r="C14" s="107"/>
      <c r="D14" s="107"/>
      <c r="E14" s="107" t="s">
        <v>7</v>
      </c>
      <c r="F14" s="110" t="s">
        <v>8</v>
      </c>
    </row>
    <row r="15" spans="2:13" x14ac:dyDescent="0.25">
      <c r="B15" s="105"/>
      <c r="C15" s="107"/>
      <c r="D15" s="107"/>
      <c r="E15" s="107"/>
      <c r="F15" s="110"/>
    </row>
    <row r="16" spans="2:13" x14ac:dyDescent="0.25">
      <c r="B16" s="46" t="s">
        <v>24</v>
      </c>
      <c r="C16" s="20">
        <f>+D16+E16+F16</f>
        <v>936</v>
      </c>
      <c r="D16" s="20">
        <f>+D21+D26+D36+D31</f>
        <v>60</v>
      </c>
      <c r="E16" s="20">
        <f t="shared" ref="E16:F17" si="0">+E21+E26+E36+E31</f>
        <v>11</v>
      </c>
      <c r="F16" s="47">
        <f t="shared" si="0"/>
        <v>865</v>
      </c>
      <c r="I16" s="56"/>
      <c r="J16" s="56"/>
      <c r="K16" s="56"/>
      <c r="L16" s="56"/>
      <c r="M16" s="56"/>
    </row>
    <row r="17" spans="2:13" x14ac:dyDescent="0.25">
      <c r="B17" s="48" t="s">
        <v>9</v>
      </c>
      <c r="C17" s="23">
        <f>+SUM(D17:F17)</f>
        <v>26</v>
      </c>
      <c r="D17" s="24">
        <f>+D22+D27+D37+D32</f>
        <v>5</v>
      </c>
      <c r="E17" s="24">
        <f>+E22+E27+E37+E32</f>
        <v>0</v>
      </c>
      <c r="F17" s="49">
        <f t="shared" si="0"/>
        <v>21</v>
      </c>
      <c r="I17" s="56"/>
      <c r="J17" s="56"/>
      <c r="K17" s="56"/>
      <c r="L17" s="56"/>
      <c r="M17" s="56"/>
    </row>
    <row r="18" spans="2:13" x14ac:dyDescent="0.25">
      <c r="B18" s="48" t="s">
        <v>10</v>
      </c>
      <c r="C18" s="23">
        <f>+SUM(D18:F18)</f>
        <v>59</v>
      </c>
      <c r="D18" s="24">
        <f>+D23+D28+D38+D33</f>
        <v>1</v>
      </c>
      <c r="E18" s="24">
        <f t="shared" ref="E18:F20" si="1">+E23+E28+E38+E33</f>
        <v>5</v>
      </c>
      <c r="F18" s="49">
        <f t="shared" si="1"/>
        <v>53</v>
      </c>
      <c r="I18" s="56"/>
      <c r="J18" s="56"/>
      <c r="K18" s="56"/>
      <c r="L18" s="56"/>
      <c r="M18" s="56"/>
    </row>
    <row r="19" spans="2:13" x14ac:dyDescent="0.25">
      <c r="B19" s="48" t="s">
        <v>11</v>
      </c>
      <c r="C19" s="23">
        <f>+SUM(D19:F19)</f>
        <v>770</v>
      </c>
      <c r="D19" s="24">
        <f>+D24+D29+D39+D34</f>
        <v>48</v>
      </c>
      <c r="E19" s="24">
        <f t="shared" si="1"/>
        <v>1</v>
      </c>
      <c r="F19" s="49">
        <f t="shared" si="1"/>
        <v>721</v>
      </c>
      <c r="I19" s="56"/>
      <c r="J19" s="56"/>
      <c r="K19" s="56"/>
      <c r="L19" s="56"/>
      <c r="M19" s="56"/>
    </row>
    <row r="20" spans="2:13" x14ac:dyDescent="0.25">
      <c r="B20" s="48" t="s">
        <v>12</v>
      </c>
      <c r="C20" s="23">
        <f>+SUM(D20:F20)</f>
        <v>81</v>
      </c>
      <c r="D20" s="24">
        <f>+D25+D30+D40+D35</f>
        <v>6</v>
      </c>
      <c r="E20" s="24">
        <f t="shared" si="1"/>
        <v>5</v>
      </c>
      <c r="F20" s="49">
        <f>+F25+F30+F40+F35</f>
        <v>70</v>
      </c>
      <c r="I20" s="56"/>
      <c r="J20" s="56"/>
      <c r="K20" s="56"/>
      <c r="L20" s="56"/>
      <c r="M20" s="56"/>
    </row>
    <row r="21" spans="2:13" x14ac:dyDescent="0.25">
      <c r="B21" s="46" t="s">
        <v>13</v>
      </c>
      <c r="C21" s="20">
        <v>743</v>
      </c>
      <c r="D21" s="20">
        <v>0</v>
      </c>
      <c r="E21" s="20">
        <v>0</v>
      </c>
      <c r="F21" s="47">
        <v>743</v>
      </c>
      <c r="I21" s="56"/>
      <c r="J21" s="56"/>
      <c r="K21" s="56"/>
      <c r="L21" s="56"/>
    </row>
    <row r="22" spans="2:13" x14ac:dyDescent="0.25">
      <c r="B22" s="50" t="s">
        <v>9</v>
      </c>
      <c r="C22" s="26">
        <v>16</v>
      </c>
      <c r="D22" s="27">
        <v>0</v>
      </c>
      <c r="E22" s="27">
        <v>0</v>
      </c>
      <c r="F22" s="51">
        <v>16</v>
      </c>
    </row>
    <row r="23" spans="2:13" x14ac:dyDescent="0.25">
      <c r="B23" s="50" t="s">
        <v>10</v>
      </c>
      <c r="C23" s="26">
        <v>8</v>
      </c>
      <c r="D23" s="27">
        <v>0</v>
      </c>
      <c r="E23" s="27">
        <v>0</v>
      </c>
      <c r="F23" s="51">
        <v>8</v>
      </c>
    </row>
    <row r="24" spans="2:13" x14ac:dyDescent="0.25">
      <c r="B24" s="50" t="s">
        <v>11</v>
      </c>
      <c r="C24" s="26">
        <v>696</v>
      </c>
      <c r="D24" s="27">
        <v>0</v>
      </c>
      <c r="E24" s="27">
        <v>0</v>
      </c>
      <c r="F24" s="51">
        <v>696</v>
      </c>
    </row>
    <row r="25" spans="2:13" x14ac:dyDescent="0.25">
      <c r="B25" s="50" t="s">
        <v>12</v>
      </c>
      <c r="C25" s="26">
        <v>23</v>
      </c>
      <c r="D25" s="27">
        <v>0</v>
      </c>
      <c r="E25" s="27">
        <v>0</v>
      </c>
      <c r="F25" s="51">
        <v>23</v>
      </c>
    </row>
    <row r="26" spans="2:13" x14ac:dyDescent="0.25">
      <c r="B26" s="46" t="s">
        <v>23</v>
      </c>
      <c r="C26" s="20">
        <v>12</v>
      </c>
      <c r="D26" s="20">
        <v>10</v>
      </c>
      <c r="E26" s="20">
        <v>0</v>
      </c>
      <c r="F26" s="47">
        <v>2</v>
      </c>
      <c r="I26" s="56"/>
      <c r="J26" s="56"/>
      <c r="K26" s="56"/>
      <c r="L26" s="56"/>
    </row>
    <row r="27" spans="2:13" x14ac:dyDescent="0.25">
      <c r="B27" s="50" t="s">
        <v>9</v>
      </c>
      <c r="C27" s="26">
        <v>5</v>
      </c>
      <c r="D27" s="27">
        <v>5</v>
      </c>
      <c r="E27" s="27">
        <v>0</v>
      </c>
      <c r="F27" s="51">
        <v>0</v>
      </c>
    </row>
    <row r="28" spans="2:13" x14ac:dyDescent="0.25">
      <c r="B28" s="50" t="s">
        <v>10</v>
      </c>
      <c r="C28" s="26">
        <v>1</v>
      </c>
      <c r="D28" s="27">
        <v>1</v>
      </c>
      <c r="E28" s="27">
        <v>0</v>
      </c>
      <c r="F28" s="51">
        <v>0</v>
      </c>
    </row>
    <row r="29" spans="2:13" x14ac:dyDescent="0.25">
      <c r="B29" s="50" t="s">
        <v>11</v>
      </c>
      <c r="C29" s="26">
        <v>1</v>
      </c>
      <c r="D29" s="27">
        <v>0</v>
      </c>
      <c r="E29" s="27">
        <v>0</v>
      </c>
      <c r="F29" s="51">
        <v>1</v>
      </c>
    </row>
    <row r="30" spans="2:13" x14ac:dyDescent="0.25">
      <c r="B30" s="50" t="s">
        <v>12</v>
      </c>
      <c r="C30" s="26">
        <v>5</v>
      </c>
      <c r="D30" s="27">
        <v>4</v>
      </c>
      <c r="E30" s="27">
        <v>0</v>
      </c>
      <c r="F30" s="51">
        <v>1</v>
      </c>
    </row>
    <row r="31" spans="2:13" x14ac:dyDescent="0.25">
      <c r="B31" s="46" t="s">
        <v>22</v>
      </c>
      <c r="C31" s="20">
        <v>96</v>
      </c>
      <c r="D31" s="20">
        <v>47</v>
      </c>
      <c r="E31" s="20">
        <v>11</v>
      </c>
      <c r="F31" s="47">
        <v>38</v>
      </c>
      <c r="I31" s="56"/>
      <c r="J31" s="56"/>
      <c r="K31" s="56"/>
      <c r="L31" s="56"/>
      <c r="M31" s="56"/>
    </row>
    <row r="32" spans="2:13" x14ac:dyDescent="0.25">
      <c r="B32" s="50" t="s">
        <v>9</v>
      </c>
      <c r="C32" s="26">
        <v>5</v>
      </c>
      <c r="D32" s="27">
        <v>0</v>
      </c>
      <c r="E32" s="27">
        <v>0</v>
      </c>
      <c r="F32" s="51">
        <v>5</v>
      </c>
    </row>
    <row r="33" spans="2:13" x14ac:dyDescent="0.25">
      <c r="B33" s="50" t="s">
        <v>10</v>
      </c>
      <c r="C33" s="26">
        <v>10</v>
      </c>
      <c r="D33" s="27">
        <v>0</v>
      </c>
      <c r="E33" s="27">
        <v>5</v>
      </c>
      <c r="F33" s="51">
        <v>5</v>
      </c>
    </row>
    <row r="34" spans="2:13" x14ac:dyDescent="0.25">
      <c r="B34" s="50" t="s">
        <v>11</v>
      </c>
      <c r="C34" s="26">
        <v>70</v>
      </c>
      <c r="D34" s="27">
        <v>46</v>
      </c>
      <c r="E34" s="27">
        <v>1</v>
      </c>
      <c r="F34" s="51">
        <v>23</v>
      </c>
    </row>
    <row r="35" spans="2:13" x14ac:dyDescent="0.25">
      <c r="B35" s="50" t="s">
        <v>12</v>
      </c>
      <c r="C35" s="26">
        <v>11</v>
      </c>
      <c r="D35" s="27">
        <v>1</v>
      </c>
      <c r="E35" s="27">
        <v>5</v>
      </c>
      <c r="F35" s="51">
        <v>5</v>
      </c>
    </row>
    <row r="36" spans="2:13" ht="17.25" x14ac:dyDescent="0.25">
      <c r="B36" s="46" t="s">
        <v>30</v>
      </c>
      <c r="C36" s="20">
        <v>85</v>
      </c>
      <c r="D36" s="20">
        <v>3</v>
      </c>
      <c r="E36" s="20">
        <v>0</v>
      </c>
      <c r="F36" s="47">
        <v>82</v>
      </c>
      <c r="I36" s="56"/>
      <c r="J36" s="56"/>
      <c r="K36" s="56"/>
      <c r="L36" s="56"/>
      <c r="M36" s="56"/>
    </row>
    <row r="37" spans="2:13" x14ac:dyDescent="0.25">
      <c r="B37" s="50" t="s">
        <v>9</v>
      </c>
      <c r="C37" s="26">
        <v>0</v>
      </c>
      <c r="D37" s="27">
        <v>0</v>
      </c>
      <c r="E37" s="27">
        <v>0</v>
      </c>
      <c r="F37" s="51">
        <v>0</v>
      </c>
    </row>
    <row r="38" spans="2:13" x14ac:dyDescent="0.25">
      <c r="B38" s="50" t="s">
        <v>10</v>
      </c>
      <c r="C38" s="26">
        <v>40</v>
      </c>
      <c r="D38" s="27">
        <v>0</v>
      </c>
      <c r="E38" s="27">
        <v>0</v>
      </c>
      <c r="F38" s="51">
        <v>40</v>
      </c>
    </row>
    <row r="39" spans="2:13" x14ac:dyDescent="0.25">
      <c r="B39" s="50" t="s">
        <v>11</v>
      </c>
      <c r="C39" s="26">
        <v>3</v>
      </c>
      <c r="D39" s="27">
        <v>2</v>
      </c>
      <c r="E39" s="27">
        <v>0</v>
      </c>
      <c r="F39" s="51">
        <v>1</v>
      </c>
    </row>
    <row r="40" spans="2:13" x14ac:dyDescent="0.25">
      <c r="B40" s="52" t="s">
        <v>12</v>
      </c>
      <c r="C40" s="53">
        <v>42</v>
      </c>
      <c r="D40" s="54">
        <v>1</v>
      </c>
      <c r="E40" s="54">
        <v>0</v>
      </c>
      <c r="F40" s="55">
        <v>41</v>
      </c>
    </row>
    <row r="41" spans="2:13" ht="38.25" customHeight="1" x14ac:dyDescent="0.25">
      <c r="B41" s="102" t="s">
        <v>26</v>
      </c>
      <c r="C41" s="102"/>
      <c r="D41" s="102"/>
      <c r="E41" s="102"/>
      <c r="F41" s="102"/>
    </row>
    <row r="42" spans="2:13" ht="36.75" customHeight="1" x14ac:dyDescent="0.25">
      <c r="B42" s="103" t="s">
        <v>27</v>
      </c>
      <c r="C42" s="103"/>
      <c r="D42" s="103"/>
      <c r="E42" s="103"/>
      <c r="F42" s="103"/>
    </row>
    <row r="43" spans="2:13" ht="26.25" customHeight="1" x14ac:dyDescent="0.25">
      <c r="B43" s="103" t="s">
        <v>25</v>
      </c>
      <c r="C43" s="103"/>
      <c r="D43" s="103"/>
      <c r="E43" s="103"/>
      <c r="F43" s="103"/>
    </row>
    <row r="44" spans="2:13" x14ac:dyDescent="0.25">
      <c r="B44" s="29" t="s">
        <v>31</v>
      </c>
      <c r="C44" s="45"/>
      <c r="D44" s="45"/>
      <c r="E44" s="45"/>
      <c r="F44" s="45"/>
    </row>
    <row r="45" spans="2:13" x14ac:dyDescent="0.25">
      <c r="B45" s="44" t="s">
        <v>14</v>
      </c>
    </row>
    <row r="62" spans="2:2" x14ac:dyDescent="0.25">
      <c r="B62" s="29" t="s">
        <v>28</v>
      </c>
    </row>
  </sheetData>
  <mergeCells count="13">
    <mergeCell ref="B41:F41"/>
    <mergeCell ref="B42:F42"/>
    <mergeCell ref="B43:F43"/>
    <mergeCell ref="B8:F8"/>
    <mergeCell ref="B9:F9"/>
    <mergeCell ref="B10:F10"/>
    <mergeCell ref="B11:F11"/>
    <mergeCell ref="B13:B15"/>
    <mergeCell ref="C13:C15"/>
    <mergeCell ref="D13:D15"/>
    <mergeCell ref="E13:F13"/>
    <mergeCell ref="E14:E15"/>
    <mergeCell ref="F14:F15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M62"/>
  <sheetViews>
    <sheetView showGridLines="0" view="pageBreakPreview" topLeftCell="A49" zoomScale="98" zoomScaleNormal="98" zoomScaleSheetLayoutView="98" workbookViewId="0">
      <selection activeCell="J16" sqref="J16"/>
    </sheetView>
  </sheetViews>
  <sheetFormatPr baseColWidth="10" defaultRowHeight="15" x14ac:dyDescent="0.25"/>
  <cols>
    <col min="1" max="1" width="0.85546875" customWidth="1"/>
    <col min="2" max="2" width="32.42578125" customWidth="1"/>
    <col min="3" max="3" width="16.85546875" customWidth="1"/>
    <col min="4" max="4" width="15.5703125" customWidth="1"/>
    <col min="5" max="5" width="22.7109375" customWidth="1"/>
    <col min="6" max="6" width="20.140625" customWidth="1"/>
    <col min="7" max="7" width="8.85546875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3"/>
      <c r="G2" s="4"/>
    </row>
    <row r="3" spans="2:13" x14ac:dyDescent="0.25">
      <c r="B3" s="5"/>
      <c r="C3" s="6"/>
      <c r="D3" s="6"/>
      <c r="E3" s="6"/>
      <c r="F3" s="7"/>
      <c r="G3" s="4"/>
    </row>
    <row r="4" spans="2:13" x14ac:dyDescent="0.25">
      <c r="B4" s="5"/>
      <c r="C4" s="6"/>
      <c r="D4" s="6"/>
      <c r="E4" s="6"/>
      <c r="F4" s="7"/>
      <c r="G4" s="4"/>
    </row>
    <row r="5" spans="2:13" x14ac:dyDescent="0.25">
      <c r="B5" s="5"/>
      <c r="C5" s="6"/>
      <c r="D5" s="6"/>
      <c r="E5" s="6"/>
      <c r="F5" s="7"/>
      <c r="G5" s="4"/>
    </row>
    <row r="6" spans="2:13" ht="15.75" thickBot="1" x14ac:dyDescent="0.3">
      <c r="B6" s="8"/>
      <c r="C6" s="9"/>
      <c r="D6" s="9"/>
      <c r="E6" s="9"/>
      <c r="F6" s="10"/>
      <c r="G6" s="4"/>
    </row>
    <row r="7" spans="2:13" ht="5.25" customHeight="1" x14ac:dyDescent="0.25">
      <c r="B7" s="11"/>
      <c r="C7" s="12"/>
      <c r="D7" s="12"/>
      <c r="E7" s="12"/>
      <c r="F7" s="13"/>
    </row>
    <row r="8" spans="2:13" ht="15.75" x14ac:dyDescent="0.25">
      <c r="B8" s="81" t="s">
        <v>0</v>
      </c>
      <c r="C8" s="82"/>
      <c r="D8" s="82"/>
      <c r="E8" s="82"/>
      <c r="F8" s="83"/>
      <c r="G8" s="14"/>
      <c r="H8" s="14"/>
    </row>
    <row r="9" spans="2:13" ht="15" customHeight="1" x14ac:dyDescent="0.25">
      <c r="B9" s="84" t="s">
        <v>1</v>
      </c>
      <c r="C9" s="85"/>
      <c r="D9" s="85"/>
      <c r="E9" s="85"/>
      <c r="F9" s="86"/>
      <c r="G9" s="15"/>
      <c r="H9" s="15"/>
      <c r="I9" s="15"/>
    </row>
    <row r="10" spans="2:13" ht="15" customHeight="1" x14ac:dyDescent="0.25">
      <c r="B10" s="84" t="s">
        <v>2</v>
      </c>
      <c r="C10" s="85"/>
      <c r="D10" s="85"/>
      <c r="E10" s="85"/>
      <c r="F10" s="86"/>
      <c r="G10" s="15"/>
      <c r="H10" s="15"/>
      <c r="I10" s="15"/>
    </row>
    <row r="11" spans="2:13" ht="15" customHeight="1" x14ac:dyDescent="0.25">
      <c r="B11" s="84" t="s">
        <v>34</v>
      </c>
      <c r="C11" s="85"/>
      <c r="D11" s="85"/>
      <c r="E11" s="85"/>
      <c r="F11" s="86"/>
      <c r="G11" s="15"/>
      <c r="H11" s="15"/>
      <c r="I11" s="15"/>
    </row>
    <row r="12" spans="2:13" ht="5.25" customHeight="1" x14ac:dyDescent="0.25">
      <c r="B12" s="16"/>
      <c r="C12" s="17"/>
      <c r="D12" s="17"/>
      <c r="E12" s="17"/>
      <c r="F12" s="18"/>
      <c r="G12" s="15"/>
      <c r="H12" s="15"/>
      <c r="I12" s="15"/>
    </row>
    <row r="13" spans="2:13" ht="15" customHeight="1" x14ac:dyDescent="0.25">
      <c r="B13" s="104" t="s">
        <v>3</v>
      </c>
      <c r="C13" s="106" t="s">
        <v>4</v>
      </c>
      <c r="D13" s="106" t="s">
        <v>5</v>
      </c>
      <c r="E13" s="108" t="s">
        <v>6</v>
      </c>
      <c r="F13" s="109"/>
    </row>
    <row r="14" spans="2:13" ht="15.75" customHeight="1" x14ac:dyDescent="0.25">
      <c r="B14" s="105"/>
      <c r="C14" s="107"/>
      <c r="D14" s="107"/>
      <c r="E14" s="107" t="s">
        <v>7</v>
      </c>
      <c r="F14" s="110" t="s">
        <v>8</v>
      </c>
    </row>
    <row r="15" spans="2:13" x14ac:dyDescent="0.25">
      <c r="B15" s="105"/>
      <c r="C15" s="107"/>
      <c r="D15" s="107"/>
      <c r="E15" s="107"/>
      <c r="F15" s="110"/>
    </row>
    <row r="16" spans="2:13" x14ac:dyDescent="0.25">
      <c r="B16" s="46" t="s">
        <v>24</v>
      </c>
      <c r="C16" s="20">
        <f>+D16+E16+F16</f>
        <v>347</v>
      </c>
      <c r="D16" s="20">
        <f>+D21+D26+D36+D31</f>
        <v>148</v>
      </c>
      <c r="E16" s="20">
        <f t="shared" ref="E16:F17" si="0">+E21+E26+E36+E31</f>
        <v>1</v>
      </c>
      <c r="F16" s="47">
        <f t="shared" si="0"/>
        <v>198</v>
      </c>
      <c r="I16" s="56"/>
      <c r="J16" s="56"/>
      <c r="K16" s="56"/>
      <c r="L16" s="56"/>
      <c r="M16" s="56"/>
    </row>
    <row r="17" spans="2:13" x14ac:dyDescent="0.25">
      <c r="B17" s="48" t="s">
        <v>9</v>
      </c>
      <c r="C17" s="23">
        <f>+SUM(D17:F17)</f>
        <v>15</v>
      </c>
      <c r="D17" s="24">
        <f>+D22+D27+D37+D32</f>
        <v>1</v>
      </c>
      <c r="E17" s="24">
        <f>+E22+E27+E37+E32</f>
        <v>0</v>
      </c>
      <c r="F17" s="49">
        <f t="shared" si="0"/>
        <v>14</v>
      </c>
      <c r="I17" s="56"/>
      <c r="J17" s="56"/>
      <c r="K17" s="56"/>
      <c r="L17" s="56"/>
      <c r="M17" s="56"/>
    </row>
    <row r="18" spans="2:13" x14ac:dyDescent="0.25">
      <c r="B18" s="48" t="s">
        <v>10</v>
      </c>
      <c r="C18" s="23">
        <f>+SUM(D18:F18)</f>
        <v>40</v>
      </c>
      <c r="D18" s="24">
        <f>+D23+D28+D38+D33</f>
        <v>0</v>
      </c>
      <c r="E18" s="24">
        <f t="shared" ref="E18:F20" si="1">+E23+E28+E38+E33</f>
        <v>0</v>
      </c>
      <c r="F18" s="49">
        <f t="shared" si="1"/>
        <v>40</v>
      </c>
      <c r="I18" s="56"/>
      <c r="J18" s="56"/>
      <c r="K18" s="56"/>
      <c r="L18" s="56"/>
      <c r="M18" s="56"/>
    </row>
    <row r="19" spans="2:13" x14ac:dyDescent="0.25">
      <c r="B19" s="48" t="s">
        <v>11</v>
      </c>
      <c r="C19" s="23">
        <f>+SUM(D19:F19)</f>
        <v>273</v>
      </c>
      <c r="D19" s="24">
        <f>+D24+D29+D39+D34</f>
        <v>147</v>
      </c>
      <c r="E19" s="24">
        <f t="shared" si="1"/>
        <v>0</v>
      </c>
      <c r="F19" s="49">
        <f t="shared" si="1"/>
        <v>126</v>
      </c>
      <c r="I19" s="56"/>
      <c r="J19" s="56"/>
      <c r="K19" s="56"/>
      <c r="L19" s="56"/>
      <c r="M19" s="56"/>
    </row>
    <row r="20" spans="2:13" x14ac:dyDescent="0.25">
      <c r="B20" s="48" t="s">
        <v>12</v>
      </c>
      <c r="C20" s="23">
        <f>+SUM(D20:F20)</f>
        <v>19</v>
      </c>
      <c r="D20" s="24">
        <f>+D25+D30+D40+D35</f>
        <v>0</v>
      </c>
      <c r="E20" s="24">
        <f t="shared" si="1"/>
        <v>1</v>
      </c>
      <c r="F20" s="49">
        <f>+F25+F30+F40+F35</f>
        <v>18</v>
      </c>
      <c r="I20" s="56"/>
      <c r="J20" s="56"/>
      <c r="K20" s="56"/>
      <c r="L20" s="56"/>
      <c r="M20" s="56"/>
    </row>
    <row r="21" spans="2:13" x14ac:dyDescent="0.25">
      <c r="B21" s="46" t="s">
        <v>13</v>
      </c>
      <c r="C21" s="20">
        <v>146</v>
      </c>
      <c r="D21" s="20">
        <v>68</v>
      </c>
      <c r="E21" s="20">
        <v>0</v>
      </c>
      <c r="F21" s="47">
        <v>78</v>
      </c>
      <c r="I21" s="56"/>
      <c r="J21" s="56"/>
      <c r="K21" s="56"/>
      <c r="L21" s="56"/>
    </row>
    <row r="22" spans="2:13" x14ac:dyDescent="0.25">
      <c r="B22" s="50" t="s">
        <v>9</v>
      </c>
      <c r="C22" s="26">
        <v>2</v>
      </c>
      <c r="D22" s="27">
        <v>0</v>
      </c>
      <c r="E22" s="27">
        <v>0</v>
      </c>
      <c r="F22" s="51">
        <v>2</v>
      </c>
    </row>
    <row r="23" spans="2:13" x14ac:dyDescent="0.25">
      <c r="B23" s="50" t="s">
        <v>10</v>
      </c>
      <c r="C23" s="26">
        <v>0</v>
      </c>
      <c r="D23" s="27">
        <v>0</v>
      </c>
      <c r="E23" s="27">
        <v>0</v>
      </c>
      <c r="F23" s="51">
        <v>0</v>
      </c>
    </row>
    <row r="24" spans="2:13" x14ac:dyDescent="0.25">
      <c r="B24" s="50" t="s">
        <v>11</v>
      </c>
      <c r="C24" s="26">
        <v>144</v>
      </c>
      <c r="D24" s="27">
        <v>68</v>
      </c>
      <c r="E24" s="27">
        <v>0</v>
      </c>
      <c r="F24" s="51">
        <v>76</v>
      </c>
    </row>
    <row r="25" spans="2:13" x14ac:dyDescent="0.25">
      <c r="B25" s="50" t="s">
        <v>12</v>
      </c>
      <c r="C25" s="26">
        <v>0</v>
      </c>
      <c r="D25" s="27">
        <v>0</v>
      </c>
      <c r="E25" s="27">
        <v>0</v>
      </c>
      <c r="F25" s="51">
        <v>0</v>
      </c>
    </row>
    <row r="26" spans="2:13" x14ac:dyDescent="0.25">
      <c r="B26" s="46" t="s">
        <v>23</v>
      </c>
      <c r="C26" s="20">
        <v>95</v>
      </c>
      <c r="D26" s="20">
        <v>77</v>
      </c>
      <c r="E26" s="20">
        <v>1</v>
      </c>
      <c r="F26" s="47">
        <v>17</v>
      </c>
      <c r="I26" s="56"/>
      <c r="J26" s="56"/>
      <c r="K26" s="56"/>
      <c r="L26" s="56"/>
    </row>
    <row r="27" spans="2:13" x14ac:dyDescent="0.25">
      <c r="B27" s="50" t="s">
        <v>9</v>
      </c>
      <c r="C27" s="26">
        <v>3</v>
      </c>
      <c r="D27" s="27">
        <v>0</v>
      </c>
      <c r="E27" s="27">
        <v>0</v>
      </c>
      <c r="F27" s="51">
        <v>3</v>
      </c>
    </row>
    <row r="28" spans="2:13" x14ac:dyDescent="0.25">
      <c r="B28" s="50" t="s">
        <v>10</v>
      </c>
      <c r="C28" s="26">
        <v>0</v>
      </c>
      <c r="D28" s="27">
        <v>0</v>
      </c>
      <c r="E28" s="27">
        <v>0</v>
      </c>
      <c r="F28" s="51">
        <v>0</v>
      </c>
    </row>
    <row r="29" spans="2:13" x14ac:dyDescent="0.25">
      <c r="B29" s="50" t="s">
        <v>11</v>
      </c>
      <c r="C29" s="26">
        <v>89</v>
      </c>
      <c r="D29" s="27">
        <v>77</v>
      </c>
      <c r="E29" s="27">
        <v>0</v>
      </c>
      <c r="F29" s="51">
        <v>12</v>
      </c>
    </row>
    <row r="30" spans="2:13" x14ac:dyDescent="0.25">
      <c r="B30" s="50" t="s">
        <v>12</v>
      </c>
      <c r="C30" s="26">
        <v>3</v>
      </c>
      <c r="D30" s="27">
        <v>0</v>
      </c>
      <c r="E30" s="27">
        <v>1</v>
      </c>
      <c r="F30" s="51">
        <v>2</v>
      </c>
    </row>
    <row r="31" spans="2:13" x14ac:dyDescent="0.25">
      <c r="B31" s="46" t="s">
        <v>22</v>
      </c>
      <c r="C31" s="20">
        <v>69</v>
      </c>
      <c r="D31" s="20">
        <v>3</v>
      </c>
      <c r="E31" s="20">
        <v>0</v>
      </c>
      <c r="F31" s="47">
        <v>66</v>
      </c>
      <c r="I31" s="56"/>
      <c r="J31" s="56"/>
      <c r="K31" s="56"/>
      <c r="L31" s="56"/>
      <c r="M31" s="56"/>
    </row>
    <row r="32" spans="2:13" x14ac:dyDescent="0.25">
      <c r="B32" s="50" t="s">
        <v>9</v>
      </c>
      <c r="C32" s="26">
        <v>9</v>
      </c>
      <c r="D32" s="27">
        <v>1</v>
      </c>
      <c r="E32" s="27">
        <v>0</v>
      </c>
      <c r="F32" s="51">
        <v>8</v>
      </c>
    </row>
    <row r="33" spans="2:13" x14ac:dyDescent="0.25">
      <c r="B33" s="50" t="s">
        <v>10</v>
      </c>
      <c r="C33" s="26">
        <v>28</v>
      </c>
      <c r="D33" s="27">
        <v>0</v>
      </c>
      <c r="E33" s="27">
        <v>0</v>
      </c>
      <c r="F33" s="51">
        <v>28</v>
      </c>
    </row>
    <row r="34" spans="2:13" x14ac:dyDescent="0.25">
      <c r="B34" s="50" t="s">
        <v>11</v>
      </c>
      <c r="C34" s="26">
        <v>32</v>
      </c>
      <c r="D34" s="27">
        <v>2</v>
      </c>
      <c r="E34" s="27">
        <v>0</v>
      </c>
      <c r="F34" s="51">
        <v>30</v>
      </c>
    </row>
    <row r="35" spans="2:13" x14ac:dyDescent="0.25">
      <c r="B35" s="50" t="s">
        <v>12</v>
      </c>
      <c r="C35" s="26">
        <v>0</v>
      </c>
      <c r="D35" s="27">
        <v>0</v>
      </c>
      <c r="E35" s="27">
        <v>0</v>
      </c>
      <c r="F35" s="51">
        <v>0</v>
      </c>
    </row>
    <row r="36" spans="2:13" ht="17.25" x14ac:dyDescent="0.25">
      <c r="B36" s="46" t="s">
        <v>30</v>
      </c>
      <c r="C36" s="20">
        <v>37</v>
      </c>
      <c r="D36" s="20">
        <v>0</v>
      </c>
      <c r="E36" s="20">
        <v>0</v>
      </c>
      <c r="F36" s="47">
        <v>37</v>
      </c>
      <c r="I36" s="56"/>
      <c r="J36" s="56"/>
      <c r="K36" s="56"/>
      <c r="L36" s="56"/>
      <c r="M36" s="56"/>
    </row>
    <row r="37" spans="2:13" x14ac:dyDescent="0.25">
      <c r="B37" s="50" t="s">
        <v>9</v>
      </c>
      <c r="C37" s="26">
        <v>1</v>
      </c>
      <c r="D37" s="27">
        <v>0</v>
      </c>
      <c r="E37" s="27">
        <v>0</v>
      </c>
      <c r="F37" s="51">
        <v>1</v>
      </c>
    </row>
    <row r="38" spans="2:13" x14ac:dyDescent="0.25">
      <c r="B38" s="50" t="s">
        <v>10</v>
      </c>
      <c r="C38" s="26">
        <v>12</v>
      </c>
      <c r="D38" s="27">
        <v>0</v>
      </c>
      <c r="E38" s="27">
        <v>0</v>
      </c>
      <c r="F38" s="51">
        <v>12</v>
      </c>
    </row>
    <row r="39" spans="2:13" x14ac:dyDescent="0.25">
      <c r="B39" s="50" t="s">
        <v>11</v>
      </c>
      <c r="C39" s="26">
        <v>8</v>
      </c>
      <c r="D39" s="27">
        <v>0</v>
      </c>
      <c r="E39" s="27">
        <v>0</v>
      </c>
      <c r="F39" s="51">
        <v>8</v>
      </c>
    </row>
    <row r="40" spans="2:13" x14ac:dyDescent="0.25">
      <c r="B40" s="52" t="s">
        <v>12</v>
      </c>
      <c r="C40" s="53">
        <v>16</v>
      </c>
      <c r="D40" s="54">
        <v>0</v>
      </c>
      <c r="E40" s="54">
        <v>0</v>
      </c>
      <c r="F40" s="55">
        <v>16</v>
      </c>
    </row>
    <row r="41" spans="2:13" ht="38.25" customHeight="1" x14ac:dyDescent="0.25">
      <c r="B41" s="102" t="s">
        <v>26</v>
      </c>
      <c r="C41" s="102"/>
      <c r="D41" s="102"/>
      <c r="E41" s="102"/>
      <c r="F41" s="102"/>
    </row>
    <row r="42" spans="2:13" ht="36.75" customHeight="1" x14ac:dyDescent="0.25">
      <c r="B42" s="103" t="s">
        <v>27</v>
      </c>
      <c r="C42" s="103"/>
      <c r="D42" s="103"/>
      <c r="E42" s="103"/>
      <c r="F42" s="103"/>
    </row>
    <row r="43" spans="2:13" ht="26.25" customHeight="1" x14ac:dyDescent="0.25">
      <c r="B43" s="103" t="s">
        <v>25</v>
      </c>
      <c r="C43" s="103"/>
      <c r="D43" s="103"/>
      <c r="E43" s="103"/>
      <c r="F43" s="103"/>
    </row>
    <row r="44" spans="2:13" x14ac:dyDescent="0.25">
      <c r="B44" s="29" t="s">
        <v>31</v>
      </c>
      <c r="C44" s="45"/>
      <c r="D44" s="45"/>
      <c r="E44" s="45"/>
      <c r="F44" s="45"/>
    </row>
    <row r="45" spans="2:13" x14ac:dyDescent="0.25">
      <c r="B45" s="44" t="s">
        <v>14</v>
      </c>
    </row>
    <row r="62" spans="2:2" x14ac:dyDescent="0.25">
      <c r="B62" s="29" t="s">
        <v>28</v>
      </c>
    </row>
  </sheetData>
  <mergeCells count="13">
    <mergeCell ref="B41:F41"/>
    <mergeCell ref="B42:F42"/>
    <mergeCell ref="B43:F43"/>
    <mergeCell ref="B8:F8"/>
    <mergeCell ref="B9:F9"/>
    <mergeCell ref="B10:F10"/>
    <mergeCell ref="B11:F11"/>
    <mergeCell ref="B13:B15"/>
    <mergeCell ref="C13:C15"/>
    <mergeCell ref="D13:D15"/>
    <mergeCell ref="E13:F13"/>
    <mergeCell ref="E14:E15"/>
    <mergeCell ref="F14:F15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3"/>
  <sheetViews>
    <sheetView showGridLines="0" view="pageBreakPreview" topLeftCell="A31" zoomScale="98" zoomScaleNormal="98" zoomScaleSheetLayoutView="98" workbookViewId="0">
      <selection activeCell="M58" sqref="M58"/>
    </sheetView>
  </sheetViews>
  <sheetFormatPr baseColWidth="10" defaultRowHeight="15" x14ac:dyDescent="0.25"/>
  <cols>
    <col min="1" max="1" width="0.85546875" customWidth="1"/>
    <col min="2" max="2" width="32.42578125" customWidth="1"/>
    <col min="3" max="3" width="16.85546875" customWidth="1"/>
    <col min="4" max="4" width="15.5703125" customWidth="1"/>
    <col min="5" max="5" width="22.7109375" customWidth="1"/>
    <col min="6" max="6" width="20.140625" customWidth="1"/>
    <col min="7" max="7" width="4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3"/>
      <c r="G2" s="4"/>
    </row>
    <row r="3" spans="2:13" x14ac:dyDescent="0.25">
      <c r="B3" s="5"/>
      <c r="C3" s="6"/>
      <c r="D3" s="6"/>
      <c r="E3" s="6"/>
      <c r="F3" s="7"/>
      <c r="G3" s="4"/>
    </row>
    <row r="4" spans="2:13" x14ac:dyDescent="0.25">
      <c r="B4" s="5"/>
      <c r="C4" s="6"/>
      <c r="D4" s="6"/>
      <c r="E4" s="6"/>
      <c r="F4" s="7"/>
      <c r="G4" s="4"/>
    </row>
    <row r="5" spans="2:13" x14ac:dyDescent="0.25">
      <c r="B5" s="5"/>
      <c r="C5" s="6"/>
      <c r="D5" s="6"/>
      <c r="E5" s="6"/>
      <c r="F5" s="7"/>
      <c r="G5" s="4"/>
    </row>
    <row r="6" spans="2:13" ht="15.75" thickBot="1" x14ac:dyDescent="0.3">
      <c r="B6" s="8"/>
      <c r="C6" s="9"/>
      <c r="D6" s="9"/>
      <c r="E6" s="9"/>
      <c r="F6" s="10"/>
      <c r="G6" s="4"/>
    </row>
    <row r="7" spans="2:13" ht="5.25" customHeight="1" x14ac:dyDescent="0.25">
      <c r="B7" s="11"/>
      <c r="C7" s="12"/>
      <c r="D7" s="12"/>
      <c r="E7" s="12"/>
      <c r="F7" s="13"/>
    </row>
    <row r="8" spans="2:13" ht="15.75" x14ac:dyDescent="0.25">
      <c r="B8" s="81" t="s">
        <v>0</v>
      </c>
      <c r="C8" s="82"/>
      <c r="D8" s="82"/>
      <c r="E8" s="82"/>
      <c r="F8" s="83"/>
      <c r="G8" s="14"/>
      <c r="H8" s="14"/>
    </row>
    <row r="9" spans="2:13" ht="15" customHeight="1" x14ac:dyDescent="0.25">
      <c r="B9" s="84" t="s">
        <v>1</v>
      </c>
      <c r="C9" s="85"/>
      <c r="D9" s="85"/>
      <c r="E9" s="85"/>
      <c r="F9" s="86"/>
      <c r="G9" s="15"/>
      <c r="H9" s="15"/>
      <c r="I9" s="15"/>
    </row>
    <row r="10" spans="2:13" ht="15" customHeight="1" x14ac:dyDescent="0.25">
      <c r="B10" s="84" t="s">
        <v>2</v>
      </c>
      <c r="C10" s="85"/>
      <c r="D10" s="85"/>
      <c r="E10" s="85"/>
      <c r="F10" s="86"/>
      <c r="G10" s="15"/>
      <c r="H10" s="15"/>
      <c r="I10" s="15"/>
    </row>
    <row r="11" spans="2:13" ht="15" customHeight="1" x14ac:dyDescent="0.25">
      <c r="B11" s="84" t="s">
        <v>43</v>
      </c>
      <c r="C11" s="85"/>
      <c r="D11" s="85"/>
      <c r="E11" s="85"/>
      <c r="F11" s="86"/>
      <c r="G11" s="15"/>
      <c r="H11" s="15"/>
      <c r="I11" s="15"/>
    </row>
    <row r="12" spans="2:13" ht="5.25" customHeight="1" x14ac:dyDescent="0.25">
      <c r="B12" s="16"/>
      <c r="C12" s="17"/>
      <c r="D12" s="17"/>
      <c r="E12" s="17"/>
      <c r="F12" s="18"/>
      <c r="G12" s="15"/>
      <c r="H12" s="15"/>
      <c r="I12" s="15"/>
    </row>
    <row r="13" spans="2:13" ht="15" customHeight="1" x14ac:dyDescent="0.25">
      <c r="B13" s="90" t="s">
        <v>3</v>
      </c>
      <c r="C13" s="93" t="s">
        <v>4</v>
      </c>
      <c r="D13" s="93" t="s">
        <v>5</v>
      </c>
      <c r="E13" s="96" t="s">
        <v>6</v>
      </c>
      <c r="F13" s="97"/>
    </row>
    <row r="14" spans="2:13" ht="15.75" customHeight="1" x14ac:dyDescent="0.25">
      <c r="B14" s="91"/>
      <c r="C14" s="94"/>
      <c r="D14" s="94"/>
      <c r="E14" s="112" t="s">
        <v>7</v>
      </c>
      <c r="F14" s="113" t="s">
        <v>8</v>
      </c>
    </row>
    <row r="15" spans="2:13" x14ac:dyDescent="0.25">
      <c r="B15" s="92"/>
      <c r="C15" s="95"/>
      <c r="D15" s="95"/>
      <c r="E15" s="98"/>
      <c r="F15" s="100"/>
    </row>
    <row r="16" spans="2:13" x14ac:dyDescent="0.25">
      <c r="B16" s="19" t="s">
        <v>24</v>
      </c>
      <c r="C16" s="20">
        <v>454</v>
      </c>
      <c r="D16" s="20">
        <v>28</v>
      </c>
      <c r="E16" s="20">
        <v>44</v>
      </c>
      <c r="F16" s="57">
        <v>382</v>
      </c>
      <c r="I16" s="56"/>
      <c r="J16" s="56"/>
      <c r="K16" s="56"/>
      <c r="L16" s="56"/>
      <c r="M16" s="56"/>
    </row>
    <row r="17" spans="2:13" x14ac:dyDescent="0.25">
      <c r="B17" s="22" t="s">
        <v>9</v>
      </c>
      <c r="C17" s="23">
        <v>74</v>
      </c>
      <c r="D17" s="23">
        <v>13</v>
      </c>
      <c r="E17" s="23">
        <v>44</v>
      </c>
      <c r="F17" s="58">
        <v>17</v>
      </c>
      <c r="I17" s="56"/>
      <c r="J17" s="56"/>
      <c r="K17" s="56"/>
      <c r="L17" s="56"/>
      <c r="M17" s="56"/>
    </row>
    <row r="18" spans="2:13" x14ac:dyDescent="0.25">
      <c r="B18" s="22" t="s">
        <v>10</v>
      </c>
      <c r="C18" s="23">
        <v>174</v>
      </c>
      <c r="D18" s="23">
        <v>0</v>
      </c>
      <c r="E18" s="23">
        <v>0</v>
      </c>
      <c r="F18" s="58">
        <v>174</v>
      </c>
      <c r="I18" s="56"/>
      <c r="J18" s="56"/>
      <c r="K18" s="56"/>
      <c r="L18" s="56"/>
      <c r="M18" s="56"/>
    </row>
    <row r="19" spans="2:13" x14ac:dyDescent="0.25">
      <c r="B19" s="22" t="s">
        <v>11</v>
      </c>
      <c r="C19" s="23">
        <v>0</v>
      </c>
      <c r="D19" s="23">
        <v>0</v>
      </c>
      <c r="E19" s="23">
        <v>0</v>
      </c>
      <c r="F19" s="58">
        <v>0</v>
      </c>
      <c r="I19" s="56"/>
      <c r="J19" s="56"/>
      <c r="K19" s="56"/>
      <c r="L19" s="56"/>
      <c r="M19" s="56"/>
    </row>
    <row r="20" spans="2:13" x14ac:dyDescent="0.25">
      <c r="B20" s="22" t="s">
        <v>12</v>
      </c>
      <c r="C20" s="23">
        <v>206</v>
      </c>
      <c r="D20" s="23">
        <v>15</v>
      </c>
      <c r="E20" s="23">
        <v>0</v>
      </c>
      <c r="F20" s="58">
        <v>191</v>
      </c>
      <c r="I20" s="56"/>
      <c r="J20" s="56"/>
      <c r="K20" s="56"/>
      <c r="L20" s="56"/>
      <c r="M20" s="56"/>
    </row>
    <row r="21" spans="2:13" x14ac:dyDescent="0.25">
      <c r="B21" s="19" t="s">
        <v>13</v>
      </c>
      <c r="C21" s="20">
        <v>49</v>
      </c>
      <c r="D21" s="20">
        <v>0</v>
      </c>
      <c r="E21" s="20">
        <v>44</v>
      </c>
      <c r="F21" s="21">
        <v>5</v>
      </c>
      <c r="I21" s="56"/>
      <c r="J21" s="56"/>
      <c r="K21" s="56"/>
      <c r="L21" s="56"/>
      <c r="M21" s="56"/>
    </row>
    <row r="22" spans="2:13" x14ac:dyDescent="0.25">
      <c r="B22" s="25" t="s">
        <v>9</v>
      </c>
      <c r="C22" s="26">
        <v>46</v>
      </c>
      <c r="D22" s="35">
        <v>0</v>
      </c>
      <c r="E22" s="35">
        <v>44</v>
      </c>
      <c r="F22" s="34">
        <v>2</v>
      </c>
      <c r="I22" s="56"/>
      <c r="M22" s="56"/>
    </row>
    <row r="23" spans="2:13" x14ac:dyDescent="0.25">
      <c r="B23" s="25" t="s">
        <v>10</v>
      </c>
      <c r="C23" s="26">
        <v>0</v>
      </c>
      <c r="D23" s="35">
        <v>0</v>
      </c>
      <c r="E23" s="35">
        <v>0</v>
      </c>
      <c r="F23" s="34">
        <v>0</v>
      </c>
      <c r="I23" s="56"/>
      <c r="M23" s="56"/>
    </row>
    <row r="24" spans="2:13" x14ac:dyDescent="0.25">
      <c r="B24" s="25" t="s">
        <v>11</v>
      </c>
      <c r="C24" s="26">
        <v>0</v>
      </c>
      <c r="D24" s="35">
        <v>0</v>
      </c>
      <c r="E24" s="35">
        <v>0</v>
      </c>
      <c r="F24" s="34">
        <v>0</v>
      </c>
      <c r="I24" s="56"/>
      <c r="M24" s="56"/>
    </row>
    <row r="25" spans="2:13" x14ac:dyDescent="0.25">
      <c r="B25" s="25" t="s">
        <v>12</v>
      </c>
      <c r="C25" s="26">
        <v>3</v>
      </c>
      <c r="D25" s="35">
        <v>0</v>
      </c>
      <c r="E25" s="35">
        <v>0</v>
      </c>
      <c r="F25" s="34">
        <v>3</v>
      </c>
      <c r="I25" s="56"/>
      <c r="M25" s="56"/>
    </row>
    <row r="26" spans="2:13" x14ac:dyDescent="0.25">
      <c r="B26" s="19" t="s">
        <v>23</v>
      </c>
      <c r="C26" s="20">
        <v>14</v>
      </c>
      <c r="D26" s="20">
        <v>5</v>
      </c>
      <c r="E26" s="20">
        <v>0</v>
      </c>
      <c r="F26" s="21">
        <v>9</v>
      </c>
      <c r="I26" s="56"/>
      <c r="M26" s="56"/>
    </row>
    <row r="27" spans="2:13" x14ac:dyDescent="0.25">
      <c r="B27" s="25" t="s">
        <v>9</v>
      </c>
      <c r="C27" s="26">
        <v>5</v>
      </c>
      <c r="D27" s="35">
        <v>2</v>
      </c>
      <c r="E27" s="35">
        <v>0</v>
      </c>
      <c r="F27" s="34">
        <v>3</v>
      </c>
      <c r="I27" s="56"/>
      <c r="M27" s="56"/>
    </row>
    <row r="28" spans="2:13" x14ac:dyDescent="0.25">
      <c r="B28" s="25" t="s">
        <v>10</v>
      </c>
      <c r="C28" s="26">
        <v>0</v>
      </c>
      <c r="D28" s="35">
        <v>0</v>
      </c>
      <c r="E28" s="35">
        <v>0</v>
      </c>
      <c r="F28" s="34">
        <v>0</v>
      </c>
      <c r="I28" s="56"/>
      <c r="M28" s="56"/>
    </row>
    <row r="29" spans="2:13" x14ac:dyDescent="0.25">
      <c r="B29" s="25" t="s">
        <v>11</v>
      </c>
      <c r="C29" s="26">
        <v>0</v>
      </c>
      <c r="D29" s="35">
        <v>0</v>
      </c>
      <c r="E29" s="35">
        <v>0</v>
      </c>
      <c r="F29" s="34">
        <v>0</v>
      </c>
      <c r="I29" s="56"/>
      <c r="M29" s="56"/>
    </row>
    <row r="30" spans="2:13" x14ac:dyDescent="0.25">
      <c r="B30" s="25" t="s">
        <v>12</v>
      </c>
      <c r="C30" s="26">
        <v>9</v>
      </c>
      <c r="D30" s="35">
        <v>3</v>
      </c>
      <c r="E30" s="35">
        <v>0</v>
      </c>
      <c r="F30" s="34">
        <v>6</v>
      </c>
      <c r="I30" s="56"/>
      <c r="M30" s="56"/>
    </row>
    <row r="31" spans="2:13" x14ac:dyDescent="0.25">
      <c r="B31" s="19" t="s">
        <v>22</v>
      </c>
      <c r="C31" s="20">
        <v>0</v>
      </c>
      <c r="D31" s="20">
        <v>0</v>
      </c>
      <c r="E31" s="20">
        <v>0</v>
      </c>
      <c r="F31" s="21">
        <v>0</v>
      </c>
      <c r="I31" s="56"/>
      <c r="M31" s="56"/>
    </row>
    <row r="32" spans="2:13" x14ac:dyDescent="0.25">
      <c r="B32" s="25" t="s">
        <v>9</v>
      </c>
      <c r="C32" s="26">
        <v>0</v>
      </c>
      <c r="D32" s="35">
        <v>0</v>
      </c>
      <c r="E32" s="35">
        <v>0</v>
      </c>
      <c r="F32" s="34">
        <v>0</v>
      </c>
      <c r="I32" s="56"/>
      <c r="M32" s="56"/>
    </row>
    <row r="33" spans="1:13" x14ac:dyDescent="0.25">
      <c r="B33" s="25" t="s">
        <v>10</v>
      </c>
      <c r="C33" s="26">
        <v>0</v>
      </c>
      <c r="D33" s="35">
        <v>0</v>
      </c>
      <c r="E33" s="35">
        <v>0</v>
      </c>
      <c r="F33" s="34">
        <v>0</v>
      </c>
      <c r="I33" s="56"/>
      <c r="M33" s="56"/>
    </row>
    <row r="34" spans="1:13" x14ac:dyDescent="0.25">
      <c r="B34" s="25" t="s">
        <v>11</v>
      </c>
      <c r="C34" s="26">
        <v>0</v>
      </c>
      <c r="D34" s="35">
        <v>0</v>
      </c>
      <c r="E34" s="35">
        <v>0</v>
      </c>
      <c r="F34" s="34">
        <v>0</v>
      </c>
      <c r="I34" s="56"/>
      <c r="M34" s="56"/>
    </row>
    <row r="35" spans="1:13" x14ac:dyDescent="0.25">
      <c r="B35" s="25" t="s">
        <v>12</v>
      </c>
      <c r="C35" s="26">
        <v>0</v>
      </c>
      <c r="D35" s="35">
        <v>0</v>
      </c>
      <c r="E35" s="35">
        <v>0</v>
      </c>
      <c r="F35" s="34">
        <v>0</v>
      </c>
      <c r="I35" s="56"/>
      <c r="M35" s="56"/>
    </row>
    <row r="36" spans="1:13" x14ac:dyDescent="0.25">
      <c r="B36" s="19" t="s">
        <v>21</v>
      </c>
      <c r="C36" s="20">
        <v>391</v>
      </c>
      <c r="D36" s="20">
        <v>23</v>
      </c>
      <c r="E36" s="20">
        <v>0</v>
      </c>
      <c r="F36" s="21">
        <v>368</v>
      </c>
      <c r="I36" s="56"/>
      <c r="J36" s="56"/>
      <c r="K36" s="56"/>
      <c r="L36" s="56"/>
      <c r="M36" s="56"/>
    </row>
    <row r="37" spans="1:13" x14ac:dyDescent="0.25">
      <c r="B37" s="25" t="s">
        <v>9</v>
      </c>
      <c r="C37" s="26">
        <v>23</v>
      </c>
      <c r="D37" s="35">
        <v>11</v>
      </c>
      <c r="E37" s="35">
        <v>0</v>
      </c>
      <c r="F37" s="34">
        <v>12</v>
      </c>
      <c r="I37" s="56"/>
      <c r="M37" s="56"/>
    </row>
    <row r="38" spans="1:13" x14ac:dyDescent="0.25">
      <c r="A38">
        <v>0</v>
      </c>
      <c r="B38" s="25" t="s">
        <v>10</v>
      </c>
      <c r="C38" s="26">
        <v>174</v>
      </c>
      <c r="D38" s="35">
        <v>0</v>
      </c>
      <c r="E38" s="35">
        <v>0</v>
      </c>
      <c r="F38" s="34">
        <v>174</v>
      </c>
      <c r="I38" s="56"/>
      <c r="M38" s="56"/>
    </row>
    <row r="39" spans="1:13" x14ac:dyDescent="0.25">
      <c r="B39" s="25" t="s">
        <v>11</v>
      </c>
      <c r="C39" s="26">
        <v>0</v>
      </c>
      <c r="D39" s="35">
        <v>0</v>
      </c>
      <c r="E39" s="35">
        <v>0</v>
      </c>
      <c r="F39" s="34">
        <v>0</v>
      </c>
      <c r="I39" s="56"/>
      <c r="M39" s="56"/>
    </row>
    <row r="40" spans="1:13" x14ac:dyDescent="0.25">
      <c r="B40" s="25" t="s">
        <v>12</v>
      </c>
      <c r="C40" s="26">
        <v>194</v>
      </c>
      <c r="D40" s="35">
        <v>12</v>
      </c>
      <c r="E40" s="35">
        <v>0</v>
      </c>
      <c r="F40" s="34">
        <v>182</v>
      </c>
      <c r="I40" s="56"/>
      <c r="M40" s="56"/>
    </row>
    <row r="41" spans="1:13" ht="38.25" customHeight="1" x14ac:dyDescent="0.25">
      <c r="B41" s="111" t="s">
        <v>26</v>
      </c>
      <c r="C41" s="111"/>
      <c r="D41" s="111"/>
      <c r="E41" s="111"/>
      <c r="F41" s="111"/>
    </row>
    <row r="42" spans="1:13" ht="36.75" customHeight="1" x14ac:dyDescent="0.25">
      <c r="B42" s="103" t="s">
        <v>27</v>
      </c>
      <c r="C42" s="103"/>
      <c r="D42" s="103"/>
      <c r="E42" s="103"/>
      <c r="F42" s="103"/>
    </row>
    <row r="43" spans="1:13" ht="26.25" customHeight="1" x14ac:dyDescent="0.25">
      <c r="B43" s="103" t="s">
        <v>25</v>
      </c>
      <c r="C43" s="103"/>
      <c r="D43" s="103"/>
      <c r="E43" s="103"/>
      <c r="F43" s="103"/>
    </row>
    <row r="44" spans="1:13" x14ac:dyDescent="0.25">
      <c r="B44" s="44" t="s">
        <v>14</v>
      </c>
      <c r="C44" s="45"/>
      <c r="D44" s="45"/>
      <c r="E44" s="45"/>
      <c r="F44" s="45"/>
    </row>
    <row r="63" spans="2:2" x14ac:dyDescent="0.25">
      <c r="B63" s="29" t="s">
        <v>28</v>
      </c>
    </row>
  </sheetData>
  <mergeCells count="13">
    <mergeCell ref="B41:F41"/>
    <mergeCell ref="B42:F42"/>
    <mergeCell ref="B43:F43"/>
    <mergeCell ref="B8:F8"/>
    <mergeCell ref="B9:F9"/>
    <mergeCell ref="B10:F10"/>
    <mergeCell ref="B11:F11"/>
    <mergeCell ref="B13:B15"/>
    <mergeCell ref="C13:C15"/>
    <mergeCell ref="D13:D15"/>
    <mergeCell ref="E13:F13"/>
    <mergeCell ref="E14:E15"/>
    <mergeCell ref="F14:F15"/>
  </mergeCells>
  <printOptions horizontalCentered="1"/>
  <pageMargins left="0.15748031496062992" right="0.15748031496062992" top="0.74803149606299213" bottom="0.15748031496062992" header="0.31496062992125984" footer="0.31496062992125984"/>
  <pageSetup scale="76" orientation="portrait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63"/>
  <sheetViews>
    <sheetView showGridLines="0" view="pageBreakPreview" topLeftCell="A55" zoomScale="98" zoomScaleNormal="98" zoomScaleSheetLayoutView="98" workbookViewId="0">
      <selection activeCell="I55" sqref="I55"/>
    </sheetView>
  </sheetViews>
  <sheetFormatPr baseColWidth="10" defaultRowHeight="15" x14ac:dyDescent="0.25"/>
  <cols>
    <col min="1" max="1" width="0.85546875" customWidth="1"/>
    <col min="2" max="2" width="32.42578125" customWidth="1"/>
    <col min="3" max="3" width="16.85546875" customWidth="1"/>
    <col min="4" max="4" width="15.5703125" customWidth="1"/>
    <col min="5" max="5" width="22.7109375" customWidth="1"/>
    <col min="6" max="6" width="20.140625" customWidth="1"/>
    <col min="7" max="7" width="4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3"/>
      <c r="G2" s="4"/>
    </row>
    <row r="3" spans="2:13" x14ac:dyDescent="0.25">
      <c r="B3" s="5"/>
      <c r="C3" s="6"/>
      <c r="D3" s="6"/>
      <c r="E3" s="6"/>
      <c r="F3" s="7"/>
      <c r="G3" s="4"/>
    </row>
    <row r="4" spans="2:13" x14ac:dyDescent="0.25">
      <c r="B4" s="5"/>
      <c r="C4" s="6"/>
      <c r="D4" s="6"/>
      <c r="E4" s="6"/>
      <c r="F4" s="7"/>
      <c r="G4" s="4"/>
    </row>
    <row r="5" spans="2:13" x14ac:dyDescent="0.25">
      <c r="B5" s="5"/>
      <c r="C5" s="6"/>
      <c r="D5" s="6"/>
      <c r="E5" s="6"/>
      <c r="F5" s="7"/>
      <c r="G5" s="4"/>
    </row>
    <row r="6" spans="2:13" ht="15.75" thickBot="1" x14ac:dyDescent="0.3">
      <c r="B6" s="8"/>
      <c r="C6" s="9"/>
      <c r="D6" s="9"/>
      <c r="E6" s="9"/>
      <c r="F6" s="10"/>
      <c r="G6" s="4"/>
    </row>
    <row r="7" spans="2:13" ht="5.25" customHeight="1" x14ac:dyDescent="0.25">
      <c r="B7" s="11"/>
      <c r="C7" s="12"/>
      <c r="D7" s="12"/>
      <c r="E7" s="12"/>
      <c r="F7" s="13"/>
    </row>
    <row r="8" spans="2:13" ht="15.75" x14ac:dyDescent="0.25">
      <c r="B8" s="81" t="s">
        <v>0</v>
      </c>
      <c r="C8" s="82"/>
      <c r="D8" s="82"/>
      <c r="E8" s="82"/>
      <c r="F8" s="83"/>
      <c r="G8" s="14"/>
      <c r="H8" s="14"/>
    </row>
    <row r="9" spans="2:13" ht="15" customHeight="1" x14ac:dyDescent="0.25">
      <c r="B9" s="84" t="s">
        <v>1</v>
      </c>
      <c r="C9" s="85"/>
      <c r="D9" s="85"/>
      <c r="E9" s="85"/>
      <c r="F9" s="86"/>
      <c r="G9" s="15"/>
      <c r="H9" s="15"/>
      <c r="I9" s="15"/>
    </row>
    <row r="10" spans="2:13" ht="15" customHeight="1" x14ac:dyDescent="0.25">
      <c r="B10" s="84" t="s">
        <v>2</v>
      </c>
      <c r="C10" s="85"/>
      <c r="D10" s="85"/>
      <c r="E10" s="85"/>
      <c r="F10" s="86"/>
      <c r="G10" s="15"/>
      <c r="H10" s="15"/>
      <c r="I10" s="15"/>
    </row>
    <row r="11" spans="2:13" ht="15" customHeight="1" x14ac:dyDescent="0.25">
      <c r="B11" s="84" t="s">
        <v>42</v>
      </c>
      <c r="C11" s="85"/>
      <c r="D11" s="85"/>
      <c r="E11" s="85"/>
      <c r="F11" s="86"/>
      <c r="G11" s="15"/>
      <c r="H11" s="15"/>
      <c r="I11" s="15"/>
    </row>
    <row r="12" spans="2:13" ht="5.25" customHeight="1" x14ac:dyDescent="0.25">
      <c r="B12" s="16"/>
      <c r="C12" s="17"/>
      <c r="D12" s="17"/>
      <c r="E12" s="17"/>
      <c r="F12" s="18"/>
      <c r="G12" s="15"/>
      <c r="H12" s="15"/>
      <c r="I12" s="15"/>
    </row>
    <row r="13" spans="2:13" ht="15" customHeight="1" x14ac:dyDescent="0.25">
      <c r="B13" s="90" t="s">
        <v>3</v>
      </c>
      <c r="C13" s="93" t="s">
        <v>4</v>
      </c>
      <c r="D13" s="93" t="s">
        <v>5</v>
      </c>
      <c r="E13" s="96" t="s">
        <v>6</v>
      </c>
      <c r="F13" s="97"/>
    </row>
    <row r="14" spans="2:13" ht="15.75" customHeight="1" x14ac:dyDescent="0.25">
      <c r="B14" s="91"/>
      <c r="C14" s="94"/>
      <c r="D14" s="94"/>
      <c r="E14" s="112" t="s">
        <v>7</v>
      </c>
      <c r="F14" s="113" t="s">
        <v>8</v>
      </c>
    </row>
    <row r="15" spans="2:13" x14ac:dyDescent="0.25">
      <c r="B15" s="92"/>
      <c r="C15" s="95"/>
      <c r="D15" s="95"/>
      <c r="E15" s="98"/>
      <c r="F15" s="100"/>
    </row>
    <row r="16" spans="2:13" x14ac:dyDescent="0.25">
      <c r="B16" s="19" t="s">
        <v>24</v>
      </c>
      <c r="C16" s="20">
        <f>C21+C31+C26+C36</f>
        <v>375</v>
      </c>
      <c r="D16" s="20">
        <f t="shared" ref="D16:F16" si="0">D21+D31+D26+D36</f>
        <v>319</v>
      </c>
      <c r="E16" s="20">
        <f t="shared" si="0"/>
        <v>2</v>
      </c>
      <c r="F16" s="57">
        <f t="shared" si="0"/>
        <v>54</v>
      </c>
      <c r="H16" s="56"/>
      <c r="I16" s="56"/>
      <c r="J16" s="56"/>
      <c r="K16" s="56"/>
      <c r="L16" s="56"/>
      <c r="M16" s="56"/>
    </row>
    <row r="17" spans="2:13" x14ac:dyDescent="0.25">
      <c r="B17" s="22" t="s">
        <v>9</v>
      </c>
      <c r="C17" s="23">
        <f t="shared" ref="C17:F20" si="1">C22+C32+C27+C37</f>
        <v>73</v>
      </c>
      <c r="D17" s="23">
        <f>D22+D32+D27+D37</f>
        <v>34</v>
      </c>
      <c r="E17" s="23">
        <f t="shared" si="1"/>
        <v>0</v>
      </c>
      <c r="F17" s="58">
        <f t="shared" si="1"/>
        <v>39</v>
      </c>
      <c r="I17" s="56"/>
      <c r="M17" s="56"/>
    </row>
    <row r="18" spans="2:13" x14ac:dyDescent="0.25">
      <c r="B18" s="22" t="s">
        <v>10</v>
      </c>
      <c r="C18" s="23">
        <f t="shared" si="1"/>
        <v>117</v>
      </c>
      <c r="D18" s="23">
        <f t="shared" si="1"/>
        <v>117</v>
      </c>
      <c r="E18" s="23">
        <f t="shared" si="1"/>
        <v>0</v>
      </c>
      <c r="F18" s="58">
        <f t="shared" si="1"/>
        <v>0</v>
      </c>
      <c r="I18" s="56"/>
      <c r="M18" s="56"/>
    </row>
    <row r="19" spans="2:13" x14ac:dyDescent="0.25">
      <c r="B19" s="22" t="s">
        <v>11</v>
      </c>
      <c r="C19" s="23">
        <f t="shared" si="1"/>
        <v>0</v>
      </c>
      <c r="D19" s="23">
        <f t="shared" si="1"/>
        <v>0</v>
      </c>
      <c r="E19" s="23">
        <f t="shared" si="1"/>
        <v>0</v>
      </c>
      <c r="F19" s="58">
        <f t="shared" si="1"/>
        <v>0</v>
      </c>
      <c r="I19" s="56"/>
      <c r="M19" s="56"/>
    </row>
    <row r="20" spans="2:13" x14ac:dyDescent="0.25">
      <c r="B20" s="22" t="s">
        <v>12</v>
      </c>
      <c r="C20" s="23">
        <f t="shared" si="1"/>
        <v>185</v>
      </c>
      <c r="D20" s="23">
        <f t="shared" si="1"/>
        <v>168</v>
      </c>
      <c r="E20" s="23">
        <f t="shared" si="1"/>
        <v>2</v>
      </c>
      <c r="F20" s="58">
        <f t="shared" si="1"/>
        <v>15</v>
      </c>
      <c r="I20" s="56"/>
      <c r="M20" s="56"/>
    </row>
    <row r="21" spans="2:13" x14ac:dyDescent="0.25">
      <c r="B21" s="19" t="s">
        <v>13</v>
      </c>
      <c r="C21" s="20">
        <f>SUM(C22:C25)</f>
        <v>38</v>
      </c>
      <c r="D21" s="20">
        <f t="shared" ref="D21:F21" si="2">SUM(D22:D25)</f>
        <v>4</v>
      </c>
      <c r="E21" s="20">
        <f t="shared" si="2"/>
        <v>2</v>
      </c>
      <c r="F21" s="21">
        <f t="shared" si="2"/>
        <v>32</v>
      </c>
      <c r="H21" s="56"/>
      <c r="I21" s="56"/>
      <c r="J21" s="56"/>
      <c r="K21" s="56"/>
      <c r="L21" s="56"/>
      <c r="M21" s="56"/>
    </row>
    <row r="22" spans="2:13" x14ac:dyDescent="0.25">
      <c r="B22" s="25" t="s">
        <v>9</v>
      </c>
      <c r="C22" s="26">
        <v>19</v>
      </c>
      <c r="D22" s="35">
        <v>2</v>
      </c>
      <c r="E22" s="35">
        <v>0</v>
      </c>
      <c r="F22" s="34">
        <v>17</v>
      </c>
      <c r="I22" s="56"/>
      <c r="M22" s="56"/>
    </row>
    <row r="23" spans="2:13" x14ac:dyDescent="0.25">
      <c r="B23" s="25" t="s">
        <v>10</v>
      </c>
      <c r="C23" s="26">
        <v>0</v>
      </c>
      <c r="D23" s="35">
        <v>0</v>
      </c>
      <c r="E23" s="35">
        <v>0</v>
      </c>
      <c r="F23" s="34">
        <v>0</v>
      </c>
      <c r="I23" s="56"/>
      <c r="M23" s="56"/>
    </row>
    <row r="24" spans="2:13" x14ac:dyDescent="0.25">
      <c r="B24" s="25" t="s">
        <v>11</v>
      </c>
      <c r="C24" s="26">
        <v>0</v>
      </c>
      <c r="D24" s="35">
        <v>0</v>
      </c>
      <c r="E24" s="35">
        <v>0</v>
      </c>
      <c r="F24" s="34">
        <v>0</v>
      </c>
      <c r="I24" s="56"/>
      <c r="M24" s="56"/>
    </row>
    <row r="25" spans="2:13" x14ac:dyDescent="0.25">
      <c r="B25" s="25" t="s">
        <v>12</v>
      </c>
      <c r="C25" s="26">
        <v>19</v>
      </c>
      <c r="D25" s="35">
        <v>2</v>
      </c>
      <c r="E25" s="35">
        <v>2</v>
      </c>
      <c r="F25" s="34">
        <v>15</v>
      </c>
      <c r="I25" s="56"/>
      <c r="M25" s="56"/>
    </row>
    <row r="26" spans="2:13" x14ac:dyDescent="0.25">
      <c r="B26" s="19" t="s">
        <v>23</v>
      </c>
      <c r="C26" s="20">
        <f>SUM(C27:C30)</f>
        <v>315</v>
      </c>
      <c r="D26" s="20">
        <f t="shared" ref="D26:F26" si="3">SUM(D27:D30)</f>
        <v>304</v>
      </c>
      <c r="E26" s="20">
        <f t="shared" si="3"/>
        <v>0</v>
      </c>
      <c r="F26" s="21">
        <f t="shared" si="3"/>
        <v>11</v>
      </c>
      <c r="I26" s="56"/>
      <c r="J26" s="56"/>
      <c r="K26" s="56"/>
      <c r="L26" s="56"/>
      <c r="M26" s="56"/>
    </row>
    <row r="27" spans="2:13" x14ac:dyDescent="0.25">
      <c r="B27" s="25" t="s">
        <v>9</v>
      </c>
      <c r="C27" s="26">
        <v>32</v>
      </c>
      <c r="D27" s="35">
        <v>21</v>
      </c>
      <c r="E27" s="35">
        <v>0</v>
      </c>
      <c r="F27" s="34">
        <v>11</v>
      </c>
      <c r="I27" s="56"/>
      <c r="M27" s="56"/>
    </row>
    <row r="28" spans="2:13" x14ac:dyDescent="0.25">
      <c r="B28" s="25" t="s">
        <v>10</v>
      </c>
      <c r="C28" s="26">
        <v>117</v>
      </c>
      <c r="D28" s="35">
        <v>117</v>
      </c>
      <c r="E28" s="35">
        <v>0</v>
      </c>
      <c r="F28" s="34">
        <v>0</v>
      </c>
      <c r="I28" s="56"/>
      <c r="M28" s="56"/>
    </row>
    <row r="29" spans="2:13" x14ac:dyDescent="0.25">
      <c r="B29" s="25" t="s">
        <v>11</v>
      </c>
      <c r="C29" s="26">
        <v>0</v>
      </c>
      <c r="D29" s="35">
        <v>0</v>
      </c>
      <c r="E29" s="35">
        <v>0</v>
      </c>
      <c r="F29" s="34">
        <v>0</v>
      </c>
      <c r="I29" s="56"/>
      <c r="M29" s="56"/>
    </row>
    <row r="30" spans="2:13" x14ac:dyDescent="0.25">
      <c r="B30" s="25" t="s">
        <v>12</v>
      </c>
      <c r="C30" s="26">
        <v>166</v>
      </c>
      <c r="D30" s="35">
        <v>166</v>
      </c>
      <c r="E30" s="35">
        <v>0</v>
      </c>
      <c r="F30" s="34">
        <v>0</v>
      </c>
      <c r="I30" s="56"/>
      <c r="M30" s="56"/>
    </row>
    <row r="31" spans="2:13" x14ac:dyDescent="0.25">
      <c r="B31" s="19" t="s">
        <v>22</v>
      </c>
      <c r="C31" s="20">
        <f>SUM(C32:C35)</f>
        <v>11</v>
      </c>
      <c r="D31" s="20">
        <f t="shared" ref="D31:F31" si="4">SUM(D32:D35)</f>
        <v>0</v>
      </c>
      <c r="E31" s="20">
        <f t="shared" si="4"/>
        <v>0</v>
      </c>
      <c r="F31" s="21">
        <f t="shared" si="4"/>
        <v>11</v>
      </c>
      <c r="I31" s="56"/>
      <c r="M31" s="56"/>
    </row>
    <row r="32" spans="2:13" x14ac:dyDescent="0.25">
      <c r="B32" s="25" t="s">
        <v>9</v>
      </c>
      <c r="C32" s="26">
        <v>11</v>
      </c>
      <c r="D32" s="35">
        <v>0</v>
      </c>
      <c r="E32" s="35">
        <v>0</v>
      </c>
      <c r="F32" s="34">
        <v>11</v>
      </c>
      <c r="I32" s="56"/>
      <c r="M32" s="56"/>
    </row>
    <row r="33" spans="1:13" x14ac:dyDescent="0.25">
      <c r="B33" s="25" t="s">
        <v>10</v>
      </c>
      <c r="C33" s="26">
        <v>0</v>
      </c>
      <c r="D33" s="35">
        <v>0</v>
      </c>
      <c r="E33" s="35">
        <v>0</v>
      </c>
      <c r="F33" s="34">
        <v>0</v>
      </c>
      <c r="I33" s="56"/>
      <c r="M33" s="56"/>
    </row>
    <row r="34" spans="1:13" x14ac:dyDescent="0.25">
      <c r="B34" s="25" t="s">
        <v>11</v>
      </c>
      <c r="C34" s="26">
        <v>0</v>
      </c>
      <c r="D34" s="35">
        <v>0</v>
      </c>
      <c r="E34" s="35">
        <v>0</v>
      </c>
      <c r="F34" s="34">
        <v>0</v>
      </c>
      <c r="I34" s="56"/>
      <c r="M34" s="56"/>
    </row>
    <row r="35" spans="1:13" x14ac:dyDescent="0.25">
      <c r="B35" s="25" t="s">
        <v>12</v>
      </c>
      <c r="C35" s="26">
        <v>0</v>
      </c>
      <c r="D35" s="35">
        <v>0</v>
      </c>
      <c r="E35" s="35">
        <v>0</v>
      </c>
      <c r="F35" s="34">
        <v>0</v>
      </c>
      <c r="I35" s="56"/>
      <c r="M35" s="56"/>
    </row>
    <row r="36" spans="1:13" x14ac:dyDescent="0.25">
      <c r="B36" s="19" t="s">
        <v>21</v>
      </c>
      <c r="C36" s="20">
        <f>SUM(C37:C40)</f>
        <v>11</v>
      </c>
      <c r="D36" s="20">
        <f t="shared" ref="D36:F36" si="5">SUM(D37:D40)</f>
        <v>11</v>
      </c>
      <c r="E36" s="20">
        <f t="shared" si="5"/>
        <v>0</v>
      </c>
      <c r="F36" s="21">
        <f t="shared" si="5"/>
        <v>0</v>
      </c>
      <c r="H36" s="56"/>
      <c r="I36" s="56"/>
      <c r="J36" s="56"/>
      <c r="K36" s="56"/>
      <c r="L36" s="56"/>
      <c r="M36" s="56"/>
    </row>
    <row r="37" spans="1:13" x14ac:dyDescent="0.25">
      <c r="B37" s="25" t="s">
        <v>9</v>
      </c>
      <c r="C37" s="26">
        <v>11</v>
      </c>
      <c r="D37" s="35">
        <v>11</v>
      </c>
      <c r="E37" s="35">
        <v>0</v>
      </c>
      <c r="F37" s="34">
        <v>0</v>
      </c>
      <c r="I37" s="56"/>
      <c r="M37" s="56"/>
    </row>
    <row r="38" spans="1:13" x14ac:dyDescent="0.25">
      <c r="A38">
        <v>0</v>
      </c>
      <c r="B38" s="25" t="s">
        <v>10</v>
      </c>
      <c r="C38" s="26">
        <v>0</v>
      </c>
      <c r="D38" s="35">
        <v>0</v>
      </c>
      <c r="E38" s="35">
        <v>0</v>
      </c>
      <c r="F38" s="34">
        <v>0</v>
      </c>
      <c r="I38" s="56"/>
      <c r="M38" s="56"/>
    </row>
    <row r="39" spans="1:13" x14ac:dyDescent="0.25">
      <c r="B39" s="25" t="s">
        <v>11</v>
      </c>
      <c r="C39" s="26">
        <v>0</v>
      </c>
      <c r="D39" s="35">
        <v>0</v>
      </c>
      <c r="E39" s="35">
        <v>0</v>
      </c>
      <c r="F39" s="34">
        <v>0</v>
      </c>
      <c r="I39" s="56"/>
      <c r="M39" s="56"/>
    </row>
    <row r="40" spans="1:13" x14ac:dyDescent="0.25">
      <c r="B40" s="25" t="s">
        <v>12</v>
      </c>
      <c r="C40" s="26">
        <v>0</v>
      </c>
      <c r="D40" s="35">
        <v>0</v>
      </c>
      <c r="E40" s="35">
        <v>0</v>
      </c>
      <c r="F40" s="30">
        <v>0</v>
      </c>
      <c r="I40" s="56"/>
      <c r="M40" s="56"/>
    </row>
    <row r="41" spans="1:13" ht="38.25" customHeight="1" x14ac:dyDescent="0.25">
      <c r="B41" s="111" t="s">
        <v>26</v>
      </c>
      <c r="C41" s="111"/>
      <c r="D41" s="111"/>
      <c r="E41" s="111"/>
      <c r="F41" s="111"/>
    </row>
    <row r="42" spans="1:13" ht="36.75" customHeight="1" x14ac:dyDescent="0.25">
      <c r="B42" s="103" t="s">
        <v>27</v>
      </c>
      <c r="C42" s="103"/>
      <c r="D42" s="103"/>
      <c r="E42" s="103"/>
      <c r="F42" s="103"/>
    </row>
    <row r="43" spans="1:13" ht="26.25" customHeight="1" x14ac:dyDescent="0.25">
      <c r="B43" s="103" t="s">
        <v>25</v>
      </c>
      <c r="C43" s="103"/>
      <c r="D43" s="103"/>
      <c r="E43" s="103"/>
      <c r="F43" s="103"/>
    </row>
    <row r="44" spans="1:13" x14ac:dyDescent="0.25">
      <c r="B44" s="44" t="s">
        <v>36</v>
      </c>
      <c r="C44" s="45"/>
      <c r="D44" s="45"/>
      <c r="E44" s="45"/>
      <c r="F44" s="45"/>
    </row>
    <row r="63" spans="2:2" x14ac:dyDescent="0.25">
      <c r="B63" s="29" t="s">
        <v>35</v>
      </c>
    </row>
  </sheetData>
  <mergeCells count="13">
    <mergeCell ref="B41:F41"/>
    <mergeCell ref="B42:F42"/>
    <mergeCell ref="B43:F43"/>
    <mergeCell ref="B8:F8"/>
    <mergeCell ref="B9:F9"/>
    <mergeCell ref="B10:F10"/>
    <mergeCell ref="B11:F11"/>
    <mergeCell ref="B13:B15"/>
    <mergeCell ref="C13:C15"/>
    <mergeCell ref="D13:D15"/>
    <mergeCell ref="E13:F13"/>
    <mergeCell ref="E14:E15"/>
    <mergeCell ref="F14:F15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63"/>
  <sheetViews>
    <sheetView showGridLines="0" view="pageBreakPreview" topLeftCell="A43" zoomScaleNormal="98" zoomScaleSheetLayoutView="100" workbookViewId="0">
      <selection activeCell="K54" sqref="K54"/>
    </sheetView>
  </sheetViews>
  <sheetFormatPr baseColWidth="10" defaultRowHeight="15" x14ac:dyDescent="0.25"/>
  <cols>
    <col min="1" max="1" width="0.85546875" customWidth="1"/>
    <col min="2" max="2" width="32.42578125" customWidth="1"/>
    <col min="3" max="3" width="16.85546875" customWidth="1"/>
    <col min="4" max="4" width="15.5703125" customWidth="1"/>
    <col min="5" max="5" width="22.7109375" customWidth="1"/>
    <col min="6" max="6" width="20.140625" customWidth="1"/>
    <col min="7" max="7" width="4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3"/>
      <c r="G2" s="4"/>
    </row>
    <row r="3" spans="2:13" x14ac:dyDescent="0.25">
      <c r="B3" s="5"/>
      <c r="C3" s="6"/>
      <c r="D3" s="6"/>
      <c r="E3" s="6"/>
      <c r="F3" s="7"/>
      <c r="G3" s="4"/>
    </row>
    <row r="4" spans="2:13" x14ac:dyDescent="0.25">
      <c r="B4" s="5"/>
      <c r="C4" s="6"/>
      <c r="D4" s="6"/>
      <c r="E4" s="6"/>
      <c r="F4" s="7"/>
      <c r="G4" s="4"/>
    </row>
    <row r="5" spans="2:13" x14ac:dyDescent="0.25">
      <c r="B5" s="5"/>
      <c r="C5" s="6"/>
      <c r="D5" s="6"/>
      <c r="E5" s="6"/>
      <c r="F5" s="7"/>
      <c r="G5" s="4"/>
    </row>
    <row r="6" spans="2:13" ht="15.75" thickBot="1" x14ac:dyDescent="0.3">
      <c r="B6" s="8"/>
      <c r="C6" s="9"/>
      <c r="D6" s="9"/>
      <c r="E6" s="9"/>
      <c r="F6" s="10"/>
      <c r="G6" s="4"/>
    </row>
    <row r="7" spans="2:13" ht="5.25" customHeight="1" x14ac:dyDescent="0.25">
      <c r="B7" s="11"/>
      <c r="C7" s="12"/>
      <c r="D7" s="12"/>
      <c r="E7" s="12"/>
      <c r="F7" s="13"/>
    </row>
    <row r="8" spans="2:13" ht="15.75" x14ac:dyDescent="0.25">
      <c r="B8" s="81" t="s">
        <v>0</v>
      </c>
      <c r="C8" s="82"/>
      <c r="D8" s="82"/>
      <c r="E8" s="82"/>
      <c r="F8" s="83"/>
      <c r="G8" s="14"/>
      <c r="H8" s="14"/>
    </row>
    <row r="9" spans="2:13" ht="15" customHeight="1" x14ac:dyDescent="0.25">
      <c r="B9" s="84" t="s">
        <v>1</v>
      </c>
      <c r="C9" s="85"/>
      <c r="D9" s="85"/>
      <c r="E9" s="85"/>
      <c r="F9" s="86"/>
      <c r="G9" s="15"/>
      <c r="H9" s="15"/>
      <c r="I9" s="15"/>
    </row>
    <row r="10" spans="2:13" ht="15" customHeight="1" x14ac:dyDescent="0.25">
      <c r="B10" s="84" t="s">
        <v>2</v>
      </c>
      <c r="C10" s="85"/>
      <c r="D10" s="85"/>
      <c r="E10" s="85"/>
      <c r="F10" s="86"/>
      <c r="G10" s="15"/>
      <c r="H10" s="15"/>
      <c r="I10" s="15"/>
    </row>
    <row r="11" spans="2:13" ht="15" customHeight="1" x14ac:dyDescent="0.25">
      <c r="B11" s="84" t="s">
        <v>41</v>
      </c>
      <c r="C11" s="85"/>
      <c r="D11" s="85"/>
      <c r="E11" s="85"/>
      <c r="F11" s="86"/>
      <c r="G11" s="15"/>
      <c r="H11" s="15"/>
      <c r="I11" s="15"/>
    </row>
    <row r="12" spans="2:13" ht="5.25" customHeight="1" x14ac:dyDescent="0.25">
      <c r="B12" s="16"/>
      <c r="C12" s="17"/>
      <c r="D12" s="17"/>
      <c r="E12" s="17"/>
      <c r="F12" s="18"/>
      <c r="G12" s="15"/>
      <c r="H12" s="15"/>
      <c r="I12" s="15"/>
    </row>
    <row r="13" spans="2:13" ht="15" customHeight="1" x14ac:dyDescent="0.25">
      <c r="B13" s="90" t="s">
        <v>3</v>
      </c>
      <c r="C13" s="93" t="s">
        <v>4</v>
      </c>
      <c r="D13" s="93" t="s">
        <v>5</v>
      </c>
      <c r="E13" s="96" t="s">
        <v>6</v>
      </c>
      <c r="F13" s="97"/>
    </row>
    <row r="14" spans="2:13" ht="15.75" customHeight="1" x14ac:dyDescent="0.25">
      <c r="B14" s="91"/>
      <c r="C14" s="94"/>
      <c r="D14" s="94"/>
      <c r="E14" s="112" t="s">
        <v>7</v>
      </c>
      <c r="F14" s="113" t="s">
        <v>8</v>
      </c>
    </row>
    <row r="15" spans="2:13" x14ac:dyDescent="0.25">
      <c r="B15" s="92"/>
      <c r="C15" s="95"/>
      <c r="D15" s="95"/>
      <c r="E15" s="98"/>
      <c r="F15" s="100"/>
    </row>
    <row r="16" spans="2:13" x14ac:dyDescent="0.25">
      <c r="B16" s="19" t="s">
        <v>24</v>
      </c>
      <c r="C16" s="20">
        <f>SUM(C17:C20)</f>
        <v>407</v>
      </c>
      <c r="D16" s="20">
        <f>D21+D31+D26+D36</f>
        <v>217</v>
      </c>
      <c r="E16" s="20">
        <f t="shared" ref="E16:F16" si="0">E21+E31+E26+E36</f>
        <v>41</v>
      </c>
      <c r="F16" s="57">
        <f t="shared" si="0"/>
        <v>149</v>
      </c>
      <c r="H16" s="56"/>
      <c r="I16" s="56"/>
      <c r="J16" s="56"/>
      <c r="K16" s="56"/>
      <c r="L16" s="56"/>
      <c r="M16" s="56"/>
    </row>
    <row r="17" spans="2:13" x14ac:dyDescent="0.25">
      <c r="B17" s="22" t="s">
        <v>9</v>
      </c>
      <c r="C17" s="23">
        <f t="shared" ref="C17:F20" si="1">C22+C32+C27+C37</f>
        <v>98</v>
      </c>
      <c r="D17" s="23">
        <f>D22+D32+D27+D37</f>
        <v>10</v>
      </c>
      <c r="E17" s="23">
        <f t="shared" si="1"/>
        <v>25</v>
      </c>
      <c r="F17" s="58">
        <f t="shared" si="1"/>
        <v>63</v>
      </c>
      <c r="H17" s="56"/>
      <c r="I17" s="56"/>
      <c r="J17" s="56"/>
      <c r="K17" s="56"/>
      <c r="L17" s="56"/>
      <c r="M17" s="56"/>
    </row>
    <row r="18" spans="2:13" x14ac:dyDescent="0.25">
      <c r="B18" s="22" t="s">
        <v>10</v>
      </c>
      <c r="C18" s="23">
        <f t="shared" si="1"/>
        <v>8</v>
      </c>
      <c r="D18" s="23">
        <f t="shared" si="1"/>
        <v>8</v>
      </c>
      <c r="E18" s="23">
        <f t="shared" si="1"/>
        <v>0</v>
      </c>
      <c r="F18" s="58">
        <f t="shared" si="1"/>
        <v>0</v>
      </c>
      <c r="H18" s="56"/>
      <c r="I18" s="56"/>
      <c r="J18" s="56"/>
      <c r="K18" s="56"/>
      <c r="L18" s="56"/>
      <c r="M18" s="56"/>
    </row>
    <row r="19" spans="2:13" x14ac:dyDescent="0.25">
      <c r="B19" s="22" t="s">
        <v>11</v>
      </c>
      <c r="C19" s="23">
        <f t="shared" si="1"/>
        <v>0</v>
      </c>
      <c r="D19" s="23">
        <f t="shared" si="1"/>
        <v>0</v>
      </c>
      <c r="E19" s="23">
        <f t="shared" si="1"/>
        <v>0</v>
      </c>
      <c r="F19" s="58">
        <f t="shared" si="1"/>
        <v>0</v>
      </c>
      <c r="H19" s="56"/>
      <c r="I19" s="56"/>
      <c r="J19" s="56"/>
      <c r="K19" s="56"/>
      <c r="L19" s="56"/>
      <c r="M19" s="56"/>
    </row>
    <row r="20" spans="2:13" x14ac:dyDescent="0.25">
      <c r="B20" s="22" t="s">
        <v>12</v>
      </c>
      <c r="C20" s="23">
        <f t="shared" si="1"/>
        <v>301</v>
      </c>
      <c r="D20" s="23">
        <f t="shared" si="1"/>
        <v>199</v>
      </c>
      <c r="E20" s="23">
        <f t="shared" si="1"/>
        <v>16</v>
      </c>
      <c r="F20" s="58">
        <f t="shared" si="1"/>
        <v>86</v>
      </c>
      <c r="H20" s="56"/>
      <c r="I20" s="56"/>
      <c r="J20" s="56"/>
      <c r="K20" s="56"/>
      <c r="L20" s="56"/>
      <c r="M20" s="56"/>
    </row>
    <row r="21" spans="2:13" x14ac:dyDescent="0.25">
      <c r="B21" s="19" t="s">
        <v>13</v>
      </c>
      <c r="C21" s="20">
        <f t="shared" ref="C21:C25" si="2">+SUM(D21:F21)</f>
        <v>25</v>
      </c>
      <c r="D21" s="20">
        <f>SUM(D22:D25)</f>
        <v>5</v>
      </c>
      <c r="E21" s="20">
        <f t="shared" ref="E21:F21" si="3">SUM(E22:E25)</f>
        <v>8</v>
      </c>
      <c r="F21" s="20">
        <f t="shared" si="3"/>
        <v>12</v>
      </c>
      <c r="H21" s="56"/>
      <c r="I21" s="56"/>
      <c r="J21" s="56"/>
      <c r="K21" s="56"/>
      <c r="L21" s="56"/>
      <c r="M21" s="56"/>
    </row>
    <row r="22" spans="2:13" x14ac:dyDescent="0.25">
      <c r="B22" s="25" t="s">
        <v>9</v>
      </c>
      <c r="C22" s="26">
        <f t="shared" si="2"/>
        <v>20</v>
      </c>
      <c r="D22" s="35">
        <v>5</v>
      </c>
      <c r="E22" s="35">
        <v>8</v>
      </c>
      <c r="F22" s="34">
        <v>7</v>
      </c>
      <c r="I22" s="56"/>
      <c r="L22" s="56"/>
      <c r="M22" s="56"/>
    </row>
    <row r="23" spans="2:13" x14ac:dyDescent="0.25">
      <c r="B23" s="25" t="s">
        <v>10</v>
      </c>
      <c r="C23" s="26">
        <f t="shared" si="2"/>
        <v>0</v>
      </c>
      <c r="D23" s="35">
        <v>0</v>
      </c>
      <c r="E23" s="35">
        <v>0</v>
      </c>
      <c r="F23" s="34">
        <v>0</v>
      </c>
      <c r="I23" s="56"/>
      <c r="L23" s="56"/>
      <c r="M23" s="56"/>
    </row>
    <row r="24" spans="2:13" x14ac:dyDescent="0.25">
      <c r="B24" s="25" t="s">
        <v>11</v>
      </c>
      <c r="C24" s="26">
        <f t="shared" si="2"/>
        <v>0</v>
      </c>
      <c r="D24" s="35">
        <v>0</v>
      </c>
      <c r="E24" s="35">
        <v>0</v>
      </c>
      <c r="F24" s="34">
        <v>0</v>
      </c>
      <c r="I24" s="56"/>
      <c r="L24" s="56"/>
      <c r="M24" s="56"/>
    </row>
    <row r="25" spans="2:13" x14ac:dyDescent="0.25">
      <c r="B25" s="25" t="s">
        <v>12</v>
      </c>
      <c r="C25" s="26">
        <f t="shared" si="2"/>
        <v>5</v>
      </c>
      <c r="D25" s="35">
        <v>0</v>
      </c>
      <c r="E25" s="35">
        <v>0</v>
      </c>
      <c r="F25" s="34">
        <v>5</v>
      </c>
      <c r="I25" s="56"/>
      <c r="L25" s="56"/>
      <c r="M25" s="56"/>
    </row>
    <row r="26" spans="2:13" x14ac:dyDescent="0.25">
      <c r="B26" s="19" t="s">
        <v>23</v>
      </c>
      <c r="C26" s="20">
        <f>+SUM(D26:F26)</f>
        <v>217</v>
      </c>
      <c r="D26" s="20">
        <f>SUM(D27:D30)</f>
        <v>212</v>
      </c>
      <c r="E26" s="20">
        <f t="shared" ref="E26:F26" si="4">SUM(E27:E30)</f>
        <v>0</v>
      </c>
      <c r="F26" s="21">
        <f t="shared" si="4"/>
        <v>5</v>
      </c>
      <c r="I26" s="56"/>
      <c r="J26" s="56"/>
      <c r="K26" s="56"/>
      <c r="L26" s="56"/>
      <c r="M26" s="56"/>
    </row>
    <row r="27" spans="2:13" x14ac:dyDescent="0.25">
      <c r="B27" s="25" t="s">
        <v>9</v>
      </c>
      <c r="C27" s="26">
        <f>+SUM(D27:F27)</f>
        <v>5</v>
      </c>
      <c r="D27" s="35">
        <v>5</v>
      </c>
      <c r="E27" s="35">
        <v>0</v>
      </c>
      <c r="F27" s="34">
        <v>0</v>
      </c>
      <c r="I27" s="56"/>
      <c r="L27" s="56"/>
      <c r="M27" s="56"/>
    </row>
    <row r="28" spans="2:13" x14ac:dyDescent="0.25">
      <c r="B28" s="25" t="s">
        <v>10</v>
      </c>
      <c r="C28" s="26">
        <f t="shared" ref="C28:C30" si="5">+SUM(D28:F28)</f>
        <v>8</v>
      </c>
      <c r="D28" s="35">
        <v>8</v>
      </c>
      <c r="E28" s="35">
        <v>0</v>
      </c>
      <c r="F28" s="34">
        <v>0</v>
      </c>
      <c r="I28" s="56"/>
      <c r="L28" s="56"/>
      <c r="M28" s="56"/>
    </row>
    <row r="29" spans="2:13" x14ac:dyDescent="0.25">
      <c r="B29" s="25" t="s">
        <v>11</v>
      </c>
      <c r="C29" s="26">
        <f t="shared" si="5"/>
        <v>0</v>
      </c>
      <c r="D29" s="35">
        <v>0</v>
      </c>
      <c r="E29" s="35">
        <v>0</v>
      </c>
      <c r="F29" s="34">
        <v>0</v>
      </c>
      <c r="I29" s="56"/>
      <c r="L29" s="56"/>
      <c r="M29" s="56"/>
    </row>
    <row r="30" spans="2:13" x14ac:dyDescent="0.25">
      <c r="B30" s="25" t="s">
        <v>12</v>
      </c>
      <c r="C30" s="26">
        <f t="shared" si="5"/>
        <v>204</v>
      </c>
      <c r="D30" s="35">
        <v>199</v>
      </c>
      <c r="E30" s="35">
        <v>0</v>
      </c>
      <c r="F30" s="34">
        <v>5</v>
      </c>
      <c r="I30" s="56"/>
      <c r="L30" s="56"/>
      <c r="M30" s="56"/>
    </row>
    <row r="31" spans="2:13" x14ac:dyDescent="0.25">
      <c r="B31" s="19" t="s">
        <v>22</v>
      </c>
      <c r="C31" s="20">
        <f>SUM(C32:C35)</f>
        <v>31</v>
      </c>
      <c r="D31" s="20">
        <f t="shared" ref="D31:F31" si="6">SUM(D32:D35)</f>
        <v>0</v>
      </c>
      <c r="E31" s="20">
        <f t="shared" si="6"/>
        <v>31</v>
      </c>
      <c r="F31" s="21">
        <f t="shared" si="6"/>
        <v>0</v>
      </c>
      <c r="I31" s="56"/>
      <c r="L31" s="56"/>
      <c r="M31" s="56"/>
    </row>
    <row r="32" spans="2:13" x14ac:dyDescent="0.25">
      <c r="B32" s="25" t="s">
        <v>9</v>
      </c>
      <c r="C32" s="26">
        <f>+SUM(D32:F32)</f>
        <v>15</v>
      </c>
      <c r="D32" s="35">
        <v>0</v>
      </c>
      <c r="E32" s="59">
        <v>15</v>
      </c>
      <c r="F32" s="34">
        <v>0</v>
      </c>
      <c r="I32" s="56"/>
      <c r="L32" s="56"/>
      <c r="M32" s="56"/>
    </row>
    <row r="33" spans="1:13" x14ac:dyDescent="0.25">
      <c r="B33" s="25" t="s">
        <v>10</v>
      </c>
      <c r="C33" s="26">
        <f t="shared" ref="C33:C35" si="7">+SUM(D33:F33)</f>
        <v>0</v>
      </c>
      <c r="D33" s="35">
        <v>0</v>
      </c>
      <c r="E33" s="35">
        <v>0</v>
      </c>
      <c r="F33" s="34">
        <v>0</v>
      </c>
      <c r="I33" s="56"/>
      <c r="L33" s="56"/>
      <c r="M33" s="56"/>
    </row>
    <row r="34" spans="1:13" x14ac:dyDescent="0.25">
      <c r="B34" s="25" t="s">
        <v>11</v>
      </c>
      <c r="C34" s="26">
        <f t="shared" si="7"/>
        <v>0</v>
      </c>
      <c r="D34" s="35">
        <v>0</v>
      </c>
      <c r="E34" s="35">
        <v>0</v>
      </c>
      <c r="F34" s="34">
        <v>0</v>
      </c>
      <c r="I34" s="56"/>
      <c r="L34" s="56"/>
      <c r="M34" s="56"/>
    </row>
    <row r="35" spans="1:13" x14ac:dyDescent="0.25">
      <c r="B35" s="25" t="s">
        <v>12</v>
      </c>
      <c r="C35" s="26">
        <f t="shared" si="7"/>
        <v>16</v>
      </c>
      <c r="D35" s="35">
        <v>0</v>
      </c>
      <c r="E35" s="59">
        <v>16</v>
      </c>
      <c r="F35" s="34">
        <v>0</v>
      </c>
      <c r="I35" s="56"/>
      <c r="L35" s="56"/>
      <c r="M35" s="56"/>
    </row>
    <row r="36" spans="1:13" x14ac:dyDescent="0.25">
      <c r="B36" s="19" t="s">
        <v>21</v>
      </c>
      <c r="C36" s="20">
        <f>SUM(C37:C40)</f>
        <v>134</v>
      </c>
      <c r="D36" s="20">
        <f>SUM(D37:D40)</f>
        <v>0</v>
      </c>
      <c r="E36" s="20">
        <f t="shared" ref="E36:F36" si="8">SUM(E37:E40)</f>
        <v>2</v>
      </c>
      <c r="F36" s="21">
        <f t="shared" si="8"/>
        <v>132</v>
      </c>
      <c r="H36" s="56"/>
      <c r="I36" s="56"/>
      <c r="J36" s="56"/>
      <c r="K36" s="56"/>
      <c r="L36" s="56"/>
      <c r="M36" s="56"/>
    </row>
    <row r="37" spans="1:13" x14ac:dyDescent="0.25">
      <c r="B37" s="25" t="s">
        <v>9</v>
      </c>
      <c r="C37" s="26">
        <f>D37+E37+F37</f>
        <v>58</v>
      </c>
      <c r="D37" s="35">
        <v>0</v>
      </c>
      <c r="E37" s="35">
        <v>2</v>
      </c>
      <c r="F37" s="34">
        <v>56</v>
      </c>
      <c r="I37" s="56"/>
      <c r="L37" s="56"/>
      <c r="M37" s="56"/>
    </row>
    <row r="38" spans="1:13" x14ac:dyDescent="0.25">
      <c r="A38">
        <v>0</v>
      </c>
      <c r="B38" s="25" t="s">
        <v>10</v>
      </c>
      <c r="C38" s="26">
        <f t="shared" ref="C38:C40" si="9">D38+E38+F38</f>
        <v>0</v>
      </c>
      <c r="D38" s="35">
        <v>0</v>
      </c>
      <c r="E38" s="35">
        <v>0</v>
      </c>
      <c r="F38" s="34">
        <v>0</v>
      </c>
      <c r="I38" s="56"/>
      <c r="L38" s="56"/>
      <c r="M38" s="56"/>
    </row>
    <row r="39" spans="1:13" x14ac:dyDescent="0.25">
      <c r="B39" s="25" t="s">
        <v>11</v>
      </c>
      <c r="C39" s="26">
        <f t="shared" si="9"/>
        <v>0</v>
      </c>
      <c r="D39" s="35">
        <v>0</v>
      </c>
      <c r="E39" s="35">
        <v>0</v>
      </c>
      <c r="F39" s="34">
        <v>0</v>
      </c>
      <c r="I39" s="56"/>
      <c r="L39" s="56"/>
      <c r="M39" s="56"/>
    </row>
    <row r="40" spans="1:13" x14ac:dyDescent="0.25">
      <c r="B40" s="25" t="s">
        <v>12</v>
      </c>
      <c r="C40" s="26">
        <f t="shared" si="9"/>
        <v>76</v>
      </c>
      <c r="D40" s="35">
        <v>0</v>
      </c>
      <c r="E40" s="35">
        <v>0</v>
      </c>
      <c r="F40" s="30">
        <v>76</v>
      </c>
      <c r="I40" s="56"/>
      <c r="L40" s="56"/>
      <c r="M40" s="56"/>
    </row>
    <row r="41" spans="1:13" ht="38.25" customHeight="1" x14ac:dyDescent="0.25">
      <c r="B41" s="111" t="s">
        <v>26</v>
      </c>
      <c r="C41" s="111"/>
      <c r="D41" s="111"/>
      <c r="E41" s="111"/>
      <c r="F41" s="111"/>
    </row>
    <row r="42" spans="1:13" ht="36.75" customHeight="1" x14ac:dyDescent="0.25">
      <c r="B42" s="103" t="s">
        <v>27</v>
      </c>
      <c r="C42" s="103"/>
      <c r="D42" s="103"/>
      <c r="E42" s="103"/>
      <c r="F42" s="103"/>
    </row>
    <row r="43" spans="1:13" ht="26.25" customHeight="1" x14ac:dyDescent="0.25">
      <c r="B43" s="103" t="s">
        <v>25</v>
      </c>
      <c r="C43" s="103"/>
      <c r="D43" s="103"/>
      <c r="E43" s="103"/>
      <c r="F43" s="103"/>
    </row>
    <row r="44" spans="1:13" x14ac:dyDescent="0.25">
      <c r="B44" s="44" t="s">
        <v>36</v>
      </c>
      <c r="C44" s="45"/>
      <c r="D44" s="45"/>
      <c r="E44" s="45"/>
      <c r="F44" s="45"/>
    </row>
    <row r="63" spans="2:2" x14ac:dyDescent="0.25">
      <c r="B63" s="29" t="s">
        <v>35</v>
      </c>
    </row>
  </sheetData>
  <mergeCells count="13">
    <mergeCell ref="B41:F41"/>
    <mergeCell ref="B42:F42"/>
    <mergeCell ref="B43:F43"/>
    <mergeCell ref="B8:F8"/>
    <mergeCell ref="B9:F9"/>
    <mergeCell ref="B10:F10"/>
    <mergeCell ref="B11:F11"/>
    <mergeCell ref="B13:B15"/>
    <mergeCell ref="C13:C15"/>
    <mergeCell ref="D13:D15"/>
    <mergeCell ref="E13:F13"/>
    <mergeCell ref="E14:E15"/>
    <mergeCell ref="F14:F15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E7DE-C0E1-40F5-8827-0019D8A29F1B}">
  <dimension ref="B1:M56"/>
  <sheetViews>
    <sheetView showGridLines="0" view="pageBreakPreview" topLeftCell="B4" zoomScale="98" zoomScaleNormal="98" zoomScaleSheetLayoutView="98" workbookViewId="0">
      <selection activeCell="B14" sqref="B14"/>
    </sheetView>
  </sheetViews>
  <sheetFormatPr baseColWidth="10" defaultRowHeight="15.75" x14ac:dyDescent="0.3"/>
  <cols>
    <col min="1" max="1" width="0.85546875" style="60" customWidth="1"/>
    <col min="2" max="2" width="32.42578125" style="60" customWidth="1"/>
    <col min="3" max="3" width="16.85546875" style="60" customWidth="1"/>
    <col min="4" max="4" width="15.5703125" style="60" customWidth="1"/>
    <col min="5" max="5" width="22.7109375" style="60" customWidth="1"/>
    <col min="6" max="6" width="20.140625" style="60" customWidth="1"/>
    <col min="7" max="7" width="4" style="60" customWidth="1"/>
    <col min="8" max="16384" width="11.42578125" style="60"/>
  </cols>
  <sheetData>
    <row r="1" spans="2:13" ht="3.75" customHeight="1" x14ac:dyDescent="0.3"/>
    <row r="2" spans="2:13" x14ac:dyDescent="0.3">
      <c r="B2" s="61"/>
      <c r="C2" s="61"/>
      <c r="D2" s="61"/>
      <c r="E2" s="61"/>
      <c r="F2" s="61"/>
      <c r="G2" s="62"/>
    </row>
    <row r="3" spans="2:13" x14ac:dyDescent="0.3">
      <c r="B3" s="61"/>
      <c r="C3" s="61"/>
      <c r="D3" s="61"/>
      <c r="E3" s="61"/>
      <c r="F3" s="61"/>
      <c r="G3" s="62"/>
    </row>
    <row r="4" spans="2:13" x14ac:dyDescent="0.3">
      <c r="B4" s="61"/>
      <c r="C4" s="61"/>
      <c r="D4" s="61"/>
      <c r="E4" s="61"/>
      <c r="F4" s="61"/>
      <c r="G4" s="62"/>
    </row>
    <row r="5" spans="2:13" x14ac:dyDescent="0.3">
      <c r="B5" s="61"/>
      <c r="C5" s="61"/>
      <c r="D5" s="61"/>
      <c r="E5" s="61"/>
      <c r="F5" s="61"/>
      <c r="G5" s="62"/>
    </row>
    <row r="6" spans="2:13" x14ac:dyDescent="0.3">
      <c r="B6" s="61"/>
      <c r="C6" s="61"/>
      <c r="D6" s="61"/>
      <c r="E6" s="61"/>
      <c r="F6" s="61"/>
      <c r="G6" s="62"/>
    </row>
    <row r="7" spans="2:13" ht="16.5" x14ac:dyDescent="0.3">
      <c r="B7" s="116" t="s">
        <v>0</v>
      </c>
      <c r="C7" s="116"/>
      <c r="D7" s="116"/>
      <c r="E7" s="116"/>
      <c r="F7" s="116"/>
      <c r="G7" s="63"/>
      <c r="H7" s="63"/>
    </row>
    <row r="8" spans="2:13" ht="15" customHeight="1" x14ac:dyDescent="0.3">
      <c r="B8" s="117" t="s">
        <v>1</v>
      </c>
      <c r="C8" s="117"/>
      <c r="D8" s="117"/>
      <c r="E8" s="117"/>
      <c r="F8" s="117"/>
      <c r="G8" s="64"/>
      <c r="H8" s="64"/>
      <c r="I8" s="64"/>
    </row>
    <row r="9" spans="2:13" ht="15" customHeight="1" x14ac:dyDescent="0.3">
      <c r="B9" s="117" t="s">
        <v>2</v>
      </c>
      <c r="C9" s="117"/>
      <c r="D9" s="117"/>
      <c r="E9" s="117"/>
      <c r="F9" s="117"/>
      <c r="G9" s="64"/>
      <c r="H9" s="64"/>
      <c r="I9" s="64"/>
    </row>
    <row r="10" spans="2:13" ht="15" customHeight="1" x14ac:dyDescent="0.3">
      <c r="B10" s="117" t="s">
        <v>40</v>
      </c>
      <c r="C10" s="117"/>
      <c r="D10" s="117"/>
      <c r="E10" s="117"/>
      <c r="F10" s="117"/>
      <c r="G10" s="64"/>
      <c r="H10" s="64"/>
      <c r="I10" s="64"/>
    </row>
    <row r="11" spans="2:13" ht="15" customHeight="1" x14ac:dyDescent="0.3">
      <c r="B11" s="118" t="s">
        <v>3</v>
      </c>
      <c r="C11" s="121" t="s">
        <v>4</v>
      </c>
      <c r="D11" s="121" t="s">
        <v>5</v>
      </c>
      <c r="E11" s="124" t="s">
        <v>6</v>
      </c>
      <c r="F11" s="125"/>
    </row>
    <row r="12" spans="2:13" ht="15.75" customHeight="1" x14ac:dyDescent="0.3">
      <c r="B12" s="119"/>
      <c r="C12" s="122"/>
      <c r="D12" s="122"/>
      <c r="E12" s="126" t="s">
        <v>7</v>
      </c>
      <c r="F12" s="128" t="s">
        <v>8</v>
      </c>
    </row>
    <row r="13" spans="2:13" x14ac:dyDescent="0.3">
      <c r="B13" s="120"/>
      <c r="C13" s="123"/>
      <c r="D13" s="123"/>
      <c r="E13" s="127"/>
      <c r="F13" s="129"/>
    </row>
    <row r="14" spans="2:13" x14ac:dyDescent="0.3">
      <c r="B14" s="72" t="s">
        <v>44</v>
      </c>
      <c r="C14" s="73">
        <f>+SUM(D14:F14)</f>
        <v>1086</v>
      </c>
      <c r="D14" s="73">
        <f>D18+D30+D22+D26</f>
        <v>130</v>
      </c>
      <c r="E14" s="73">
        <f t="shared" ref="E14:F14" si="0">E18+E30+E22+E26</f>
        <v>23</v>
      </c>
      <c r="F14" s="74">
        <f t="shared" si="0"/>
        <v>933</v>
      </c>
      <c r="H14" s="65"/>
      <c r="I14" s="65"/>
      <c r="J14" s="65"/>
      <c r="K14" s="65"/>
      <c r="L14" s="65"/>
      <c r="M14" s="65"/>
    </row>
    <row r="15" spans="2:13" x14ac:dyDescent="0.3">
      <c r="B15" s="70" t="s">
        <v>9</v>
      </c>
      <c r="C15" s="67">
        <f>+SUM(D15:F15)</f>
        <v>333</v>
      </c>
      <c r="D15" s="67">
        <f>D19+D31+D23+D27</f>
        <v>31</v>
      </c>
      <c r="E15" s="67">
        <f>E19+E31+E23+E27</f>
        <v>12</v>
      </c>
      <c r="F15" s="71">
        <f>F19+F31+F23+F27</f>
        <v>290</v>
      </c>
      <c r="I15" s="65"/>
      <c r="J15" s="65"/>
      <c r="K15" s="65"/>
      <c r="L15" s="65"/>
      <c r="M15" s="65"/>
    </row>
    <row r="16" spans="2:13" x14ac:dyDescent="0.3">
      <c r="B16" s="70" t="s">
        <v>10</v>
      </c>
      <c r="C16" s="67">
        <f>+SUM(D16:F16)</f>
        <v>109</v>
      </c>
      <c r="D16" s="67">
        <f t="shared" ref="D16:F16" si="1">D20+D32+D24+D28</f>
        <v>64</v>
      </c>
      <c r="E16" s="67">
        <f t="shared" si="1"/>
        <v>0</v>
      </c>
      <c r="F16" s="71">
        <f t="shared" si="1"/>
        <v>45</v>
      </c>
      <c r="I16" s="65"/>
      <c r="J16" s="65"/>
      <c r="K16" s="65"/>
      <c r="L16" s="65"/>
      <c r="M16" s="65"/>
    </row>
    <row r="17" spans="2:13" x14ac:dyDescent="0.3">
      <c r="B17" s="70" t="s">
        <v>12</v>
      </c>
      <c r="C17" s="67">
        <f>+SUM(D17:F17)</f>
        <v>644</v>
      </c>
      <c r="D17" s="67">
        <f>D21+D33+D25+D29</f>
        <v>35</v>
      </c>
      <c r="E17" s="67">
        <f t="shared" ref="E17:F17" si="2">E21+E33+E25+E29</f>
        <v>11</v>
      </c>
      <c r="F17" s="71">
        <f t="shared" si="2"/>
        <v>598</v>
      </c>
      <c r="I17" s="65"/>
      <c r="J17" s="65"/>
      <c r="K17" s="65"/>
      <c r="L17" s="65"/>
      <c r="M17" s="65"/>
    </row>
    <row r="18" spans="2:13" x14ac:dyDescent="0.3">
      <c r="B18" s="72" t="s">
        <v>13</v>
      </c>
      <c r="C18" s="73">
        <f t="shared" ref="C18:C22" si="3">+SUM(D18:F18)</f>
        <v>85</v>
      </c>
      <c r="D18" s="73">
        <f>SUM(D19:D21)</f>
        <v>64</v>
      </c>
      <c r="E18" s="73">
        <f>SUM(E19:E21)</f>
        <v>20</v>
      </c>
      <c r="F18" s="75">
        <f>SUM(F19:F21)</f>
        <v>1</v>
      </c>
      <c r="H18" s="65"/>
      <c r="I18" s="65"/>
      <c r="J18" s="65"/>
      <c r="K18" s="65"/>
      <c r="L18" s="65"/>
      <c r="M18" s="65"/>
    </row>
    <row r="19" spans="2:13" x14ac:dyDescent="0.3">
      <c r="B19" s="66" t="s">
        <v>9</v>
      </c>
      <c r="C19" s="67">
        <f>+SUM(D19:F19)</f>
        <v>10</v>
      </c>
      <c r="D19" s="76">
        <v>0</v>
      </c>
      <c r="E19" s="76">
        <v>9</v>
      </c>
      <c r="F19" s="77">
        <v>1</v>
      </c>
      <c r="I19" s="65"/>
      <c r="M19" s="65"/>
    </row>
    <row r="20" spans="2:13" x14ac:dyDescent="0.3">
      <c r="B20" s="66" t="s">
        <v>10</v>
      </c>
      <c r="C20" s="67">
        <f t="shared" si="3"/>
        <v>64</v>
      </c>
      <c r="D20" s="76">
        <v>64</v>
      </c>
      <c r="E20" s="76">
        <v>0</v>
      </c>
      <c r="F20" s="77">
        <v>0</v>
      </c>
      <c r="I20" s="65"/>
      <c r="M20" s="65"/>
    </row>
    <row r="21" spans="2:13" x14ac:dyDescent="0.3">
      <c r="B21" s="66" t="s">
        <v>12</v>
      </c>
      <c r="C21" s="67">
        <f>+SUM(D21:F21)</f>
        <v>11</v>
      </c>
      <c r="D21" s="76">
        <v>0</v>
      </c>
      <c r="E21" s="76">
        <v>11</v>
      </c>
      <c r="F21" s="77">
        <v>0</v>
      </c>
      <c r="I21" s="65"/>
      <c r="M21" s="65"/>
    </row>
    <row r="22" spans="2:13" x14ac:dyDescent="0.3">
      <c r="B22" s="72" t="s">
        <v>23</v>
      </c>
      <c r="C22" s="73">
        <f t="shared" si="3"/>
        <v>125</v>
      </c>
      <c r="D22" s="73">
        <f>SUM(D23:D25)</f>
        <v>21</v>
      </c>
      <c r="E22" s="73">
        <f>SUM(E23:E25)</f>
        <v>3</v>
      </c>
      <c r="F22" s="75">
        <f>SUM(F23:F25)</f>
        <v>101</v>
      </c>
      <c r="I22" s="65"/>
      <c r="J22" s="65"/>
      <c r="K22" s="65"/>
      <c r="L22" s="65"/>
      <c r="M22" s="65"/>
    </row>
    <row r="23" spans="2:13" x14ac:dyDescent="0.3">
      <c r="B23" s="66" t="s">
        <v>9</v>
      </c>
      <c r="C23" s="67">
        <f>+SUM(D23:F23)</f>
        <v>39</v>
      </c>
      <c r="D23" s="76">
        <v>7</v>
      </c>
      <c r="E23" s="76">
        <v>3</v>
      </c>
      <c r="F23" s="77">
        <v>29</v>
      </c>
      <c r="I23" s="65"/>
      <c r="M23" s="65"/>
    </row>
    <row r="24" spans="2:13" x14ac:dyDescent="0.3">
      <c r="B24" s="66" t="s">
        <v>10</v>
      </c>
      <c r="C24" s="67">
        <f>+SUM(D24:F24)</f>
        <v>45</v>
      </c>
      <c r="D24" s="76">
        <v>0</v>
      </c>
      <c r="E24" s="76">
        <v>0</v>
      </c>
      <c r="F24" s="77">
        <v>45</v>
      </c>
      <c r="I24" s="65"/>
      <c r="M24" s="65"/>
    </row>
    <row r="25" spans="2:13" x14ac:dyDescent="0.3">
      <c r="B25" s="66" t="s">
        <v>12</v>
      </c>
      <c r="C25" s="67">
        <f>+SUM(D25:F25)</f>
        <v>41</v>
      </c>
      <c r="D25" s="76">
        <v>14</v>
      </c>
      <c r="E25" s="76">
        <v>0</v>
      </c>
      <c r="F25" s="77">
        <v>27</v>
      </c>
      <c r="I25" s="65"/>
      <c r="M25" s="65"/>
    </row>
    <row r="26" spans="2:13" x14ac:dyDescent="0.3">
      <c r="B26" s="72" t="s">
        <v>22</v>
      </c>
      <c r="C26" s="73">
        <f>SUM(C27:C29)</f>
        <v>385</v>
      </c>
      <c r="D26" s="73">
        <f>SUM(D27:D29)</f>
        <v>42</v>
      </c>
      <c r="E26" s="73">
        <f>SUM(E27:E29)</f>
        <v>0</v>
      </c>
      <c r="F26" s="75">
        <f>SUM(F27:F29)</f>
        <v>343</v>
      </c>
      <c r="I26" s="65"/>
      <c r="M26" s="65"/>
    </row>
    <row r="27" spans="2:13" x14ac:dyDescent="0.3">
      <c r="B27" s="66" t="s">
        <v>9</v>
      </c>
      <c r="C27" s="67">
        <f>+SUM(D27:F27)</f>
        <v>137</v>
      </c>
      <c r="D27" s="76">
        <v>22</v>
      </c>
      <c r="E27" s="78">
        <v>0</v>
      </c>
      <c r="F27" s="77">
        <v>115</v>
      </c>
      <c r="I27" s="65"/>
      <c r="M27" s="65"/>
    </row>
    <row r="28" spans="2:13" x14ac:dyDescent="0.3">
      <c r="B28" s="66" t="s">
        <v>10</v>
      </c>
      <c r="C28" s="67">
        <f t="shared" ref="C28:C33" si="4">+SUM(D28:F28)</f>
        <v>0</v>
      </c>
      <c r="D28" s="76">
        <v>0</v>
      </c>
      <c r="E28" s="76">
        <v>0</v>
      </c>
      <c r="F28" s="77">
        <v>0</v>
      </c>
      <c r="I28" s="65"/>
      <c r="M28" s="65"/>
    </row>
    <row r="29" spans="2:13" x14ac:dyDescent="0.3">
      <c r="B29" s="66" t="s">
        <v>12</v>
      </c>
      <c r="C29" s="67">
        <f t="shared" si="4"/>
        <v>248</v>
      </c>
      <c r="D29" s="76">
        <v>20</v>
      </c>
      <c r="E29" s="78">
        <v>0</v>
      </c>
      <c r="F29" s="77">
        <v>228</v>
      </c>
      <c r="I29" s="65"/>
      <c r="M29" s="65"/>
    </row>
    <row r="30" spans="2:13" x14ac:dyDescent="0.3">
      <c r="B30" s="72" t="s">
        <v>21</v>
      </c>
      <c r="C30" s="73">
        <f>SUM(C31:C33)</f>
        <v>491</v>
      </c>
      <c r="D30" s="73">
        <f>SUM(D31:D33)</f>
        <v>3</v>
      </c>
      <c r="E30" s="73">
        <f>SUM(E31:E33)</f>
        <v>0</v>
      </c>
      <c r="F30" s="75">
        <f>SUM(F31:F33)</f>
        <v>488</v>
      </c>
      <c r="I30" s="65"/>
      <c r="M30" s="65"/>
    </row>
    <row r="31" spans="2:13" x14ac:dyDescent="0.3">
      <c r="B31" s="66" t="s">
        <v>9</v>
      </c>
      <c r="C31" s="67">
        <f t="shared" si="4"/>
        <v>147</v>
      </c>
      <c r="D31" s="76">
        <v>2</v>
      </c>
      <c r="E31" s="78">
        <v>0</v>
      </c>
      <c r="F31" s="77">
        <v>145</v>
      </c>
      <c r="I31" s="65"/>
      <c r="M31" s="65"/>
    </row>
    <row r="32" spans="2:13" x14ac:dyDescent="0.3">
      <c r="B32" s="66" t="s">
        <v>10</v>
      </c>
      <c r="C32" s="67">
        <f t="shared" si="4"/>
        <v>0</v>
      </c>
      <c r="D32" s="76">
        <v>0</v>
      </c>
      <c r="E32" s="76">
        <v>0</v>
      </c>
      <c r="F32" s="77">
        <v>0</v>
      </c>
      <c r="I32" s="65"/>
      <c r="M32" s="65"/>
    </row>
    <row r="33" spans="2:13" x14ac:dyDescent="0.3">
      <c r="B33" s="66" t="s">
        <v>12</v>
      </c>
      <c r="C33" s="67">
        <f t="shared" si="4"/>
        <v>344</v>
      </c>
      <c r="D33" s="76">
        <v>1</v>
      </c>
      <c r="E33" s="78">
        <v>0</v>
      </c>
      <c r="F33" s="77">
        <v>343</v>
      </c>
      <c r="I33" s="65"/>
      <c r="M33" s="65"/>
    </row>
    <row r="34" spans="2:13" ht="38.25" customHeight="1" x14ac:dyDescent="0.3">
      <c r="B34" s="114" t="s">
        <v>26</v>
      </c>
      <c r="C34" s="114"/>
      <c r="D34" s="114"/>
      <c r="E34" s="114"/>
      <c r="F34" s="114"/>
    </row>
    <row r="35" spans="2:13" ht="36.75" customHeight="1" x14ac:dyDescent="0.3">
      <c r="B35" s="115" t="s">
        <v>27</v>
      </c>
      <c r="C35" s="115"/>
      <c r="D35" s="115"/>
      <c r="E35" s="115"/>
      <c r="F35" s="115"/>
    </row>
    <row r="36" spans="2:13" ht="26.25" customHeight="1" x14ac:dyDescent="0.3">
      <c r="B36" s="115" t="s">
        <v>25</v>
      </c>
      <c r="C36" s="115"/>
      <c r="D36" s="115"/>
      <c r="E36" s="115"/>
      <c r="F36" s="115"/>
    </row>
    <row r="37" spans="2:13" x14ac:dyDescent="0.3">
      <c r="B37" s="68" t="s">
        <v>38</v>
      </c>
      <c r="C37" s="69"/>
      <c r="D37" s="69"/>
      <c r="E37" s="69"/>
      <c r="F37" s="69"/>
    </row>
    <row r="56" spans="2:2" x14ac:dyDescent="0.3">
      <c r="B56" s="69" t="s">
        <v>37</v>
      </c>
    </row>
  </sheetData>
  <mergeCells count="13">
    <mergeCell ref="B34:F34"/>
    <mergeCell ref="B35:F35"/>
    <mergeCell ref="B36:F36"/>
    <mergeCell ref="B7:F7"/>
    <mergeCell ref="B8:F8"/>
    <mergeCell ref="B9:F9"/>
    <mergeCell ref="B10:F10"/>
    <mergeCell ref="B11:B13"/>
    <mergeCell ref="C11:C13"/>
    <mergeCell ref="D11:D13"/>
    <mergeCell ref="E11:F11"/>
    <mergeCell ref="E12:E13"/>
    <mergeCell ref="F12:F13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2024-04-11T12:52:07Z</cp:lastPrinted>
  <dcterms:created xsi:type="dcterms:W3CDTF">2016-05-24T18:28:07Z</dcterms:created>
  <dcterms:modified xsi:type="dcterms:W3CDTF">2024-04-11T12:53:31Z</dcterms:modified>
</cp:coreProperties>
</file>