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\\storagesrv\Archivos Temporales\DET\Publicar\Excel_Est_Inst_Ene_marzo_2024\"/>
    </mc:Choice>
  </mc:AlternateContent>
  <xr:revisionPtr revIDLastSave="0" documentId="13_ncr:1_{BBE9BCD7-F605-4A61-B397-28DC261195EF}" xr6:coauthVersionLast="36" xr6:coauthVersionMax="36" xr10:uidLastSave="{00000000-0000-0000-0000-000000000000}"/>
  <bookViews>
    <workbookView xWindow="0" yWindow="0" windowWidth="20490" windowHeight="7425" tabRatio="830" firstSheet="3" activeTab="9" xr2:uid="{00000000-000D-0000-FFFF-FFFF00000000}"/>
  </bookViews>
  <sheets>
    <sheet name="2015" sheetId="2" r:id="rId1"/>
    <sheet name="2016" sheetId="6" r:id="rId2"/>
    <sheet name="2017" sheetId="10" r:id="rId3"/>
    <sheet name="2018" sheetId="14" r:id="rId4"/>
    <sheet name="2019" sheetId="18" r:id="rId5"/>
    <sheet name="2020" sheetId="22" r:id="rId6"/>
    <sheet name="2021" sheetId="26" r:id="rId7"/>
    <sheet name="2022" sheetId="29" r:id="rId8"/>
    <sheet name="2023" sheetId="32" r:id="rId9"/>
    <sheet name="2024" sheetId="33" r:id="rId10"/>
  </sheets>
  <definedNames>
    <definedName name="_xlnm.Print_Area" localSheetId="1">'2016'!$A$1:$O$64</definedName>
    <definedName name="_xlnm.Print_Area" localSheetId="2">'2017'!$A$1:$O$64</definedName>
    <definedName name="_xlnm.Print_Area" localSheetId="3">'2018'!$A$1:$O$64</definedName>
    <definedName name="_xlnm.Print_Area" localSheetId="4">'2019'!$A$1:$O$64</definedName>
    <definedName name="_xlnm.Print_Area" localSheetId="5">'2020'!$A$1:$N$65</definedName>
    <definedName name="_xlnm.Print_Area" localSheetId="6">'2021'!$A$1:$N$65</definedName>
    <definedName name="_xlnm.Print_Area" localSheetId="7">'2022'!$A$1:$N$65</definedName>
    <definedName name="_xlnm.Print_Area" localSheetId="8">'2023'!$A$1:$N$59</definedName>
    <definedName name="_xlnm.Print_Area" localSheetId="9">'2024'!$A$1:$N$47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3" l="1"/>
  <c r="E17" i="33"/>
  <c r="D15" i="33"/>
  <c r="G15" i="33"/>
  <c r="H15" i="33"/>
  <c r="J15" i="33"/>
  <c r="K15" i="33"/>
  <c r="L15" i="33"/>
  <c r="M15" i="33"/>
  <c r="N15" i="33"/>
  <c r="G16" i="33"/>
  <c r="H16" i="33"/>
  <c r="J16" i="33"/>
  <c r="K16" i="33"/>
  <c r="L16" i="33"/>
  <c r="M16" i="33"/>
  <c r="N16" i="33"/>
  <c r="G17" i="33"/>
  <c r="H17" i="33"/>
  <c r="J17" i="33"/>
  <c r="K17" i="33"/>
  <c r="L17" i="33"/>
  <c r="M17" i="33"/>
  <c r="N17" i="33"/>
  <c r="K14" i="33"/>
  <c r="L14" i="33"/>
  <c r="M14" i="33"/>
  <c r="N14" i="33"/>
  <c r="F14" i="33"/>
  <c r="L21" i="33"/>
  <c r="I21" i="33"/>
  <c r="I17" i="33" s="1"/>
  <c r="F21" i="33"/>
  <c r="F17" i="33" s="1"/>
  <c r="E21" i="33"/>
  <c r="D21" i="33"/>
  <c r="L20" i="33"/>
  <c r="I20" i="33"/>
  <c r="C20" i="33" s="1"/>
  <c r="C16" i="33" s="1"/>
  <c r="F20" i="33"/>
  <c r="F18" i="33" s="1"/>
  <c r="E20" i="33"/>
  <c r="E16" i="33" s="1"/>
  <c r="D20" i="33"/>
  <c r="D16" i="33" s="1"/>
  <c r="L19" i="33"/>
  <c r="I19" i="33"/>
  <c r="I15" i="33" s="1"/>
  <c r="F19" i="33"/>
  <c r="F15" i="33" s="1"/>
  <c r="E19" i="33"/>
  <c r="E15" i="33" s="1"/>
  <c r="D19" i="33"/>
  <c r="N18" i="33"/>
  <c r="M18" i="33"/>
  <c r="K18" i="33"/>
  <c r="J18" i="33"/>
  <c r="J14" i="33" s="1"/>
  <c r="H18" i="33"/>
  <c r="H14" i="33" s="1"/>
  <c r="E14" i="33" s="1"/>
  <c r="G18" i="33"/>
  <c r="I16" i="33" l="1"/>
  <c r="D18" i="33"/>
  <c r="G14" i="33"/>
  <c r="D14" i="33" s="1"/>
  <c r="C21" i="33"/>
  <c r="C17" i="33" s="1"/>
  <c r="F16" i="33"/>
  <c r="C19" i="33"/>
  <c r="C15" i="33" s="1"/>
  <c r="I18" i="33"/>
  <c r="E18" i="33"/>
  <c r="L18" i="33"/>
  <c r="D14" i="32"/>
  <c r="D18" i="32"/>
  <c r="D19" i="32"/>
  <c r="D15" i="32" s="1"/>
  <c r="D20" i="32"/>
  <c r="D16" i="32" s="1"/>
  <c r="D21" i="32"/>
  <c r="D17" i="32" s="1"/>
  <c r="D22" i="32"/>
  <c r="D23" i="32"/>
  <c r="D24" i="32"/>
  <c r="D25" i="32"/>
  <c r="D26" i="32"/>
  <c r="D27" i="32"/>
  <c r="D28" i="32"/>
  <c r="D29" i="32"/>
  <c r="D30" i="32"/>
  <c r="D31" i="32"/>
  <c r="D32" i="32"/>
  <c r="D33" i="32"/>
  <c r="C14" i="32"/>
  <c r="C18" i="33" l="1"/>
  <c r="I14" i="33"/>
  <c r="C14" i="33" s="1"/>
  <c r="E32" i="32"/>
  <c r="E33" i="32"/>
  <c r="E31" i="32"/>
  <c r="E28" i="32"/>
  <c r="E29" i="32"/>
  <c r="E27" i="32"/>
  <c r="E24" i="32"/>
  <c r="E25" i="32"/>
  <c r="E23" i="32"/>
  <c r="E20" i="32"/>
  <c r="E21" i="32"/>
  <c r="E19" i="32"/>
  <c r="F16" i="32"/>
  <c r="F15" i="32"/>
  <c r="G16" i="32"/>
  <c r="H16" i="32"/>
  <c r="I16" i="32"/>
  <c r="J16" i="32"/>
  <c r="K16" i="32"/>
  <c r="L16" i="32"/>
  <c r="M16" i="32"/>
  <c r="N16" i="32"/>
  <c r="G17" i="32"/>
  <c r="H17" i="32"/>
  <c r="J17" i="32"/>
  <c r="K17" i="32"/>
  <c r="L17" i="32"/>
  <c r="M17" i="32"/>
  <c r="N17" i="32"/>
  <c r="G15" i="32"/>
  <c r="H15" i="32"/>
  <c r="I15" i="32"/>
  <c r="J15" i="32"/>
  <c r="K15" i="32"/>
  <c r="L15" i="32"/>
  <c r="M15" i="32"/>
  <c r="N15" i="32"/>
  <c r="J14" i="32"/>
  <c r="C16" i="32"/>
  <c r="C15" i="32"/>
  <c r="F31" i="32"/>
  <c r="I31" i="32"/>
  <c r="L31" i="32"/>
  <c r="F32" i="32"/>
  <c r="I32" i="32"/>
  <c r="L32" i="32"/>
  <c r="F33" i="32"/>
  <c r="I33" i="32"/>
  <c r="L33" i="32"/>
  <c r="L29" i="32"/>
  <c r="L26" i="32" s="1"/>
  <c r="L14" i="32" s="1"/>
  <c r="I29" i="32"/>
  <c r="I17" i="32" s="1"/>
  <c r="F29" i="32"/>
  <c r="C29" i="32" s="1"/>
  <c r="C17" i="32" s="1"/>
  <c r="L28" i="32"/>
  <c r="I28" i="32"/>
  <c r="F28" i="32"/>
  <c r="C28" i="32" s="1"/>
  <c r="L27" i="32"/>
  <c r="I27" i="32"/>
  <c r="F27" i="32"/>
  <c r="C27" i="32" s="1"/>
  <c r="N26" i="32"/>
  <c r="N14" i="32" s="1"/>
  <c r="M26" i="32"/>
  <c r="M14" i="32" s="1"/>
  <c r="K26" i="32"/>
  <c r="K14" i="32" s="1"/>
  <c r="J26" i="32"/>
  <c r="H26" i="32"/>
  <c r="E26" i="32" s="1"/>
  <c r="G26" i="32"/>
  <c r="F17" i="32" l="1"/>
  <c r="I26" i="32"/>
  <c r="I14" i="32" s="1"/>
  <c r="H14" i="32"/>
  <c r="G14" i="32"/>
  <c r="E17" i="32"/>
  <c r="E16" i="32"/>
  <c r="E15" i="32"/>
  <c r="C31" i="32"/>
  <c r="C33" i="32"/>
  <c r="C32" i="32"/>
  <c r="F26" i="32"/>
  <c r="L25" i="32"/>
  <c r="L24" i="32"/>
  <c r="L23" i="32"/>
  <c r="L22" i="32" s="1"/>
  <c r="L21" i="32"/>
  <c r="L20" i="32"/>
  <c r="L19" i="32"/>
  <c r="L18" i="32" s="1"/>
  <c r="I25" i="32"/>
  <c r="I24" i="32"/>
  <c r="I22" i="32" s="1"/>
  <c r="I23" i="32"/>
  <c r="I21" i="32"/>
  <c r="I20" i="32"/>
  <c r="I19" i="32"/>
  <c r="F30" i="32"/>
  <c r="F25" i="32"/>
  <c r="F24" i="32"/>
  <c r="F23" i="32"/>
  <c r="F22" i="32" s="1"/>
  <c r="F20" i="32"/>
  <c r="F21" i="32"/>
  <c r="F19" i="32"/>
  <c r="H30" i="32"/>
  <c r="J30" i="32"/>
  <c r="K30" i="32"/>
  <c r="M30" i="32"/>
  <c r="N30" i="32"/>
  <c r="G30" i="32"/>
  <c r="H22" i="32"/>
  <c r="J22" i="32"/>
  <c r="K22" i="32"/>
  <c r="M22" i="32"/>
  <c r="N22" i="32"/>
  <c r="G22" i="32"/>
  <c r="H18" i="32"/>
  <c r="J18" i="32"/>
  <c r="K18" i="32"/>
  <c r="M18" i="32"/>
  <c r="N18" i="32"/>
  <c r="G18" i="32"/>
  <c r="I30" i="32"/>
  <c r="C26" i="32" l="1"/>
  <c r="F14" i="32"/>
  <c r="I18" i="32"/>
  <c r="C21" i="32"/>
  <c r="C20" i="32"/>
  <c r="C25" i="32"/>
  <c r="L30" i="32"/>
  <c r="C19" i="32"/>
  <c r="C24" i="32"/>
  <c r="C23" i="32"/>
  <c r="C22" i="32"/>
  <c r="F18" i="32"/>
  <c r="E22" i="32"/>
  <c r="E18" i="32"/>
  <c r="E30" i="32"/>
  <c r="E14" i="32" s="1"/>
  <c r="C18" i="32" l="1"/>
  <c r="C30" i="32"/>
  <c r="I40" i="29" l="1"/>
  <c r="N36" i="29" l="1"/>
  <c r="M36" i="29"/>
  <c r="K36" i="29"/>
  <c r="J36" i="29"/>
  <c r="H36" i="29"/>
  <c r="G36" i="29"/>
  <c r="F37" i="29"/>
  <c r="L40" i="29"/>
  <c r="F40" i="29"/>
  <c r="F20" i="29" s="1"/>
  <c r="E40" i="29"/>
  <c r="D40" i="29"/>
  <c r="C40" i="29" s="1"/>
  <c r="L39" i="29"/>
  <c r="I39" i="29"/>
  <c r="F39" i="29"/>
  <c r="E39" i="29"/>
  <c r="C39" i="29" s="1"/>
  <c r="D39" i="29"/>
  <c r="L38" i="29"/>
  <c r="I38" i="29"/>
  <c r="F38" i="29"/>
  <c r="E38" i="29"/>
  <c r="D38" i="29"/>
  <c r="L37" i="29"/>
  <c r="I37" i="29"/>
  <c r="E37" i="29"/>
  <c r="D37" i="29"/>
  <c r="D26" i="29"/>
  <c r="L35" i="29"/>
  <c r="I35" i="29"/>
  <c r="F35" i="29"/>
  <c r="E35" i="29"/>
  <c r="D35" i="29"/>
  <c r="C35" i="29"/>
  <c r="L34" i="29"/>
  <c r="I34" i="29"/>
  <c r="F34" i="29"/>
  <c r="E34" i="29"/>
  <c r="D34" i="29"/>
  <c r="C34" i="29" s="1"/>
  <c r="L33" i="29"/>
  <c r="I33" i="29"/>
  <c r="F33" i="29"/>
  <c r="E33" i="29"/>
  <c r="D33" i="29"/>
  <c r="C33" i="29"/>
  <c r="L32" i="29"/>
  <c r="L31" i="29" s="1"/>
  <c r="I32" i="29"/>
  <c r="I31" i="29" s="1"/>
  <c r="F32" i="29"/>
  <c r="E32" i="29"/>
  <c r="D32" i="29"/>
  <c r="C32" i="29" s="1"/>
  <c r="N31" i="29"/>
  <c r="M31" i="29"/>
  <c r="K31" i="29"/>
  <c r="J31" i="29"/>
  <c r="H31" i="29"/>
  <c r="G31" i="29"/>
  <c r="D31" i="29" s="1"/>
  <c r="E26" i="29"/>
  <c r="C26" i="29"/>
  <c r="E21" i="29"/>
  <c r="D21" i="29"/>
  <c r="C21" i="29"/>
  <c r="L36" i="29" l="1"/>
  <c r="F18" i="29"/>
  <c r="F19" i="29"/>
  <c r="D36" i="29"/>
  <c r="C38" i="29"/>
  <c r="F36" i="29"/>
  <c r="C36" i="29" s="1"/>
  <c r="E31" i="29"/>
  <c r="C37" i="29"/>
  <c r="C17" i="29" s="1"/>
  <c r="I36" i="29"/>
  <c r="E36" i="29"/>
  <c r="F17" i="29"/>
  <c r="F16" i="29" s="1"/>
  <c r="F31" i="29"/>
  <c r="C31" i="29" s="1"/>
  <c r="N20" i="29"/>
  <c r="M20" i="29"/>
  <c r="L20" i="29"/>
  <c r="K20" i="29"/>
  <c r="J20" i="29"/>
  <c r="I20" i="29"/>
  <c r="H20" i="29"/>
  <c r="G20" i="29"/>
  <c r="E20" i="29"/>
  <c r="D20" i="29"/>
  <c r="C20" i="29"/>
  <c r="N19" i="29"/>
  <c r="M19" i="29"/>
  <c r="L19" i="29"/>
  <c r="K19" i="29"/>
  <c r="J19" i="29"/>
  <c r="I19" i="29"/>
  <c r="H19" i="29"/>
  <c r="G19" i="29"/>
  <c r="E19" i="29"/>
  <c r="D19" i="29"/>
  <c r="C19" i="29"/>
  <c r="N18" i="29"/>
  <c r="M18" i="29"/>
  <c r="L18" i="29"/>
  <c r="K18" i="29"/>
  <c r="J18" i="29"/>
  <c r="I18" i="29"/>
  <c r="H18" i="29"/>
  <c r="G18" i="29"/>
  <c r="E18" i="29"/>
  <c r="D18" i="29"/>
  <c r="C18" i="29"/>
  <c r="N17" i="29"/>
  <c r="M17" i="29"/>
  <c r="L17" i="29"/>
  <c r="K17" i="29"/>
  <c r="J17" i="29"/>
  <c r="I17" i="29"/>
  <c r="H17" i="29"/>
  <c r="G17" i="29"/>
  <c r="E17" i="29"/>
  <c r="D17" i="29"/>
  <c r="D16" i="29" l="1"/>
  <c r="E16" i="29"/>
  <c r="C16" i="29"/>
  <c r="H16" i="29"/>
  <c r="N16" i="29"/>
  <c r="I16" i="29"/>
  <c r="L16" i="29"/>
  <c r="J16" i="29"/>
  <c r="K16" i="29"/>
  <c r="G16" i="29"/>
  <c r="M16" i="29"/>
  <c r="C17" i="26" l="1"/>
  <c r="D17" i="26"/>
  <c r="E17" i="26"/>
  <c r="F17" i="26"/>
  <c r="G17" i="26"/>
  <c r="H17" i="26"/>
  <c r="I17" i="26"/>
  <c r="J17" i="26"/>
  <c r="K17" i="26"/>
  <c r="L17" i="26"/>
  <c r="M17" i="26"/>
  <c r="N17" i="26"/>
  <c r="C18" i="26"/>
  <c r="D18" i="26"/>
  <c r="E18" i="26"/>
  <c r="F18" i="26"/>
  <c r="G18" i="26"/>
  <c r="H18" i="26"/>
  <c r="I18" i="26"/>
  <c r="J18" i="26"/>
  <c r="K18" i="26"/>
  <c r="L18" i="26"/>
  <c r="M18" i="26"/>
  <c r="N18" i="26"/>
  <c r="C19" i="26"/>
  <c r="D19" i="26"/>
  <c r="E19" i="26"/>
  <c r="F19" i="26"/>
  <c r="G19" i="26"/>
  <c r="H19" i="26"/>
  <c r="I19" i="26"/>
  <c r="J19" i="26"/>
  <c r="K19" i="26"/>
  <c r="L19" i="26"/>
  <c r="M19" i="26"/>
  <c r="N19" i="26"/>
  <c r="C20" i="26"/>
  <c r="D20" i="26"/>
  <c r="E20" i="26"/>
  <c r="F20" i="26"/>
  <c r="G20" i="26"/>
  <c r="H20" i="26"/>
  <c r="I20" i="26"/>
  <c r="J20" i="26"/>
  <c r="K20" i="26"/>
  <c r="L20" i="26"/>
  <c r="M20" i="26"/>
  <c r="N20" i="26"/>
  <c r="F21" i="26"/>
  <c r="G21" i="26"/>
  <c r="H21" i="26"/>
  <c r="I21" i="26"/>
  <c r="J21" i="26"/>
  <c r="K21" i="26"/>
  <c r="L21" i="26"/>
  <c r="M21" i="26"/>
  <c r="N21" i="26"/>
  <c r="F26" i="26"/>
  <c r="G26" i="26"/>
  <c r="H26" i="26"/>
  <c r="I26" i="26"/>
  <c r="J26" i="26"/>
  <c r="D26" i="26" s="1"/>
  <c r="K26" i="26"/>
  <c r="L26" i="26"/>
  <c r="M26" i="26"/>
  <c r="N26" i="26"/>
  <c r="N16" i="26" l="1"/>
  <c r="E26" i="26"/>
  <c r="C21" i="26"/>
  <c r="C26" i="26"/>
  <c r="L16" i="26"/>
  <c r="E21" i="26"/>
  <c r="K16" i="26"/>
  <c r="M16" i="26"/>
  <c r="J16" i="26"/>
  <c r="I16" i="26"/>
  <c r="H16" i="26"/>
  <c r="E16" i="26" s="1"/>
  <c r="D21" i="26"/>
  <c r="G16" i="26"/>
  <c r="F16" i="26"/>
  <c r="N31" i="26"/>
  <c r="M31" i="26"/>
  <c r="L31" i="26"/>
  <c r="K31" i="26"/>
  <c r="J31" i="26"/>
  <c r="I31" i="26"/>
  <c r="H31" i="26"/>
  <c r="G31" i="26"/>
  <c r="F31" i="26"/>
  <c r="C16" i="26" l="1"/>
  <c r="D16" i="26"/>
  <c r="C31" i="26"/>
  <c r="D31" i="26"/>
  <c r="E31" i="26"/>
  <c r="N20" i="18" l="1"/>
  <c r="M20" i="18"/>
  <c r="L20" i="18"/>
  <c r="K20" i="18"/>
  <c r="J20" i="18"/>
  <c r="I20" i="18"/>
  <c r="H20" i="18"/>
  <c r="G20" i="18"/>
  <c r="F20" i="18"/>
  <c r="E20" i="18"/>
  <c r="D20" i="18"/>
  <c r="C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N17" i="18"/>
  <c r="M17" i="18"/>
  <c r="M16" i="18" s="1"/>
  <c r="L17" i="18"/>
  <c r="K17" i="18"/>
  <c r="J17" i="18"/>
  <c r="I17" i="18"/>
  <c r="H17" i="18"/>
  <c r="G17" i="18"/>
  <c r="F17" i="18"/>
  <c r="F16" i="18" s="1"/>
  <c r="E17" i="18"/>
  <c r="D17" i="18"/>
  <c r="C17" i="18"/>
  <c r="H16" i="18" l="1"/>
  <c r="K16" i="18"/>
  <c r="N16" i="18"/>
  <c r="I16" i="18"/>
  <c r="G16" i="18"/>
  <c r="J16" i="18"/>
  <c r="D16" i="18"/>
  <c r="L16" i="18"/>
  <c r="C16" i="18"/>
  <c r="E16" i="18"/>
  <c r="N20" i="14" l="1"/>
  <c r="M20" i="14"/>
  <c r="L20" i="14"/>
  <c r="K20" i="14"/>
  <c r="J20" i="14"/>
  <c r="I20" i="14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N16" i="14" s="1"/>
  <c r="M17" i="14"/>
  <c r="M16" i="14" s="1"/>
  <c r="L17" i="14"/>
  <c r="K17" i="14"/>
  <c r="K16" i="14" s="1"/>
  <c r="J17" i="14"/>
  <c r="I17" i="14"/>
  <c r="H17" i="14"/>
  <c r="G17" i="14"/>
  <c r="F17" i="14"/>
  <c r="E17" i="14"/>
  <c r="E16" i="14" s="1"/>
  <c r="D17" i="14"/>
  <c r="D16" i="14" s="1"/>
  <c r="C17" i="14"/>
  <c r="H16" i="14" l="1"/>
  <c r="C16" i="14"/>
  <c r="L16" i="14"/>
  <c r="J16" i="14"/>
  <c r="I16" i="14"/>
  <c r="F16" i="14"/>
  <c r="G16" i="14"/>
  <c r="C20" i="10" l="1"/>
  <c r="C19" i="10"/>
  <c r="E18" i="10"/>
  <c r="C18" i="10"/>
  <c r="N20" i="10"/>
  <c r="M20" i="10"/>
  <c r="L20" i="10"/>
  <c r="K20" i="10"/>
  <c r="J20" i="10"/>
  <c r="I20" i="10"/>
  <c r="H20" i="10"/>
  <c r="G20" i="10"/>
  <c r="F20" i="10"/>
  <c r="E20" i="10"/>
  <c r="N19" i="10"/>
  <c r="M19" i="10"/>
  <c r="L19" i="10"/>
  <c r="K19" i="10"/>
  <c r="J19" i="10"/>
  <c r="I19" i="10"/>
  <c r="H19" i="10"/>
  <c r="G19" i="10"/>
  <c r="F19" i="10"/>
  <c r="D19" i="10"/>
  <c r="N18" i="10"/>
  <c r="M18" i="10"/>
  <c r="L18" i="10"/>
  <c r="K18" i="10"/>
  <c r="J18" i="10"/>
  <c r="I18" i="10"/>
  <c r="H18" i="10"/>
  <c r="G18" i="10"/>
  <c r="F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D18" i="10"/>
  <c r="D20" i="10"/>
  <c r="E19" i="10"/>
  <c r="F17" i="6"/>
  <c r="G17" i="6"/>
  <c r="H17" i="6"/>
  <c r="I17" i="6"/>
  <c r="J17" i="6"/>
  <c r="K17" i="6"/>
  <c r="L17" i="6"/>
  <c r="M17" i="6"/>
  <c r="N17" i="6"/>
  <c r="F18" i="6"/>
  <c r="G18" i="6"/>
  <c r="H18" i="6"/>
  <c r="I18" i="6"/>
  <c r="J18" i="6"/>
  <c r="K18" i="6"/>
  <c r="L18" i="6"/>
  <c r="M18" i="6"/>
  <c r="N18" i="6"/>
  <c r="F19" i="6"/>
  <c r="G19" i="6"/>
  <c r="H19" i="6"/>
  <c r="I19" i="6"/>
  <c r="J19" i="6"/>
  <c r="K19" i="6"/>
  <c r="L19" i="6"/>
  <c r="M19" i="6"/>
  <c r="N19" i="6"/>
  <c r="F20" i="6"/>
  <c r="G20" i="6"/>
  <c r="H20" i="6"/>
  <c r="I20" i="6"/>
  <c r="J20" i="6"/>
  <c r="K20" i="6"/>
  <c r="L20" i="6"/>
  <c r="M20" i="6"/>
  <c r="N20" i="6"/>
  <c r="F31" i="6"/>
  <c r="G31" i="6"/>
  <c r="H31" i="6"/>
  <c r="I31" i="6"/>
  <c r="J31" i="6"/>
  <c r="K31" i="6"/>
  <c r="L31" i="6"/>
  <c r="M31" i="6"/>
  <c r="N31" i="6"/>
  <c r="D32" i="6"/>
  <c r="E32" i="6"/>
  <c r="D33" i="6"/>
  <c r="E33" i="6"/>
  <c r="D34" i="6"/>
  <c r="E34" i="6"/>
  <c r="D35" i="6"/>
  <c r="E35" i="6"/>
  <c r="F36" i="6"/>
  <c r="G36" i="6"/>
  <c r="H36" i="6"/>
  <c r="I36" i="6"/>
  <c r="J36" i="6"/>
  <c r="K36" i="6"/>
  <c r="L36" i="6"/>
  <c r="M36" i="6"/>
  <c r="N36" i="6"/>
  <c r="D37" i="6"/>
  <c r="C37" i="6" s="1"/>
  <c r="E37" i="6"/>
  <c r="D38" i="6"/>
  <c r="E38" i="6"/>
  <c r="C38" i="6" s="1"/>
  <c r="D39" i="6"/>
  <c r="E39" i="6"/>
  <c r="D40" i="6"/>
  <c r="D20" i="6" s="1"/>
  <c r="E40" i="6"/>
  <c r="C16" i="2"/>
  <c r="F16" i="2"/>
  <c r="I16" i="2"/>
  <c r="L16" i="2"/>
  <c r="C17" i="2"/>
  <c r="F17" i="2"/>
  <c r="I17" i="2"/>
  <c r="L17" i="2"/>
  <c r="C18" i="2"/>
  <c r="F18" i="2"/>
  <c r="I18" i="2"/>
  <c r="L18" i="2"/>
  <c r="C19" i="2"/>
  <c r="F19" i="2"/>
  <c r="I19" i="2"/>
  <c r="L19" i="2"/>
  <c r="C20" i="2"/>
  <c r="F20" i="2"/>
  <c r="I20" i="2"/>
  <c r="L20" i="2"/>
  <c r="C21" i="2"/>
  <c r="F21" i="2"/>
  <c r="I21" i="2"/>
  <c r="L21" i="2"/>
  <c r="C22" i="2"/>
  <c r="F22" i="2"/>
  <c r="I22" i="2"/>
  <c r="L22" i="2"/>
  <c r="C23" i="2"/>
  <c r="F23" i="2"/>
  <c r="I23" i="2"/>
  <c r="L23" i="2"/>
  <c r="C24" i="2"/>
  <c r="F24" i="2"/>
  <c r="I24" i="2"/>
  <c r="L24" i="2"/>
  <c r="C25" i="2"/>
  <c r="F25" i="2"/>
  <c r="I25" i="2"/>
  <c r="L25" i="2"/>
  <c r="C26" i="2"/>
  <c r="F26" i="2"/>
  <c r="I26" i="2"/>
  <c r="L26" i="2"/>
  <c r="C27" i="2"/>
  <c r="F27" i="2"/>
  <c r="I27" i="2"/>
  <c r="L27" i="2"/>
  <c r="C28" i="2"/>
  <c r="F28" i="2"/>
  <c r="I28" i="2"/>
  <c r="L28" i="2"/>
  <c r="C29" i="2"/>
  <c r="F29" i="2"/>
  <c r="I29" i="2"/>
  <c r="L29" i="2"/>
  <c r="C30" i="2"/>
  <c r="F30" i="2"/>
  <c r="I30" i="2"/>
  <c r="L30" i="2"/>
  <c r="C31" i="2"/>
  <c r="F31" i="2"/>
  <c r="I31" i="2"/>
  <c r="L31" i="2"/>
  <c r="C32" i="2"/>
  <c r="F32" i="2"/>
  <c r="I32" i="2"/>
  <c r="L32" i="2"/>
  <c r="C33" i="2"/>
  <c r="F33" i="2"/>
  <c r="I33" i="2"/>
  <c r="L33" i="2"/>
  <c r="C34" i="2"/>
  <c r="F34" i="2"/>
  <c r="I34" i="2"/>
  <c r="L34" i="2"/>
  <c r="C35" i="2"/>
  <c r="F35" i="2"/>
  <c r="I35" i="2"/>
  <c r="L35" i="2"/>
  <c r="C36" i="2"/>
  <c r="F36" i="2"/>
  <c r="I36" i="2"/>
  <c r="L36" i="2"/>
  <c r="C37" i="2"/>
  <c r="F37" i="2"/>
  <c r="I37" i="2"/>
  <c r="L37" i="2"/>
  <c r="C38" i="2"/>
  <c r="F38" i="2"/>
  <c r="I38" i="2"/>
  <c r="L38" i="2"/>
  <c r="C39" i="2"/>
  <c r="F39" i="2"/>
  <c r="I39" i="2"/>
  <c r="L39" i="2"/>
  <c r="C40" i="2"/>
  <c r="F40" i="2"/>
  <c r="I40" i="2"/>
  <c r="L40" i="2"/>
  <c r="N16" i="10" l="1"/>
  <c r="C32" i="6"/>
  <c r="G16" i="10"/>
  <c r="E31" i="6"/>
  <c r="J16" i="10"/>
  <c r="C35" i="6"/>
  <c r="K16" i="6"/>
  <c r="F16" i="10"/>
  <c r="D18" i="6"/>
  <c r="H16" i="6"/>
  <c r="D16" i="10"/>
  <c r="C34" i="6"/>
  <c r="I16" i="6"/>
  <c r="F16" i="6"/>
  <c r="M16" i="6"/>
  <c r="L16" i="10"/>
  <c r="E19" i="6"/>
  <c r="C33" i="6"/>
  <c r="E36" i="6"/>
  <c r="C18" i="6"/>
  <c r="N16" i="6"/>
  <c r="H16" i="10"/>
  <c r="L16" i="6"/>
  <c r="E16" i="10"/>
  <c r="I16" i="10"/>
  <c r="C16" i="10"/>
  <c r="C17" i="6"/>
  <c r="G16" i="6"/>
  <c r="J16" i="6"/>
  <c r="K16" i="10"/>
  <c r="E20" i="6"/>
  <c r="M16" i="10"/>
  <c r="D31" i="6"/>
  <c r="C40" i="6"/>
  <c r="C39" i="6"/>
  <c r="E17" i="6"/>
  <c r="E18" i="6"/>
  <c r="D17" i="6"/>
  <c r="D19" i="6"/>
  <c r="D36" i="6"/>
  <c r="C36" i="6" s="1"/>
  <c r="C20" i="6" l="1"/>
  <c r="C31" i="6"/>
  <c r="C19" i="6"/>
  <c r="C16" i="6" s="1"/>
  <c r="D16" i="6"/>
  <c r="E16" i="6"/>
</calcChain>
</file>

<file path=xl/sharedStrings.xml><?xml version="1.0" encoding="utf-8"?>
<sst xmlns="http://schemas.openxmlformats.org/spreadsheetml/2006/main" count="482" uniqueCount="48">
  <si>
    <t>Cuadro 5_011</t>
  </si>
  <si>
    <t>Superintendencia de Salud y Riesgos Laborales</t>
  </si>
  <si>
    <t>Planes Alternativos de Salud Aprobados y Rechazados por tipo de plan según Categoría de ARS</t>
  </si>
  <si>
    <t>Tipo de Plan</t>
  </si>
  <si>
    <t>Total Planes Evaluados</t>
  </si>
  <si>
    <t>Total Aprobados</t>
  </si>
  <si>
    <t>Total Rechazados</t>
  </si>
  <si>
    <t>Categoría de ARS</t>
  </si>
  <si>
    <t>Total Evaluados</t>
  </si>
  <si>
    <t>Autogestión</t>
  </si>
  <si>
    <t>Privadas</t>
  </si>
  <si>
    <t>Públicas</t>
  </si>
  <si>
    <t>Aprobados</t>
  </si>
  <si>
    <t>Rechazados</t>
  </si>
  <si>
    <t>Total</t>
  </si>
  <si>
    <t>Complementarios</t>
  </si>
  <si>
    <t>Especiales De Med. Prepagada</t>
  </si>
  <si>
    <t>Opcionales</t>
  </si>
  <si>
    <t>Voluntarios O Independientes</t>
  </si>
  <si>
    <t>Enero-Marzo</t>
  </si>
  <si>
    <t>Notas:
*Aprobados se refiere a: se refiere a los Planes Alternativos de Salud evaluados y autorizados para la comercialización de las ARS, mediante la asignación de un código SIMON para cada Plan Alternativo de Salud.</t>
  </si>
  <si>
    <t>Rechazados: Comprende los rechazados por documentación incompleta: que son "Los Planes Alternativos de Salud descartados para evaluación, cuando las ARS no someten todas las documentaciones mínimas necesarias para iniciar el proceso de evaluación, conforme a lo establecido en el “Instructivo de Remisión de los Planes Alternativos de Salud a la SISALRIL” y los Rechados por Observaciones, estos ultimos son "Los Planes Alternativos de Salud evaluados cuyos resultados derivaron en requerimientos a la documentación asociada al sometimiento de los Planes, con base en la Ley 87-01 y sus normas complementarias vigentes".</t>
  </si>
  <si>
    <t>Fuente: SISALRIL. A partir de los datos suministrados por la Oficina de Estudios Actuariales y Estadísticas</t>
  </si>
  <si>
    <t>Notas:
Aprobados se refiere a: se refiere a los Planes Alternativos de Salud evaluados y autorizados para la comercialización de las ARS, mediante la asignación de un código SIMON para cada Plan Alternativo de Salud.</t>
  </si>
  <si>
    <t>Voluntarios o Independientes</t>
  </si>
  <si>
    <t>Especiales de Med. Prepagada</t>
  </si>
  <si>
    <t>Octubre-Diciembre</t>
  </si>
  <si>
    <t>Julio-Septiembre</t>
  </si>
  <si>
    <t>Abril-Junio</t>
  </si>
  <si>
    <t>Notas:
*Aprobados se refiere a: Los Planes Alternativos de Salud evaluados y autorizados para la comercialización de las ARS, mediante la asignación de un código SIMON para cada Plan Alternativo de Salud.</t>
  </si>
  <si>
    <t xml:space="preserve">                   Fuente: SISALRIL. A partir de los datos suministrados por la Oficina de Estudios Actuariales y Estadísticas</t>
  </si>
  <si>
    <t>Año: 2016</t>
  </si>
  <si>
    <r>
      <t>Octubre-Diciembre/</t>
    </r>
    <r>
      <rPr>
        <b/>
        <vertAlign val="superscript"/>
        <sz val="11"/>
        <color theme="1"/>
        <rFont val="Arial"/>
        <family val="2"/>
      </rPr>
      <t>1</t>
    </r>
  </si>
  <si>
    <t>Rechazados: Comprende los rechazados por documentación incompleta: que son "Los Planes Alternativos de Salud descartados para evaluación, cuando las ARS no someten todas las documentaciones mínimas necesarias para iniciar el proceso de evaluación, conforme a lo establecido en el “Instructivo de Remisión de los Planes Alternativos de Salud a la SISALRIL” y los Rechazados por Observaciones, estos últimos son "Los Planes Alternativos de Salud evaluados cuyos resultados derivaron en requerimientos a la documentación asociada al sometimiento de los Planes, con base en la Ley 87-01 y sus normas complementarias vigentes".</t>
  </si>
  <si>
    <t>1/Las cifras del trimestre Octubre-Diciembre son de carácter preliminar hasta tanto no se completen las evaluaciones de los planes sometidos en el mes de Diciembre.</t>
  </si>
  <si>
    <t>Año: 2017</t>
  </si>
  <si>
    <t>Año: 2018</t>
  </si>
  <si>
    <t>Año: 2019</t>
  </si>
  <si>
    <t>Fuente: SISALRIL. A partir de los datos suministrados por la Direccion de Estudios Actuariales.</t>
  </si>
  <si>
    <t>Fuente: SISALRIL. A partir de los datos suministrados por el Departamento de  Gestión Actuarial de Planes Alternativos de Salud.</t>
  </si>
  <si>
    <t>Notas:
*Aprobados se refiere a: Planes Alternativos de Salud evaluados y autorizados para la comercialización de las ARS, mediante la asignación de un código SIMON para cada Plan Alternativo de Salud.</t>
  </si>
  <si>
    <t>Año: 2015</t>
  </si>
  <si>
    <t>Año: 2022</t>
  </si>
  <si>
    <t>Año: 2021</t>
  </si>
  <si>
    <t>Año: 2020</t>
  </si>
  <si>
    <t>Año: 2023</t>
  </si>
  <si>
    <t>Año: 2024</t>
  </si>
  <si>
    <t>Enero-Diciembre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</si>
</sst>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F800]dddd\,\ mmmm\ dd\,\ yyyy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3EAB"/>
        <bgColor indexed="64"/>
      </patternFill>
    </fill>
    <fill>
      <patternFill patternType="solid">
        <fgColor rgb="FF00A4EB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6" fillId="0" borderId="2" xfId="2" applyBorder="1" applyAlignment="1" applyProtection="1">
      <alignment horizontal="left"/>
    </xf>
    <xf numFmtId="0" fontId="0" fillId="0" borderId="2" xfId="0" applyBorder="1"/>
    <xf numFmtId="0" fontId="0" fillId="0" borderId="3" xfId="0" applyBorder="1"/>
    <xf numFmtId="0" fontId="6" fillId="0" borderId="0" xfId="2" applyAlignment="1" applyProtection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2" applyBorder="1" applyAlignment="1" applyProtection="1">
      <alignment horizontal="left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7" xfId="2" applyBorder="1" applyAlignment="1" applyProtection="1">
      <alignment horizontal="left"/>
    </xf>
    <xf numFmtId="0" fontId="0" fillId="0" borderId="7" xfId="0" applyBorder="1"/>
    <xf numFmtId="0" fontId="0" fillId="0" borderId="8" xfId="0" applyBorder="1"/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right" vertical="center"/>
    </xf>
    <xf numFmtId="0" fontId="8" fillId="3" borderId="18" xfId="0" applyFont="1" applyFill="1" applyBorder="1" applyAlignment="1">
      <alignment horizontal="right" vertical="center"/>
    </xf>
    <xf numFmtId="0" fontId="9" fillId="4" borderId="19" xfId="0" applyFont="1" applyFill="1" applyBorder="1" applyAlignment="1">
      <alignment horizontal="left" vertical="center"/>
    </xf>
    <xf numFmtId="3" fontId="4" fillId="4" borderId="20" xfId="0" applyNumberFormat="1" applyFont="1" applyFill="1" applyBorder="1" applyAlignment="1">
      <alignment horizontal="right" vertical="center"/>
    </xf>
    <xf numFmtId="3" fontId="4" fillId="4" borderId="20" xfId="1" applyNumberFormat="1" applyFont="1" applyFill="1" applyBorder="1" applyAlignment="1">
      <alignment horizontal="right" vertical="center"/>
    </xf>
    <xf numFmtId="3" fontId="4" fillId="4" borderId="21" xfId="1" applyNumberFormat="1" applyFont="1" applyFill="1" applyBorder="1" applyAlignment="1">
      <alignment horizontal="right" vertical="center"/>
    </xf>
    <xf numFmtId="3" fontId="0" fillId="0" borderId="0" xfId="0" applyNumberFormat="1"/>
    <xf numFmtId="0" fontId="10" fillId="5" borderId="19" xfId="0" applyFont="1" applyFill="1" applyBorder="1"/>
    <xf numFmtId="3" fontId="4" fillId="5" borderId="20" xfId="1" applyNumberFormat="1" applyFont="1" applyFill="1" applyBorder="1" applyAlignment="1">
      <alignment horizontal="right"/>
    </xf>
    <xf numFmtId="3" fontId="4" fillId="5" borderId="20" xfId="1" applyNumberFormat="1" applyFont="1" applyFill="1" applyBorder="1" applyAlignment="1">
      <alignment horizontal="right" vertical="center"/>
    </xf>
    <xf numFmtId="3" fontId="4" fillId="5" borderId="21" xfId="1" applyNumberFormat="1" applyFont="1" applyFill="1" applyBorder="1" applyAlignment="1">
      <alignment horizontal="right" vertical="center"/>
    </xf>
    <xf numFmtId="0" fontId="4" fillId="4" borderId="20" xfId="0" applyFont="1" applyFill="1" applyBorder="1" applyAlignment="1">
      <alignment horizontal="right" vertical="center"/>
    </xf>
    <xf numFmtId="0" fontId="12" fillId="0" borderId="19" xfId="0" applyFont="1" applyFill="1" applyBorder="1"/>
    <xf numFmtId="0" fontId="13" fillId="0" borderId="20" xfId="0" applyFont="1" applyFill="1" applyBorder="1" applyAlignment="1">
      <alignment horizontal="right"/>
    </xf>
    <xf numFmtId="3" fontId="4" fillId="0" borderId="20" xfId="1" applyNumberFormat="1" applyFont="1" applyFill="1" applyBorder="1" applyAlignment="1">
      <alignment horizontal="right"/>
    </xf>
    <xf numFmtId="3" fontId="3" fillId="0" borderId="20" xfId="1" applyNumberFormat="1" applyFont="1" applyFill="1" applyBorder="1" applyAlignment="1">
      <alignment horizontal="right" vertical="center"/>
    </xf>
    <xf numFmtId="3" fontId="3" fillId="0" borderId="21" xfId="1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3" fontId="2" fillId="0" borderId="23" xfId="1" applyNumberFormat="1" applyFont="1" applyFill="1" applyBorder="1" applyAlignment="1">
      <alignment horizontal="right" vertical="center"/>
    </xf>
    <xf numFmtId="3" fontId="2" fillId="0" borderId="24" xfId="1" applyNumberFormat="1" applyFont="1" applyFill="1" applyBorder="1" applyAlignment="1">
      <alignment horizontal="right" vertical="center"/>
    </xf>
    <xf numFmtId="0" fontId="13" fillId="0" borderId="24" xfId="0" applyFont="1" applyFill="1" applyBorder="1" applyAlignment="1">
      <alignment horizontal="right"/>
    </xf>
    <xf numFmtId="3" fontId="4" fillId="0" borderId="24" xfId="1" applyNumberFormat="1" applyFont="1" applyFill="1" applyBorder="1" applyAlignment="1">
      <alignment horizontal="right"/>
    </xf>
    <xf numFmtId="0" fontId="12" fillId="0" borderId="25" xfId="0" applyFont="1" applyFill="1" applyBorder="1"/>
    <xf numFmtId="3" fontId="2" fillId="0" borderId="21" xfId="1" applyNumberFormat="1" applyFont="1" applyFill="1" applyBorder="1" applyAlignment="1">
      <alignment horizontal="right" vertical="center"/>
    </xf>
    <xf numFmtId="3" fontId="2" fillId="0" borderId="20" xfId="1" applyNumberFormat="1" applyFont="1" applyFill="1" applyBorder="1" applyAlignment="1">
      <alignment horizontal="right" vertical="center"/>
    </xf>
    <xf numFmtId="3" fontId="4" fillId="6" borderId="21" xfId="1" applyNumberFormat="1" applyFont="1" applyFill="1" applyBorder="1" applyAlignment="1">
      <alignment horizontal="right" vertical="center"/>
    </xf>
    <xf numFmtId="3" fontId="4" fillId="6" borderId="20" xfId="1" applyNumberFormat="1" applyFont="1" applyFill="1" applyBorder="1" applyAlignment="1">
      <alignment horizontal="right" vertical="center"/>
    </xf>
    <xf numFmtId="0" fontId="4" fillId="6" borderId="20" xfId="0" applyFont="1" applyFill="1" applyBorder="1" applyAlignment="1">
      <alignment horizontal="right" vertical="center"/>
    </xf>
    <xf numFmtId="0" fontId="9" fillId="6" borderId="19" xfId="0" applyFont="1" applyFill="1" applyBorder="1" applyAlignment="1">
      <alignment horizontal="left" vertical="center"/>
    </xf>
    <xf numFmtId="3" fontId="4" fillId="7" borderId="21" xfId="1" applyNumberFormat="1" applyFont="1" applyFill="1" applyBorder="1" applyAlignment="1">
      <alignment horizontal="right" vertical="center"/>
    </xf>
    <xf numFmtId="3" fontId="4" fillId="7" borderId="20" xfId="1" applyNumberFormat="1" applyFont="1" applyFill="1" applyBorder="1" applyAlignment="1">
      <alignment horizontal="right" vertical="center"/>
    </xf>
    <xf numFmtId="0" fontId="11" fillId="7" borderId="20" xfId="0" applyFont="1" applyFill="1" applyBorder="1" applyAlignment="1">
      <alignment horizontal="right"/>
    </xf>
    <xf numFmtId="3" fontId="4" fillId="7" borderId="20" xfId="1" applyNumberFormat="1" applyFont="1" applyFill="1" applyBorder="1" applyAlignment="1">
      <alignment horizontal="right"/>
    </xf>
    <xf numFmtId="0" fontId="10" fillId="7" borderId="19" xfId="0" applyFont="1" applyFill="1" applyBorder="1"/>
    <xf numFmtId="3" fontId="4" fillId="6" borderId="20" xfId="0" applyNumberFormat="1" applyFont="1" applyFill="1" applyBorder="1" applyAlignment="1">
      <alignment horizontal="right" vertical="center"/>
    </xf>
    <xf numFmtId="0" fontId="13" fillId="0" borderId="20" xfId="0" applyNumberFormat="1" applyFont="1" applyFill="1" applyBorder="1" applyAlignment="1">
      <alignment horizontal="right"/>
    </xf>
    <xf numFmtId="3" fontId="13" fillId="0" borderId="20" xfId="0" applyNumberFormat="1" applyFont="1" applyFill="1" applyBorder="1" applyAlignment="1">
      <alignment horizontal="right"/>
    </xf>
    <xf numFmtId="3" fontId="11" fillId="5" borderId="20" xfId="0" applyNumberFormat="1" applyFont="1" applyFill="1" applyBorder="1" applyAlignment="1">
      <alignment horizontal="right"/>
    </xf>
    <xf numFmtId="0" fontId="8" fillId="3" borderId="27" xfId="0" applyFont="1" applyFill="1" applyBorder="1" applyAlignment="1">
      <alignment horizontal="right" vertical="center"/>
    </xf>
    <xf numFmtId="0" fontId="8" fillId="3" borderId="28" xfId="0" applyFont="1" applyFill="1" applyBorder="1" applyAlignment="1">
      <alignment horizontal="right" vertical="center"/>
    </xf>
    <xf numFmtId="0" fontId="9" fillId="4" borderId="29" xfId="0" applyFont="1" applyFill="1" applyBorder="1" applyAlignment="1">
      <alignment horizontal="left" vertical="center"/>
    </xf>
    <xf numFmtId="3" fontId="4" fillId="4" borderId="30" xfId="0" applyNumberFormat="1" applyFont="1" applyFill="1" applyBorder="1" applyAlignment="1">
      <alignment horizontal="right" vertical="center"/>
    </xf>
    <xf numFmtId="3" fontId="4" fillId="4" borderId="30" xfId="1" applyNumberFormat="1" applyFont="1" applyFill="1" applyBorder="1" applyAlignment="1">
      <alignment horizontal="right" vertical="center"/>
    </xf>
    <xf numFmtId="3" fontId="4" fillId="4" borderId="31" xfId="1" applyNumberFormat="1" applyFont="1" applyFill="1" applyBorder="1" applyAlignment="1">
      <alignment horizontal="right" vertical="center"/>
    </xf>
    <xf numFmtId="0" fontId="0" fillId="0" borderId="32" xfId="0" applyNumberFormat="1" applyBorder="1"/>
    <xf numFmtId="3" fontId="13" fillId="0" borderId="24" xfId="0" applyNumberFormat="1" applyFont="1" applyFill="1" applyBorder="1" applyAlignment="1">
      <alignment horizontal="right"/>
    </xf>
    <xf numFmtId="3" fontId="3" fillId="0" borderId="24" xfId="1" applyNumberFormat="1" applyFont="1" applyFill="1" applyBorder="1" applyAlignment="1">
      <alignment horizontal="right" vertical="center"/>
    </xf>
    <xf numFmtId="0" fontId="0" fillId="0" borderId="33" xfId="0" applyNumberFormat="1" applyBorder="1"/>
    <xf numFmtId="0" fontId="0" fillId="0" borderId="34" xfId="0" applyNumberFormat="1" applyFill="1" applyBorder="1"/>
    <xf numFmtId="164" fontId="15" fillId="0" borderId="0" xfId="0" applyNumberFormat="1" applyFont="1" applyFill="1" applyBorder="1" applyAlignment="1">
      <alignment horizontal="left" wrapText="1"/>
    </xf>
    <xf numFmtId="3" fontId="1" fillId="0" borderId="20" xfId="1" applyNumberFormat="1" applyFont="1" applyFill="1" applyBorder="1" applyAlignment="1">
      <alignment horizontal="right" vertical="center"/>
    </xf>
    <xf numFmtId="3" fontId="4" fillId="0" borderId="20" xfId="1" applyNumberFormat="1" applyFont="1" applyFill="1" applyBorder="1" applyAlignment="1">
      <alignment horizontal="right" vertical="center"/>
    </xf>
    <xf numFmtId="3" fontId="4" fillId="0" borderId="24" xfId="1" applyNumberFormat="1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horizontal="right"/>
    </xf>
    <xf numFmtId="3" fontId="11" fillId="0" borderId="20" xfId="0" applyNumberFormat="1" applyFont="1" applyFill="1" applyBorder="1" applyAlignment="1">
      <alignment horizontal="right"/>
    </xf>
    <xf numFmtId="3" fontId="11" fillId="0" borderId="24" xfId="0" applyNumberFormat="1" applyFont="1" applyFill="1" applyBorder="1" applyAlignment="1">
      <alignment horizontal="right"/>
    </xf>
    <xf numFmtId="164" fontId="15" fillId="0" borderId="0" xfId="0" applyNumberFormat="1" applyFont="1" applyFill="1" applyBorder="1" applyAlignment="1">
      <alignment horizontal="left" wrapText="1"/>
    </xf>
    <xf numFmtId="164" fontId="15" fillId="0" borderId="0" xfId="0" applyNumberFormat="1" applyFont="1" applyFill="1" applyBorder="1" applyAlignment="1">
      <alignment horizontal="left" wrapText="1"/>
    </xf>
    <xf numFmtId="164" fontId="15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Border="1" applyAlignment="1">
      <alignment horizontal="left"/>
    </xf>
    <xf numFmtId="0" fontId="19" fillId="0" borderId="0" xfId="2" applyFont="1" applyBorder="1" applyAlignment="1" applyProtection="1">
      <alignment horizontal="left"/>
    </xf>
    <xf numFmtId="0" fontId="18" fillId="0" borderId="0" xfId="0" applyFont="1" applyBorder="1"/>
    <xf numFmtId="0" fontId="19" fillId="0" borderId="0" xfId="2" applyFont="1" applyAlignment="1" applyProtection="1"/>
    <xf numFmtId="0" fontId="8" fillId="8" borderId="17" xfId="0" applyFont="1" applyFill="1" applyBorder="1" applyAlignment="1">
      <alignment horizontal="right" vertical="center"/>
    </xf>
    <xf numFmtId="0" fontId="8" fillId="8" borderId="18" xfId="0" applyFont="1" applyFill="1" applyBorder="1" applyAlignment="1">
      <alignment horizontal="right" vertical="center"/>
    </xf>
    <xf numFmtId="0" fontId="9" fillId="9" borderId="19" xfId="0" applyFont="1" applyFill="1" applyBorder="1" applyAlignment="1">
      <alignment horizontal="left" vertical="center"/>
    </xf>
    <xf numFmtId="3" fontId="4" fillId="9" borderId="20" xfId="0" applyNumberFormat="1" applyFont="1" applyFill="1" applyBorder="1" applyAlignment="1">
      <alignment horizontal="right" vertical="center"/>
    </xf>
    <xf numFmtId="3" fontId="18" fillId="0" borderId="0" xfId="0" applyNumberFormat="1" applyFont="1"/>
    <xf numFmtId="0" fontId="10" fillId="0" borderId="19" xfId="0" applyFont="1" applyFill="1" applyBorder="1"/>
    <xf numFmtId="3" fontId="4" fillId="9" borderId="21" xfId="0" applyNumberFormat="1" applyFont="1" applyFill="1" applyBorder="1" applyAlignment="1">
      <alignment horizontal="right" vertical="center"/>
    </xf>
    <xf numFmtId="3" fontId="1" fillId="0" borderId="21" xfId="1" applyNumberFormat="1" applyFont="1" applyFill="1" applyBorder="1" applyAlignment="1">
      <alignment horizontal="right" vertical="center"/>
    </xf>
    <xf numFmtId="3" fontId="4" fillId="9" borderId="20" xfId="1" applyNumberFormat="1" applyFont="1" applyFill="1" applyBorder="1" applyAlignment="1">
      <alignment horizontal="right" vertical="center"/>
    </xf>
    <xf numFmtId="3" fontId="4" fillId="9" borderId="21" xfId="1" applyNumberFormat="1" applyFont="1" applyFill="1" applyBorder="1" applyAlignment="1">
      <alignment horizontal="right" vertical="center"/>
    </xf>
    <xf numFmtId="0" fontId="18" fillId="0" borderId="0" xfId="0" applyNumberFormat="1" applyFont="1" applyBorder="1"/>
    <xf numFmtId="0" fontId="13" fillId="0" borderId="21" xfId="0" applyFont="1" applyFill="1" applyBorder="1" applyAlignment="1">
      <alignment horizontal="right"/>
    </xf>
    <xf numFmtId="0" fontId="13" fillId="0" borderId="23" xfId="0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left" vertical="top" wrapText="1"/>
    </xf>
    <xf numFmtId="164" fontId="15" fillId="0" borderId="0" xfId="0" applyNumberFormat="1" applyFont="1" applyFill="1" applyBorder="1" applyAlignment="1">
      <alignment horizontal="left" wrapText="1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164" fontId="14" fillId="0" borderId="22" xfId="0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left" wrapText="1"/>
    </xf>
    <xf numFmtId="0" fontId="8" fillId="8" borderId="13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3" fontId="11" fillId="0" borderId="21" xfId="0" applyNumberFormat="1" applyFont="1" applyFill="1" applyBorder="1" applyAlignment="1">
      <alignment horizontal="right"/>
    </xf>
    <xf numFmtId="3" fontId="1" fillId="0" borderId="24" xfId="1" applyNumberFormat="1" applyFont="1" applyFill="1" applyBorder="1" applyAlignment="1">
      <alignment horizontal="right" vertical="center"/>
    </xf>
    <xf numFmtId="3" fontId="1" fillId="0" borderId="23" xfId="1" applyNumberFormat="1" applyFont="1" applyFill="1" applyBorder="1" applyAlignment="1">
      <alignment horizontal="right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A40D"/>
      <color rgb="FF00A4EB"/>
      <color rgb="FF003E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Planes Alternativos de Salud Evaluados por Tipo de Plan según Categoría de ARS. Año: 2015</a:t>
            </a:r>
            <a:endParaRPr lang="es-E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196824658369266"/>
          <c:y val="0.18727092978058649"/>
          <c:w val="0.71464794827664013"/>
          <c:h val="0.66387335287603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'2015'!$B$17</c:f>
              <c:strCache>
                <c:ptCount val="1"/>
                <c:pt idx="0">
                  <c:v>Complementarios</c:v>
                </c:pt>
              </c:strCache>
            </c:strRef>
          </c:tx>
          <c:spPr>
            <a:gradFill rotWithShape="1">
              <a:gsLst>
                <a:gs pos="100000">
                  <a:schemeClr val="accent1">
                    <a:shade val="51000"/>
                    <a:satMod val="130000"/>
                  </a:schemeClr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'2015'!$F$14:$N$15</c:f>
              <c:multiLvlStrCache>
                <c:ptCount val="9"/>
                <c:lvl>
                  <c:pt idx="1">
                    <c:v>Aprobados</c:v>
                  </c:pt>
                  <c:pt idx="2">
                    <c:v>Rechazados</c:v>
                  </c:pt>
                  <c:pt idx="4">
                    <c:v>Aprobados</c:v>
                  </c:pt>
                  <c:pt idx="5">
                    <c:v>Rechazados</c:v>
                  </c:pt>
                  <c:pt idx="7">
                    <c:v>Aprobados</c:v>
                  </c:pt>
                  <c:pt idx="8">
                    <c:v>Rechazados</c:v>
                  </c:pt>
                </c:lvl>
                <c:lvl>
                  <c:pt idx="0">
                    <c:v>Total Evaluados</c:v>
                  </c:pt>
                  <c:pt idx="1">
                    <c:v>Autogestión</c:v>
                  </c:pt>
                  <c:pt idx="3">
                    <c:v>Total Evaluados</c:v>
                  </c:pt>
                  <c:pt idx="4">
                    <c:v>Privadas</c:v>
                  </c:pt>
                  <c:pt idx="6">
                    <c:v>Total Evaluados</c:v>
                  </c:pt>
                  <c:pt idx="7">
                    <c:v>Públicas</c:v>
                  </c:pt>
                </c:lvl>
              </c:multiLvlStrCache>
            </c:multiLvlStrRef>
          </c:cat>
          <c:val>
            <c:numRef>
              <c:f>'2015'!$F$17:$N$17</c:f>
              <c:numCache>
                <c:formatCode>#,##0</c:formatCode>
                <c:ptCount val="9"/>
                <c:pt idx="0">
                  <c:v>5</c:v>
                </c:pt>
                <c:pt idx="1">
                  <c:v>3</c:v>
                </c:pt>
                <c:pt idx="2">
                  <c:v>2</c:v>
                </c:pt>
                <c:pt idx="3" formatCode="General">
                  <c:v>107</c:v>
                </c:pt>
                <c:pt idx="4">
                  <c:v>33</c:v>
                </c:pt>
                <c:pt idx="5">
                  <c:v>74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35-4274-9482-9D7C1ED1EDEB}"/>
            </c:ext>
          </c:extLst>
        </c:ser>
        <c:ser>
          <c:idx val="1"/>
          <c:order val="1"/>
          <c:tx>
            <c:strRef>
              <c:f>'2015'!$B$18</c:f>
              <c:strCache>
                <c:ptCount val="1"/>
                <c:pt idx="0">
                  <c:v>Especiales de Med. Prepagada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'2015'!$F$14:$N$15</c:f>
              <c:multiLvlStrCache>
                <c:ptCount val="9"/>
                <c:lvl>
                  <c:pt idx="1">
                    <c:v>Aprobados</c:v>
                  </c:pt>
                  <c:pt idx="2">
                    <c:v>Rechazados</c:v>
                  </c:pt>
                  <c:pt idx="4">
                    <c:v>Aprobados</c:v>
                  </c:pt>
                  <c:pt idx="5">
                    <c:v>Rechazados</c:v>
                  </c:pt>
                  <c:pt idx="7">
                    <c:v>Aprobados</c:v>
                  </c:pt>
                  <c:pt idx="8">
                    <c:v>Rechazados</c:v>
                  </c:pt>
                </c:lvl>
                <c:lvl>
                  <c:pt idx="0">
                    <c:v>Total Evaluados</c:v>
                  </c:pt>
                  <c:pt idx="1">
                    <c:v>Autogestión</c:v>
                  </c:pt>
                  <c:pt idx="3">
                    <c:v>Total Evaluados</c:v>
                  </c:pt>
                  <c:pt idx="4">
                    <c:v>Privadas</c:v>
                  </c:pt>
                  <c:pt idx="6">
                    <c:v>Total Evaluados</c:v>
                  </c:pt>
                  <c:pt idx="7">
                    <c:v>Públicas</c:v>
                  </c:pt>
                </c:lvl>
              </c:multiLvlStrCache>
            </c:multiLvlStrRef>
          </c:cat>
          <c:val>
            <c:numRef>
              <c:f>'2015'!$F$18:$N$18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96</c:v>
                </c:pt>
                <c:pt idx="4">
                  <c:v>20</c:v>
                </c:pt>
                <c:pt idx="5">
                  <c:v>76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35-4274-9482-9D7C1ED1EDEB}"/>
            </c:ext>
          </c:extLst>
        </c:ser>
        <c:ser>
          <c:idx val="2"/>
          <c:order val="2"/>
          <c:tx>
            <c:strRef>
              <c:f>'2015'!$B$19</c:f>
              <c:strCache>
                <c:ptCount val="1"/>
                <c:pt idx="0">
                  <c:v>Opcionales</c:v>
                </c:pt>
              </c:strCache>
            </c:strRef>
          </c:tx>
          <c:spPr>
            <a:solidFill>
              <a:srgbClr val="77933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'2015'!$F$14:$N$15</c:f>
              <c:multiLvlStrCache>
                <c:ptCount val="9"/>
                <c:lvl>
                  <c:pt idx="1">
                    <c:v>Aprobados</c:v>
                  </c:pt>
                  <c:pt idx="2">
                    <c:v>Rechazados</c:v>
                  </c:pt>
                  <c:pt idx="4">
                    <c:v>Aprobados</c:v>
                  </c:pt>
                  <c:pt idx="5">
                    <c:v>Rechazados</c:v>
                  </c:pt>
                  <c:pt idx="7">
                    <c:v>Aprobados</c:v>
                  </c:pt>
                  <c:pt idx="8">
                    <c:v>Rechazados</c:v>
                  </c:pt>
                </c:lvl>
                <c:lvl>
                  <c:pt idx="0">
                    <c:v>Total Evaluados</c:v>
                  </c:pt>
                  <c:pt idx="1">
                    <c:v>Autogestión</c:v>
                  </c:pt>
                  <c:pt idx="3">
                    <c:v>Total Evaluados</c:v>
                  </c:pt>
                  <c:pt idx="4">
                    <c:v>Privadas</c:v>
                  </c:pt>
                  <c:pt idx="6">
                    <c:v>Total Evaluados</c:v>
                  </c:pt>
                  <c:pt idx="7">
                    <c:v>Públicas</c:v>
                  </c:pt>
                </c:lvl>
              </c:multiLvlStrCache>
            </c:multiLvlStrRef>
          </c:cat>
          <c:val>
            <c:numRef>
              <c:f>'2015'!$F$19:$N$19</c:f>
              <c:numCache>
                <c:formatCode>#,##0</c:formatCode>
                <c:ptCount val="9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 formatCode="General">
                  <c:v>362</c:v>
                </c:pt>
                <c:pt idx="4">
                  <c:v>116</c:v>
                </c:pt>
                <c:pt idx="5">
                  <c:v>246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35-4274-9482-9D7C1ED1EDEB}"/>
            </c:ext>
          </c:extLst>
        </c:ser>
        <c:ser>
          <c:idx val="3"/>
          <c:order val="3"/>
          <c:tx>
            <c:strRef>
              <c:f>'2015'!$B$20</c:f>
              <c:strCache>
                <c:ptCount val="1"/>
                <c:pt idx="0">
                  <c:v>Voluntarios o Independientes</c:v>
                </c:pt>
              </c:strCache>
            </c:strRef>
          </c:tx>
          <c:spPr>
            <a:gradFill rotWithShape="1">
              <a:gsLst>
                <a:gs pos="100000">
                  <a:srgbClr val="7030A0"/>
                </a:gs>
                <a:gs pos="10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'2015'!$F$14:$N$15</c:f>
              <c:multiLvlStrCache>
                <c:ptCount val="9"/>
                <c:lvl>
                  <c:pt idx="1">
                    <c:v>Aprobados</c:v>
                  </c:pt>
                  <c:pt idx="2">
                    <c:v>Rechazados</c:v>
                  </c:pt>
                  <c:pt idx="4">
                    <c:v>Aprobados</c:v>
                  </c:pt>
                  <c:pt idx="5">
                    <c:v>Rechazados</c:v>
                  </c:pt>
                  <c:pt idx="7">
                    <c:v>Aprobados</c:v>
                  </c:pt>
                  <c:pt idx="8">
                    <c:v>Rechazados</c:v>
                  </c:pt>
                </c:lvl>
                <c:lvl>
                  <c:pt idx="0">
                    <c:v>Total Evaluados</c:v>
                  </c:pt>
                  <c:pt idx="1">
                    <c:v>Autogestión</c:v>
                  </c:pt>
                  <c:pt idx="3">
                    <c:v>Total Evaluados</c:v>
                  </c:pt>
                  <c:pt idx="4">
                    <c:v>Privadas</c:v>
                  </c:pt>
                  <c:pt idx="6">
                    <c:v>Total Evaluados</c:v>
                  </c:pt>
                  <c:pt idx="7">
                    <c:v>Públicas</c:v>
                  </c:pt>
                </c:lvl>
              </c:multiLvlStrCache>
            </c:multiLvlStrRef>
          </c:cat>
          <c:val>
            <c:numRef>
              <c:f>'2015'!$F$20:$N$20</c:f>
              <c:numCache>
                <c:formatCode>#,##0</c:formatCode>
                <c:ptCount val="9"/>
                <c:pt idx="0">
                  <c:v>19</c:v>
                </c:pt>
                <c:pt idx="1">
                  <c:v>8</c:v>
                </c:pt>
                <c:pt idx="2">
                  <c:v>11</c:v>
                </c:pt>
                <c:pt idx="3" formatCode="General">
                  <c:v>133</c:v>
                </c:pt>
                <c:pt idx="4">
                  <c:v>42</c:v>
                </c:pt>
                <c:pt idx="5">
                  <c:v>91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35-4274-9482-9D7C1ED1E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88204256"/>
        <c:axId val="388203864"/>
      </c:barChart>
      <c:catAx>
        <c:axId val="38820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203864"/>
        <c:crosses val="autoZero"/>
        <c:auto val="1"/>
        <c:lblAlgn val="ctr"/>
        <c:lblOffset val="100"/>
        <c:noMultiLvlLbl val="0"/>
      </c:catAx>
      <c:valAx>
        <c:axId val="388203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20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813305959159176"/>
          <c:y val="0.13371432217727025"/>
          <c:w val="0.70360894259837126"/>
          <c:h val="5.84419834180682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4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Planes Alternativos de Salud aprobados y rechazados por tipo de plan según categoría de ARS. </a:t>
            </a:r>
          </a:p>
          <a:p>
            <a:pPr>
              <a:defRPr sz="14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4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2024</a:t>
            </a:r>
          </a:p>
        </c:rich>
      </c:tx>
      <c:layout>
        <c:manualLayout>
          <c:xMode val="edge"/>
          <c:yMode val="edge"/>
          <c:x val="0.17110089453857857"/>
          <c:y val="1.0564023177025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04151532142075"/>
          <c:y val="0.23643036196529527"/>
          <c:w val="0.78461440180044473"/>
          <c:h val="0.61745630382602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'2024'!$B$15</c:f>
              <c:strCache>
                <c:ptCount val="1"/>
                <c:pt idx="0">
                  <c:v>Complementarios</c:v>
                </c:pt>
              </c:strCache>
            </c:strRef>
          </c:tx>
          <c:spPr>
            <a:solidFill>
              <a:srgbClr val="00A4EB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'2024'!$G$12:$N$13</c:f>
              <c:multiLvlStrCache>
                <c:ptCount val="8"/>
                <c:lvl>
                  <c:pt idx="0">
                    <c:v>Aprobados</c:v>
                  </c:pt>
                  <c:pt idx="1">
                    <c:v>Rechazados</c:v>
                  </c:pt>
                  <c:pt idx="3">
                    <c:v>Aprobados</c:v>
                  </c:pt>
                  <c:pt idx="4">
                    <c:v>Rechazados</c:v>
                  </c:pt>
                  <c:pt idx="6">
                    <c:v>Aprobados</c:v>
                  </c:pt>
                  <c:pt idx="7">
                    <c:v>Rechazados</c:v>
                  </c:pt>
                </c:lvl>
                <c:lvl>
                  <c:pt idx="0">
                    <c:v>Autogestión</c:v>
                  </c:pt>
                  <c:pt idx="2">
                    <c:v>Total Evaluados</c:v>
                  </c:pt>
                  <c:pt idx="3">
                    <c:v>Privadas</c:v>
                  </c:pt>
                  <c:pt idx="5">
                    <c:v>Total Evaluados</c:v>
                  </c:pt>
                  <c:pt idx="6">
                    <c:v>Públicas</c:v>
                  </c:pt>
                </c:lvl>
              </c:multiLvlStrCache>
            </c:multiLvlStrRef>
          </c:cat>
          <c:val>
            <c:numRef>
              <c:f>'2024'!$G$15:$N$15</c:f>
              <c:numCache>
                <c:formatCode>#,##0</c:formatCode>
                <c:ptCount val="8"/>
                <c:pt idx="0">
                  <c:v>2</c:v>
                </c:pt>
                <c:pt idx="1">
                  <c:v>2</c:v>
                </c:pt>
                <c:pt idx="2">
                  <c:v>71</c:v>
                </c:pt>
                <c:pt idx="3">
                  <c:v>0</c:v>
                </c:pt>
                <c:pt idx="4">
                  <c:v>71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41-48FD-8434-933573C8FBB4}"/>
            </c:ext>
          </c:extLst>
        </c:ser>
        <c:ser>
          <c:idx val="1"/>
          <c:order val="1"/>
          <c:tx>
            <c:strRef>
              <c:f>'2024'!$B$16</c:f>
              <c:strCache>
                <c:ptCount val="1"/>
                <c:pt idx="0">
                  <c:v>Especiales De Med. Prepagada</c:v>
                </c:pt>
              </c:strCache>
            </c:strRef>
          </c:tx>
          <c:spPr>
            <a:solidFill>
              <a:srgbClr val="FFA40D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'2024'!$G$12:$N$13</c:f>
              <c:multiLvlStrCache>
                <c:ptCount val="8"/>
                <c:lvl>
                  <c:pt idx="0">
                    <c:v>Aprobados</c:v>
                  </c:pt>
                  <c:pt idx="1">
                    <c:v>Rechazados</c:v>
                  </c:pt>
                  <c:pt idx="3">
                    <c:v>Aprobados</c:v>
                  </c:pt>
                  <c:pt idx="4">
                    <c:v>Rechazados</c:v>
                  </c:pt>
                  <c:pt idx="6">
                    <c:v>Aprobados</c:v>
                  </c:pt>
                  <c:pt idx="7">
                    <c:v>Rechazados</c:v>
                  </c:pt>
                </c:lvl>
                <c:lvl>
                  <c:pt idx="0">
                    <c:v>Autogestión</c:v>
                  </c:pt>
                  <c:pt idx="2">
                    <c:v>Total Evaluados</c:v>
                  </c:pt>
                  <c:pt idx="3">
                    <c:v>Privadas</c:v>
                  </c:pt>
                  <c:pt idx="5">
                    <c:v>Total Evaluados</c:v>
                  </c:pt>
                  <c:pt idx="6">
                    <c:v>Públicas</c:v>
                  </c:pt>
                </c:lvl>
              </c:multiLvlStrCache>
            </c:multiLvlStrRef>
          </c:cat>
          <c:val>
            <c:numRef>
              <c:f>'2024'!$G$16:$N$16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76</c:v>
                </c:pt>
                <c:pt idx="3">
                  <c:v>0</c:v>
                </c:pt>
                <c:pt idx="4">
                  <c:v>76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41-48FD-8434-933573C8FBB4}"/>
            </c:ext>
          </c:extLst>
        </c:ser>
        <c:ser>
          <c:idx val="2"/>
          <c:order val="2"/>
          <c:tx>
            <c:strRef>
              <c:f>'Enero-Septiembre 2023'!#REF!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'2024'!$G$12:$N$13</c:f>
              <c:multiLvlStrCache>
                <c:ptCount val="8"/>
                <c:lvl>
                  <c:pt idx="0">
                    <c:v>Aprobados</c:v>
                  </c:pt>
                  <c:pt idx="1">
                    <c:v>Rechazados</c:v>
                  </c:pt>
                  <c:pt idx="3">
                    <c:v>Aprobados</c:v>
                  </c:pt>
                  <c:pt idx="4">
                    <c:v>Rechazados</c:v>
                  </c:pt>
                  <c:pt idx="6">
                    <c:v>Aprobados</c:v>
                  </c:pt>
                  <c:pt idx="7">
                    <c:v>Rechazados</c:v>
                  </c:pt>
                </c:lvl>
                <c:lvl>
                  <c:pt idx="0">
                    <c:v>Autogestión</c:v>
                  </c:pt>
                  <c:pt idx="2">
                    <c:v>Total Evaluados</c:v>
                  </c:pt>
                  <c:pt idx="3">
                    <c:v>Privadas</c:v>
                  </c:pt>
                  <c:pt idx="5">
                    <c:v>Total Evaluados</c:v>
                  </c:pt>
                  <c:pt idx="6">
                    <c:v>Públicas</c:v>
                  </c:pt>
                </c:lvl>
              </c:multiLvlStrCache>
            </c:multiLvlStrRef>
          </c:cat>
          <c:val>
            <c:numRef>
              <c:f>'Enero-Septiembre 2023'!#REF!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41-48FD-8434-933573C8FBB4}"/>
            </c:ext>
          </c:extLst>
        </c:ser>
        <c:ser>
          <c:idx val="3"/>
          <c:order val="3"/>
          <c:tx>
            <c:strRef>
              <c:f>'2024'!$B$17</c:f>
              <c:strCache>
                <c:ptCount val="1"/>
                <c:pt idx="0">
                  <c:v>Voluntarios O Independientes</c:v>
                </c:pt>
              </c:strCache>
            </c:strRef>
          </c:tx>
          <c:spPr>
            <a:solidFill>
              <a:srgbClr val="003EAB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'2024'!$G$12:$N$13</c:f>
              <c:multiLvlStrCache>
                <c:ptCount val="8"/>
                <c:lvl>
                  <c:pt idx="0">
                    <c:v>Aprobados</c:v>
                  </c:pt>
                  <c:pt idx="1">
                    <c:v>Rechazados</c:v>
                  </c:pt>
                  <c:pt idx="3">
                    <c:v>Aprobados</c:v>
                  </c:pt>
                  <c:pt idx="4">
                    <c:v>Rechazados</c:v>
                  </c:pt>
                  <c:pt idx="6">
                    <c:v>Aprobados</c:v>
                  </c:pt>
                  <c:pt idx="7">
                    <c:v>Rechazados</c:v>
                  </c:pt>
                </c:lvl>
                <c:lvl>
                  <c:pt idx="0">
                    <c:v>Autogestión</c:v>
                  </c:pt>
                  <c:pt idx="2">
                    <c:v>Total Evaluados</c:v>
                  </c:pt>
                  <c:pt idx="3">
                    <c:v>Privadas</c:v>
                  </c:pt>
                  <c:pt idx="5">
                    <c:v>Total Evaluados</c:v>
                  </c:pt>
                  <c:pt idx="6">
                    <c:v>Públicas</c:v>
                  </c:pt>
                </c:lvl>
              </c:multiLvlStrCache>
            </c:multiLvlStrRef>
          </c:cat>
          <c:val>
            <c:numRef>
              <c:f>'2024'!$G$17:$N$17</c:f>
              <c:numCache>
                <c:formatCode>#,##0</c:formatCode>
                <c:ptCount val="8"/>
                <c:pt idx="0">
                  <c:v>3</c:v>
                </c:pt>
                <c:pt idx="1">
                  <c:v>1</c:v>
                </c:pt>
                <c:pt idx="2">
                  <c:v>221</c:v>
                </c:pt>
                <c:pt idx="3">
                  <c:v>0</c:v>
                </c:pt>
                <c:pt idx="4">
                  <c:v>221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41-48FD-8434-933573C8FB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91185400"/>
        <c:axId val="491184616"/>
      </c:barChart>
      <c:catAx>
        <c:axId val="491185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1184616"/>
        <c:crosses val="autoZero"/>
        <c:auto val="0"/>
        <c:lblAlgn val="ctr"/>
        <c:lblOffset val="100"/>
        <c:noMultiLvlLbl val="0"/>
      </c:catAx>
      <c:valAx>
        <c:axId val="49118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185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8749788014344498"/>
          <c:y val="0.18658813646361624"/>
          <c:w val="0.680047536627581"/>
          <c:h val="4.90555871304676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DO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Planes Alternativos de Salud aprobados y rechazados por tipo de plan según categoría de ARS. Año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04151532142075"/>
          <c:y val="0.27375819959730197"/>
          <c:w val="0.78461440180044473"/>
          <c:h val="0.58012819812766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'2016'!$B$17</c:f>
              <c:strCache>
                <c:ptCount val="1"/>
                <c:pt idx="0">
                  <c:v>Complementarios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'2016'!$G$14:$N$15</c:f>
              <c:multiLvlStrCache>
                <c:ptCount val="8"/>
                <c:lvl>
                  <c:pt idx="0">
                    <c:v>Aprobados</c:v>
                  </c:pt>
                  <c:pt idx="1">
                    <c:v>Rechazados</c:v>
                  </c:pt>
                  <c:pt idx="3">
                    <c:v>Aprobados</c:v>
                  </c:pt>
                  <c:pt idx="4">
                    <c:v>Rechazados</c:v>
                  </c:pt>
                  <c:pt idx="6">
                    <c:v>Aprobados</c:v>
                  </c:pt>
                  <c:pt idx="7">
                    <c:v>Rechazados</c:v>
                  </c:pt>
                </c:lvl>
                <c:lvl>
                  <c:pt idx="0">
                    <c:v>Autogestión</c:v>
                  </c:pt>
                  <c:pt idx="2">
                    <c:v>Total Evaluados</c:v>
                  </c:pt>
                  <c:pt idx="3">
                    <c:v>Privadas</c:v>
                  </c:pt>
                  <c:pt idx="5">
                    <c:v>Total Evaluados</c:v>
                  </c:pt>
                  <c:pt idx="6">
                    <c:v>Públicas</c:v>
                  </c:pt>
                </c:lvl>
              </c:multiLvlStrCache>
            </c:multiLvlStrRef>
          </c:cat>
          <c:val>
            <c:numRef>
              <c:f>'2016'!$G$17:$N$17</c:f>
              <c:numCache>
                <c:formatCode>#,##0</c:formatCode>
                <c:ptCount val="8"/>
                <c:pt idx="0">
                  <c:v>6</c:v>
                </c:pt>
                <c:pt idx="1">
                  <c:v>10</c:v>
                </c:pt>
                <c:pt idx="2">
                  <c:v>65</c:v>
                </c:pt>
                <c:pt idx="3">
                  <c:v>3</c:v>
                </c:pt>
                <c:pt idx="4">
                  <c:v>62</c:v>
                </c:pt>
                <c:pt idx="5">
                  <c:v>5</c:v>
                </c:pt>
                <c:pt idx="6">
                  <c:v>0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D8-4C7C-9116-3A652F19BFA2}"/>
            </c:ext>
          </c:extLst>
        </c:ser>
        <c:ser>
          <c:idx val="1"/>
          <c:order val="1"/>
          <c:tx>
            <c:strRef>
              <c:f>'2016'!$B$18</c:f>
              <c:strCache>
                <c:ptCount val="1"/>
                <c:pt idx="0">
                  <c:v>Especiales De Med. Prepagada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'2016'!$G$14:$N$15</c:f>
              <c:multiLvlStrCache>
                <c:ptCount val="8"/>
                <c:lvl>
                  <c:pt idx="0">
                    <c:v>Aprobados</c:v>
                  </c:pt>
                  <c:pt idx="1">
                    <c:v>Rechazados</c:v>
                  </c:pt>
                  <c:pt idx="3">
                    <c:v>Aprobados</c:v>
                  </c:pt>
                  <c:pt idx="4">
                    <c:v>Rechazados</c:v>
                  </c:pt>
                  <c:pt idx="6">
                    <c:v>Aprobados</c:v>
                  </c:pt>
                  <c:pt idx="7">
                    <c:v>Rechazados</c:v>
                  </c:pt>
                </c:lvl>
                <c:lvl>
                  <c:pt idx="0">
                    <c:v>Autogestión</c:v>
                  </c:pt>
                  <c:pt idx="2">
                    <c:v>Total Evaluados</c:v>
                  </c:pt>
                  <c:pt idx="3">
                    <c:v>Privadas</c:v>
                  </c:pt>
                  <c:pt idx="5">
                    <c:v>Total Evaluados</c:v>
                  </c:pt>
                  <c:pt idx="6">
                    <c:v>Públicas</c:v>
                  </c:pt>
                </c:lvl>
              </c:multiLvlStrCache>
            </c:multiLvlStrRef>
          </c:cat>
          <c:val>
            <c:numRef>
              <c:f>'2016'!$G$18:$N$18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23</c:v>
                </c:pt>
                <c:pt idx="3">
                  <c:v>0</c:v>
                </c:pt>
                <c:pt idx="4">
                  <c:v>23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D8-4C7C-9116-3A652F19BFA2}"/>
            </c:ext>
          </c:extLst>
        </c:ser>
        <c:ser>
          <c:idx val="2"/>
          <c:order val="2"/>
          <c:tx>
            <c:strRef>
              <c:f>'2016'!$B$19</c:f>
              <c:strCache>
                <c:ptCount val="1"/>
                <c:pt idx="0">
                  <c:v>Opcionales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'2016'!$G$14:$N$15</c:f>
              <c:multiLvlStrCache>
                <c:ptCount val="8"/>
                <c:lvl>
                  <c:pt idx="0">
                    <c:v>Aprobados</c:v>
                  </c:pt>
                  <c:pt idx="1">
                    <c:v>Rechazados</c:v>
                  </c:pt>
                  <c:pt idx="3">
                    <c:v>Aprobados</c:v>
                  </c:pt>
                  <c:pt idx="4">
                    <c:v>Rechazados</c:v>
                  </c:pt>
                  <c:pt idx="6">
                    <c:v>Aprobados</c:v>
                  </c:pt>
                  <c:pt idx="7">
                    <c:v>Rechazados</c:v>
                  </c:pt>
                </c:lvl>
                <c:lvl>
                  <c:pt idx="0">
                    <c:v>Autogestión</c:v>
                  </c:pt>
                  <c:pt idx="2">
                    <c:v>Total Evaluados</c:v>
                  </c:pt>
                  <c:pt idx="3">
                    <c:v>Privadas</c:v>
                  </c:pt>
                  <c:pt idx="5">
                    <c:v>Total Evaluados</c:v>
                  </c:pt>
                  <c:pt idx="6">
                    <c:v>Públicas</c:v>
                  </c:pt>
                </c:lvl>
              </c:multiLvlStrCache>
            </c:multiLvlStrRef>
          </c:cat>
          <c:val>
            <c:numRef>
              <c:f>'2016'!$G$19:$N$19</c:f>
              <c:numCache>
                <c:formatCode>#,##0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450</c:v>
                </c:pt>
                <c:pt idx="3">
                  <c:v>6</c:v>
                </c:pt>
                <c:pt idx="4">
                  <c:v>444</c:v>
                </c:pt>
                <c:pt idx="5">
                  <c:v>16</c:v>
                </c:pt>
                <c:pt idx="6">
                  <c:v>0</c:v>
                </c:pt>
                <c:pt idx="7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D8-4C7C-9116-3A652F19BFA2}"/>
            </c:ext>
          </c:extLst>
        </c:ser>
        <c:ser>
          <c:idx val="3"/>
          <c:order val="3"/>
          <c:tx>
            <c:strRef>
              <c:f>'2016'!$B$20</c:f>
              <c:strCache>
                <c:ptCount val="1"/>
                <c:pt idx="0">
                  <c:v>Voluntarios O Independientes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'2016'!$G$14:$N$15</c:f>
              <c:multiLvlStrCache>
                <c:ptCount val="8"/>
                <c:lvl>
                  <c:pt idx="0">
                    <c:v>Aprobados</c:v>
                  </c:pt>
                  <c:pt idx="1">
                    <c:v>Rechazados</c:v>
                  </c:pt>
                  <c:pt idx="3">
                    <c:v>Aprobados</c:v>
                  </c:pt>
                  <c:pt idx="4">
                    <c:v>Rechazados</c:v>
                  </c:pt>
                  <c:pt idx="6">
                    <c:v>Aprobados</c:v>
                  </c:pt>
                  <c:pt idx="7">
                    <c:v>Rechazados</c:v>
                  </c:pt>
                </c:lvl>
                <c:lvl>
                  <c:pt idx="0">
                    <c:v>Autogestión</c:v>
                  </c:pt>
                  <c:pt idx="2">
                    <c:v>Total Evaluados</c:v>
                  </c:pt>
                  <c:pt idx="3">
                    <c:v>Privadas</c:v>
                  </c:pt>
                  <c:pt idx="5">
                    <c:v>Total Evaluados</c:v>
                  </c:pt>
                  <c:pt idx="6">
                    <c:v>Públicas</c:v>
                  </c:pt>
                </c:lvl>
              </c:multiLvlStrCache>
            </c:multiLvlStrRef>
          </c:cat>
          <c:val>
            <c:numRef>
              <c:f>'2016'!$G$20:$N$20</c:f>
              <c:numCache>
                <c:formatCode>#,##0</c:formatCode>
                <c:ptCount val="8"/>
                <c:pt idx="0">
                  <c:v>5</c:v>
                </c:pt>
                <c:pt idx="1">
                  <c:v>22</c:v>
                </c:pt>
                <c:pt idx="2">
                  <c:v>116</c:v>
                </c:pt>
                <c:pt idx="3">
                  <c:v>0</c:v>
                </c:pt>
                <c:pt idx="4">
                  <c:v>116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D8-4C7C-9116-3A652F19B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96281400"/>
        <c:axId val="496284536"/>
      </c:barChart>
      <c:catAx>
        <c:axId val="496281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6284536"/>
        <c:crosses val="autoZero"/>
        <c:auto val="1"/>
        <c:lblAlgn val="ctr"/>
        <c:lblOffset val="100"/>
        <c:noMultiLvlLbl val="0"/>
      </c:catAx>
      <c:valAx>
        <c:axId val="496284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281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663549494505112"/>
          <c:y val="0.19767397312221754"/>
          <c:w val="0.680047536627581"/>
          <c:h val="4.90555871304676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DO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Planes Alternativos de Salud aprobados y rechazados por tipo de plan según categoría de ARS. Año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04151532142075"/>
          <c:y val="0.27375819959730197"/>
          <c:w val="0.78461440180044473"/>
          <c:h val="0.58012819812766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'2017'!$B$17</c:f>
              <c:strCache>
                <c:ptCount val="1"/>
                <c:pt idx="0">
                  <c:v>Complementarios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'2017'!$G$14:$N$15</c:f>
              <c:multiLvlStrCache>
                <c:ptCount val="8"/>
                <c:lvl>
                  <c:pt idx="0">
                    <c:v>Aprobados</c:v>
                  </c:pt>
                  <c:pt idx="1">
                    <c:v>Rechazados</c:v>
                  </c:pt>
                  <c:pt idx="3">
                    <c:v>Aprobados</c:v>
                  </c:pt>
                  <c:pt idx="4">
                    <c:v>Rechazados</c:v>
                  </c:pt>
                  <c:pt idx="6">
                    <c:v>Aprobados</c:v>
                  </c:pt>
                  <c:pt idx="7">
                    <c:v>Rechazados</c:v>
                  </c:pt>
                </c:lvl>
                <c:lvl>
                  <c:pt idx="0">
                    <c:v>Autogestión</c:v>
                  </c:pt>
                  <c:pt idx="2">
                    <c:v>Total Evaluados</c:v>
                  </c:pt>
                  <c:pt idx="3">
                    <c:v>Privadas</c:v>
                  </c:pt>
                  <c:pt idx="5">
                    <c:v>Total Evaluados</c:v>
                  </c:pt>
                  <c:pt idx="6">
                    <c:v>Públicas</c:v>
                  </c:pt>
                </c:lvl>
              </c:multiLvlStrCache>
            </c:multiLvlStrRef>
          </c:cat>
          <c:val>
            <c:numRef>
              <c:f>'2017'!$G$17:$N$17</c:f>
              <c:numCache>
                <c:formatCode>#,##0</c:formatCode>
                <c:ptCount val="8"/>
                <c:pt idx="0">
                  <c:v>1</c:v>
                </c:pt>
                <c:pt idx="1">
                  <c:v>4</c:v>
                </c:pt>
                <c:pt idx="2">
                  <c:v>37</c:v>
                </c:pt>
                <c:pt idx="3">
                  <c:v>6</c:v>
                </c:pt>
                <c:pt idx="4">
                  <c:v>31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0A-4850-90E5-9ADA12BEB0B0}"/>
            </c:ext>
          </c:extLst>
        </c:ser>
        <c:ser>
          <c:idx val="1"/>
          <c:order val="1"/>
          <c:tx>
            <c:strRef>
              <c:f>'2017'!$B$18</c:f>
              <c:strCache>
                <c:ptCount val="1"/>
                <c:pt idx="0">
                  <c:v>Especiales De Med. Prepagada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'2017'!$G$14:$N$15</c:f>
              <c:multiLvlStrCache>
                <c:ptCount val="8"/>
                <c:lvl>
                  <c:pt idx="0">
                    <c:v>Aprobados</c:v>
                  </c:pt>
                  <c:pt idx="1">
                    <c:v>Rechazados</c:v>
                  </c:pt>
                  <c:pt idx="3">
                    <c:v>Aprobados</c:v>
                  </c:pt>
                  <c:pt idx="4">
                    <c:v>Rechazados</c:v>
                  </c:pt>
                  <c:pt idx="6">
                    <c:v>Aprobados</c:v>
                  </c:pt>
                  <c:pt idx="7">
                    <c:v>Rechazados</c:v>
                  </c:pt>
                </c:lvl>
                <c:lvl>
                  <c:pt idx="0">
                    <c:v>Autogestión</c:v>
                  </c:pt>
                  <c:pt idx="2">
                    <c:v>Total Evaluados</c:v>
                  </c:pt>
                  <c:pt idx="3">
                    <c:v>Privadas</c:v>
                  </c:pt>
                  <c:pt idx="5">
                    <c:v>Total Evaluados</c:v>
                  </c:pt>
                  <c:pt idx="6">
                    <c:v>Públicas</c:v>
                  </c:pt>
                </c:lvl>
              </c:multiLvlStrCache>
            </c:multiLvlStrRef>
          </c:cat>
          <c:val>
            <c:numRef>
              <c:f>'2017'!$G$18:$N$18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0A-4850-90E5-9ADA12BEB0B0}"/>
            </c:ext>
          </c:extLst>
        </c:ser>
        <c:ser>
          <c:idx val="2"/>
          <c:order val="2"/>
          <c:tx>
            <c:strRef>
              <c:f>'2017'!$B$19</c:f>
              <c:strCache>
                <c:ptCount val="1"/>
                <c:pt idx="0">
                  <c:v>Opcionales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'2017'!$G$14:$N$15</c:f>
              <c:multiLvlStrCache>
                <c:ptCount val="8"/>
                <c:lvl>
                  <c:pt idx="0">
                    <c:v>Aprobados</c:v>
                  </c:pt>
                  <c:pt idx="1">
                    <c:v>Rechazados</c:v>
                  </c:pt>
                  <c:pt idx="3">
                    <c:v>Aprobados</c:v>
                  </c:pt>
                  <c:pt idx="4">
                    <c:v>Rechazados</c:v>
                  </c:pt>
                  <c:pt idx="6">
                    <c:v>Aprobados</c:v>
                  </c:pt>
                  <c:pt idx="7">
                    <c:v>Rechazados</c:v>
                  </c:pt>
                </c:lvl>
                <c:lvl>
                  <c:pt idx="0">
                    <c:v>Autogestión</c:v>
                  </c:pt>
                  <c:pt idx="2">
                    <c:v>Total Evaluados</c:v>
                  </c:pt>
                  <c:pt idx="3">
                    <c:v>Privadas</c:v>
                  </c:pt>
                  <c:pt idx="5">
                    <c:v>Total Evaluados</c:v>
                  </c:pt>
                  <c:pt idx="6">
                    <c:v>Públicas</c:v>
                  </c:pt>
                </c:lvl>
              </c:multiLvlStrCache>
            </c:multiLvlStrRef>
          </c:cat>
          <c:val>
            <c:numRef>
              <c:f>'2017'!$G$19:$N$19</c:f>
              <c:numCache>
                <c:formatCode>#,##0</c:formatCode>
                <c:ptCount val="8"/>
                <c:pt idx="0">
                  <c:v>2</c:v>
                </c:pt>
                <c:pt idx="1">
                  <c:v>5</c:v>
                </c:pt>
                <c:pt idx="2">
                  <c:v>95</c:v>
                </c:pt>
                <c:pt idx="3">
                  <c:v>45</c:v>
                </c:pt>
                <c:pt idx="4">
                  <c:v>50</c:v>
                </c:pt>
                <c:pt idx="5">
                  <c:v>4</c:v>
                </c:pt>
                <c:pt idx="6">
                  <c:v>4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0A-4850-90E5-9ADA12BEB0B0}"/>
            </c:ext>
          </c:extLst>
        </c:ser>
        <c:ser>
          <c:idx val="3"/>
          <c:order val="3"/>
          <c:tx>
            <c:strRef>
              <c:f>'2017'!$B$20</c:f>
              <c:strCache>
                <c:ptCount val="1"/>
                <c:pt idx="0">
                  <c:v>Voluntarios O Independientes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'2017'!$G$14:$N$15</c:f>
              <c:multiLvlStrCache>
                <c:ptCount val="8"/>
                <c:lvl>
                  <c:pt idx="0">
                    <c:v>Aprobados</c:v>
                  </c:pt>
                  <c:pt idx="1">
                    <c:v>Rechazados</c:v>
                  </c:pt>
                  <c:pt idx="3">
                    <c:v>Aprobados</c:v>
                  </c:pt>
                  <c:pt idx="4">
                    <c:v>Rechazados</c:v>
                  </c:pt>
                  <c:pt idx="6">
                    <c:v>Aprobados</c:v>
                  </c:pt>
                  <c:pt idx="7">
                    <c:v>Rechazados</c:v>
                  </c:pt>
                </c:lvl>
                <c:lvl>
                  <c:pt idx="0">
                    <c:v>Autogestión</c:v>
                  </c:pt>
                  <c:pt idx="2">
                    <c:v>Total Evaluados</c:v>
                  </c:pt>
                  <c:pt idx="3">
                    <c:v>Privadas</c:v>
                  </c:pt>
                  <c:pt idx="5">
                    <c:v>Total Evaluados</c:v>
                  </c:pt>
                  <c:pt idx="6">
                    <c:v>Públicas</c:v>
                  </c:pt>
                </c:lvl>
              </c:multiLvlStrCache>
            </c:multiLvlStrRef>
          </c:cat>
          <c:val>
            <c:numRef>
              <c:f>'2017'!$G$20:$N$20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41</c:v>
                </c:pt>
                <c:pt idx="3">
                  <c:v>10</c:v>
                </c:pt>
                <c:pt idx="4">
                  <c:v>31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0A-4850-90E5-9ADA12BEB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05440312"/>
        <c:axId val="505445800"/>
      </c:barChart>
      <c:catAx>
        <c:axId val="505440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5445800"/>
        <c:crosses val="autoZero"/>
        <c:auto val="1"/>
        <c:lblAlgn val="ctr"/>
        <c:lblOffset val="100"/>
        <c:noMultiLvlLbl val="0"/>
      </c:catAx>
      <c:valAx>
        <c:axId val="505445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440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663549494505112"/>
          <c:y val="0.19767397312221754"/>
          <c:w val="0.680047536627581"/>
          <c:h val="4.90555871304676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DO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Planes Alternativos de Salud aprobados y rechazados por tipo de plan según categoría de ARS. Año: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04151532142075"/>
          <c:y val="0.27375819959730197"/>
          <c:w val="0.78461440180044473"/>
          <c:h val="0.58012819812766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'2018'!$B$17</c:f>
              <c:strCache>
                <c:ptCount val="1"/>
                <c:pt idx="0">
                  <c:v>Complementarios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'2018'!$G$14:$N$15</c:f>
              <c:multiLvlStrCache>
                <c:ptCount val="8"/>
                <c:lvl>
                  <c:pt idx="0">
                    <c:v>Aprobados</c:v>
                  </c:pt>
                  <c:pt idx="1">
                    <c:v>Rechazados</c:v>
                  </c:pt>
                  <c:pt idx="3">
                    <c:v>Aprobados</c:v>
                  </c:pt>
                  <c:pt idx="4">
                    <c:v>Rechazados</c:v>
                  </c:pt>
                  <c:pt idx="6">
                    <c:v>Aprobados</c:v>
                  </c:pt>
                  <c:pt idx="7">
                    <c:v>Rechazados</c:v>
                  </c:pt>
                </c:lvl>
                <c:lvl>
                  <c:pt idx="0">
                    <c:v>Autogestión</c:v>
                  </c:pt>
                  <c:pt idx="2">
                    <c:v>Total Evaluados</c:v>
                  </c:pt>
                  <c:pt idx="3">
                    <c:v>Privadas</c:v>
                  </c:pt>
                  <c:pt idx="5">
                    <c:v>Total Evaluados</c:v>
                  </c:pt>
                  <c:pt idx="6">
                    <c:v>Públicas</c:v>
                  </c:pt>
                </c:lvl>
              </c:multiLvlStrCache>
            </c:multiLvlStrRef>
          </c:cat>
          <c:val>
            <c:numRef>
              <c:f>'2018'!$G$17:$N$17</c:f>
              <c:numCache>
                <c:formatCode>#,##0</c:formatCode>
                <c:ptCount val="8"/>
                <c:pt idx="0">
                  <c:v>2</c:v>
                </c:pt>
                <c:pt idx="1">
                  <c:v>0</c:v>
                </c:pt>
                <c:pt idx="2">
                  <c:v>24</c:v>
                </c:pt>
                <c:pt idx="3">
                  <c:v>3</c:v>
                </c:pt>
                <c:pt idx="4">
                  <c:v>21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F-4C4B-B75A-6E0FA365AF8C}"/>
            </c:ext>
          </c:extLst>
        </c:ser>
        <c:ser>
          <c:idx val="1"/>
          <c:order val="1"/>
          <c:tx>
            <c:strRef>
              <c:f>'2018'!$B$18</c:f>
              <c:strCache>
                <c:ptCount val="1"/>
                <c:pt idx="0">
                  <c:v>Especiales De Med. Prepagada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'2018'!$G$14:$N$15</c:f>
              <c:multiLvlStrCache>
                <c:ptCount val="8"/>
                <c:lvl>
                  <c:pt idx="0">
                    <c:v>Aprobados</c:v>
                  </c:pt>
                  <c:pt idx="1">
                    <c:v>Rechazados</c:v>
                  </c:pt>
                  <c:pt idx="3">
                    <c:v>Aprobados</c:v>
                  </c:pt>
                  <c:pt idx="4">
                    <c:v>Rechazados</c:v>
                  </c:pt>
                  <c:pt idx="6">
                    <c:v>Aprobados</c:v>
                  </c:pt>
                  <c:pt idx="7">
                    <c:v>Rechazados</c:v>
                  </c:pt>
                </c:lvl>
                <c:lvl>
                  <c:pt idx="0">
                    <c:v>Autogestión</c:v>
                  </c:pt>
                  <c:pt idx="2">
                    <c:v>Total Evaluados</c:v>
                  </c:pt>
                  <c:pt idx="3">
                    <c:v>Privadas</c:v>
                  </c:pt>
                  <c:pt idx="5">
                    <c:v>Total Evaluados</c:v>
                  </c:pt>
                  <c:pt idx="6">
                    <c:v>Públicas</c:v>
                  </c:pt>
                </c:lvl>
              </c:multiLvlStrCache>
            </c:multiLvlStrRef>
          </c:cat>
          <c:val>
            <c:numRef>
              <c:f>'2018'!$G$18:$N$18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59</c:v>
                </c:pt>
                <c:pt idx="3">
                  <c:v>1</c:v>
                </c:pt>
                <c:pt idx="4">
                  <c:v>58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0F-4C4B-B75A-6E0FA365AF8C}"/>
            </c:ext>
          </c:extLst>
        </c:ser>
        <c:ser>
          <c:idx val="2"/>
          <c:order val="2"/>
          <c:tx>
            <c:strRef>
              <c:f>'2018'!$B$19</c:f>
              <c:strCache>
                <c:ptCount val="1"/>
                <c:pt idx="0">
                  <c:v>Opcionales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'2018'!$G$14:$N$15</c:f>
              <c:multiLvlStrCache>
                <c:ptCount val="8"/>
                <c:lvl>
                  <c:pt idx="0">
                    <c:v>Aprobados</c:v>
                  </c:pt>
                  <c:pt idx="1">
                    <c:v>Rechazados</c:v>
                  </c:pt>
                  <c:pt idx="3">
                    <c:v>Aprobados</c:v>
                  </c:pt>
                  <c:pt idx="4">
                    <c:v>Rechazados</c:v>
                  </c:pt>
                  <c:pt idx="6">
                    <c:v>Aprobados</c:v>
                  </c:pt>
                  <c:pt idx="7">
                    <c:v>Rechazados</c:v>
                  </c:pt>
                </c:lvl>
                <c:lvl>
                  <c:pt idx="0">
                    <c:v>Autogestión</c:v>
                  </c:pt>
                  <c:pt idx="2">
                    <c:v>Total Evaluados</c:v>
                  </c:pt>
                  <c:pt idx="3">
                    <c:v>Privadas</c:v>
                  </c:pt>
                  <c:pt idx="5">
                    <c:v>Total Evaluados</c:v>
                  </c:pt>
                  <c:pt idx="6">
                    <c:v>Públicas</c:v>
                  </c:pt>
                </c:lvl>
              </c:multiLvlStrCache>
            </c:multiLvlStrRef>
          </c:cat>
          <c:val>
            <c:numRef>
              <c:f>'2018'!$G$19:$N$19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770</c:v>
                </c:pt>
                <c:pt idx="3">
                  <c:v>48</c:v>
                </c:pt>
                <c:pt idx="4">
                  <c:v>722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0F-4C4B-B75A-6E0FA365AF8C}"/>
            </c:ext>
          </c:extLst>
        </c:ser>
        <c:ser>
          <c:idx val="3"/>
          <c:order val="3"/>
          <c:tx>
            <c:strRef>
              <c:f>'2018'!$B$20</c:f>
              <c:strCache>
                <c:ptCount val="1"/>
                <c:pt idx="0">
                  <c:v>Voluntarios O Independientes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'2018'!$G$14:$N$15</c:f>
              <c:multiLvlStrCache>
                <c:ptCount val="8"/>
                <c:lvl>
                  <c:pt idx="0">
                    <c:v>Aprobados</c:v>
                  </c:pt>
                  <c:pt idx="1">
                    <c:v>Rechazados</c:v>
                  </c:pt>
                  <c:pt idx="3">
                    <c:v>Aprobados</c:v>
                  </c:pt>
                  <c:pt idx="4">
                    <c:v>Rechazados</c:v>
                  </c:pt>
                  <c:pt idx="6">
                    <c:v>Aprobados</c:v>
                  </c:pt>
                  <c:pt idx="7">
                    <c:v>Rechazados</c:v>
                  </c:pt>
                </c:lvl>
                <c:lvl>
                  <c:pt idx="0">
                    <c:v>Autogestión</c:v>
                  </c:pt>
                  <c:pt idx="2">
                    <c:v>Total Evaluados</c:v>
                  </c:pt>
                  <c:pt idx="3">
                    <c:v>Privadas</c:v>
                  </c:pt>
                  <c:pt idx="5">
                    <c:v>Total Evaluados</c:v>
                  </c:pt>
                  <c:pt idx="6">
                    <c:v>Públicas</c:v>
                  </c:pt>
                </c:lvl>
              </c:multiLvlStrCache>
            </c:multiLvlStrRef>
          </c:cat>
          <c:val>
            <c:numRef>
              <c:f>'2018'!$G$20:$N$20</c:f>
              <c:numCache>
                <c:formatCode>#,##0</c:formatCode>
                <c:ptCount val="8"/>
                <c:pt idx="0">
                  <c:v>3</c:v>
                </c:pt>
                <c:pt idx="1">
                  <c:v>0</c:v>
                </c:pt>
                <c:pt idx="2">
                  <c:v>73</c:v>
                </c:pt>
                <c:pt idx="3">
                  <c:v>0</c:v>
                </c:pt>
                <c:pt idx="4">
                  <c:v>73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0F-4C4B-B75A-6E0FA365A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05445016"/>
        <c:axId val="505446584"/>
      </c:barChart>
      <c:catAx>
        <c:axId val="505445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5446584"/>
        <c:crosses val="autoZero"/>
        <c:auto val="1"/>
        <c:lblAlgn val="ctr"/>
        <c:lblOffset val="100"/>
        <c:noMultiLvlLbl val="0"/>
      </c:catAx>
      <c:valAx>
        <c:axId val="505446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445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663549494505112"/>
          <c:y val="0.19767397312221754"/>
          <c:w val="0.680047536627581"/>
          <c:h val="4.90555871304676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DO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Planes Alternativos de Salud aprobados y rechazados por tipo de plan según categoría de ARS. Año: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04151532142075"/>
          <c:y val="0.27375819959730197"/>
          <c:w val="0.78461440180044473"/>
          <c:h val="0.58012819812766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'2019'!$B$17</c:f>
              <c:strCache>
                <c:ptCount val="1"/>
                <c:pt idx="0">
                  <c:v>Complementarios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'2019'!$G$14:$N$15</c:f>
              <c:multiLvlStrCache>
                <c:ptCount val="8"/>
                <c:lvl>
                  <c:pt idx="0">
                    <c:v>Aprobados</c:v>
                  </c:pt>
                  <c:pt idx="1">
                    <c:v>Rechazados</c:v>
                  </c:pt>
                  <c:pt idx="3">
                    <c:v>Aprobados</c:v>
                  </c:pt>
                  <c:pt idx="4">
                    <c:v>Rechazados</c:v>
                  </c:pt>
                  <c:pt idx="6">
                    <c:v>Aprobados</c:v>
                  </c:pt>
                  <c:pt idx="7">
                    <c:v>Rechazados</c:v>
                  </c:pt>
                </c:lvl>
                <c:lvl>
                  <c:pt idx="0">
                    <c:v>Autogestión</c:v>
                  </c:pt>
                  <c:pt idx="2">
                    <c:v>Total Evaluados</c:v>
                  </c:pt>
                  <c:pt idx="3">
                    <c:v>Privadas</c:v>
                  </c:pt>
                  <c:pt idx="5">
                    <c:v>Total Evaluados</c:v>
                  </c:pt>
                  <c:pt idx="6">
                    <c:v>Públicas</c:v>
                  </c:pt>
                </c:lvl>
              </c:multiLvlStrCache>
            </c:multiLvlStrRef>
          </c:cat>
          <c:val>
            <c:numRef>
              <c:f>'2019'!$G$17:$N$17</c:f>
              <c:numCache>
                <c:formatCode>#,##0</c:formatCode>
                <c:ptCount val="8"/>
                <c:pt idx="0">
                  <c:v>1</c:v>
                </c:pt>
                <c:pt idx="1">
                  <c:v>5</c:v>
                </c:pt>
                <c:pt idx="2">
                  <c:v>8</c:v>
                </c:pt>
                <c:pt idx="3">
                  <c:v>0</c:v>
                </c:pt>
                <c:pt idx="4">
                  <c:v>8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96-46C3-8941-691118ED9FC5}"/>
            </c:ext>
          </c:extLst>
        </c:ser>
        <c:ser>
          <c:idx val="1"/>
          <c:order val="1"/>
          <c:tx>
            <c:strRef>
              <c:f>'2019'!$B$18</c:f>
              <c:strCache>
                <c:ptCount val="1"/>
                <c:pt idx="0">
                  <c:v>Especiales De Med. Prepagada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'2019'!$G$14:$N$15</c:f>
              <c:multiLvlStrCache>
                <c:ptCount val="8"/>
                <c:lvl>
                  <c:pt idx="0">
                    <c:v>Aprobados</c:v>
                  </c:pt>
                  <c:pt idx="1">
                    <c:v>Rechazados</c:v>
                  </c:pt>
                  <c:pt idx="3">
                    <c:v>Aprobados</c:v>
                  </c:pt>
                  <c:pt idx="4">
                    <c:v>Rechazados</c:v>
                  </c:pt>
                  <c:pt idx="6">
                    <c:v>Aprobados</c:v>
                  </c:pt>
                  <c:pt idx="7">
                    <c:v>Rechazados</c:v>
                  </c:pt>
                </c:lvl>
                <c:lvl>
                  <c:pt idx="0">
                    <c:v>Autogestión</c:v>
                  </c:pt>
                  <c:pt idx="2">
                    <c:v>Total Evaluados</c:v>
                  </c:pt>
                  <c:pt idx="3">
                    <c:v>Privadas</c:v>
                  </c:pt>
                  <c:pt idx="5">
                    <c:v>Total Evaluados</c:v>
                  </c:pt>
                  <c:pt idx="6">
                    <c:v>Públicas</c:v>
                  </c:pt>
                </c:lvl>
              </c:multiLvlStrCache>
            </c:multiLvlStrRef>
          </c:cat>
          <c:val>
            <c:numRef>
              <c:f>'2019'!$G$18:$N$18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40</c:v>
                </c:pt>
                <c:pt idx="3">
                  <c:v>0</c:v>
                </c:pt>
                <c:pt idx="4">
                  <c:v>40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96-46C3-8941-691118ED9FC5}"/>
            </c:ext>
          </c:extLst>
        </c:ser>
        <c:ser>
          <c:idx val="2"/>
          <c:order val="2"/>
          <c:tx>
            <c:strRef>
              <c:f>'2019'!$B$19</c:f>
              <c:strCache>
                <c:ptCount val="1"/>
                <c:pt idx="0">
                  <c:v>Opcionales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'2019'!$G$14:$N$15</c:f>
              <c:multiLvlStrCache>
                <c:ptCount val="8"/>
                <c:lvl>
                  <c:pt idx="0">
                    <c:v>Aprobados</c:v>
                  </c:pt>
                  <c:pt idx="1">
                    <c:v>Rechazados</c:v>
                  </c:pt>
                  <c:pt idx="3">
                    <c:v>Aprobados</c:v>
                  </c:pt>
                  <c:pt idx="4">
                    <c:v>Rechazados</c:v>
                  </c:pt>
                  <c:pt idx="6">
                    <c:v>Aprobados</c:v>
                  </c:pt>
                  <c:pt idx="7">
                    <c:v>Rechazados</c:v>
                  </c:pt>
                </c:lvl>
                <c:lvl>
                  <c:pt idx="0">
                    <c:v>Autogestión</c:v>
                  </c:pt>
                  <c:pt idx="2">
                    <c:v>Total Evaluados</c:v>
                  </c:pt>
                  <c:pt idx="3">
                    <c:v>Privadas</c:v>
                  </c:pt>
                  <c:pt idx="5">
                    <c:v>Total Evaluados</c:v>
                  </c:pt>
                  <c:pt idx="6">
                    <c:v>Públicas</c:v>
                  </c:pt>
                </c:lvl>
              </c:multiLvlStrCache>
            </c:multiLvlStrRef>
          </c:cat>
          <c:val>
            <c:numRef>
              <c:f>'2019'!$G$19:$N$19</c:f>
              <c:numCache>
                <c:formatCode>#,##0</c:formatCode>
                <c:ptCount val="8"/>
                <c:pt idx="0">
                  <c:v>2</c:v>
                </c:pt>
                <c:pt idx="1">
                  <c:v>12</c:v>
                </c:pt>
                <c:pt idx="2">
                  <c:v>257</c:v>
                </c:pt>
                <c:pt idx="3">
                  <c:v>145</c:v>
                </c:pt>
                <c:pt idx="4">
                  <c:v>112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96-46C3-8941-691118ED9FC5}"/>
            </c:ext>
          </c:extLst>
        </c:ser>
        <c:ser>
          <c:idx val="3"/>
          <c:order val="3"/>
          <c:tx>
            <c:strRef>
              <c:f>'2019'!$B$20</c:f>
              <c:strCache>
                <c:ptCount val="1"/>
                <c:pt idx="0">
                  <c:v>Voluntarios O Independientes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'2019'!$G$14:$N$15</c:f>
              <c:multiLvlStrCache>
                <c:ptCount val="8"/>
                <c:lvl>
                  <c:pt idx="0">
                    <c:v>Aprobados</c:v>
                  </c:pt>
                  <c:pt idx="1">
                    <c:v>Rechazados</c:v>
                  </c:pt>
                  <c:pt idx="3">
                    <c:v>Aprobados</c:v>
                  </c:pt>
                  <c:pt idx="4">
                    <c:v>Rechazados</c:v>
                  </c:pt>
                  <c:pt idx="6">
                    <c:v>Aprobados</c:v>
                  </c:pt>
                  <c:pt idx="7">
                    <c:v>Rechazados</c:v>
                  </c:pt>
                </c:lvl>
                <c:lvl>
                  <c:pt idx="0">
                    <c:v>Autogestión</c:v>
                  </c:pt>
                  <c:pt idx="2">
                    <c:v>Total Evaluados</c:v>
                  </c:pt>
                  <c:pt idx="3">
                    <c:v>Privadas</c:v>
                  </c:pt>
                  <c:pt idx="5">
                    <c:v>Total Evaluados</c:v>
                  </c:pt>
                  <c:pt idx="6">
                    <c:v>Públicas</c:v>
                  </c:pt>
                </c:lvl>
              </c:multiLvlStrCache>
            </c:multiLvlStrRef>
          </c:cat>
          <c:val>
            <c:numRef>
              <c:f>'2019'!$G$20:$N$20</c:f>
              <c:numCache>
                <c:formatCode>#,##0</c:formatCode>
                <c:ptCount val="8"/>
                <c:pt idx="0">
                  <c:v>0</c:v>
                </c:pt>
                <c:pt idx="1">
                  <c:v>2</c:v>
                </c:pt>
                <c:pt idx="2">
                  <c:v>17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96-46C3-8941-691118ED9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91187360"/>
        <c:axId val="491180696"/>
      </c:barChart>
      <c:catAx>
        <c:axId val="49118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1180696"/>
        <c:crosses val="autoZero"/>
        <c:auto val="1"/>
        <c:lblAlgn val="ctr"/>
        <c:lblOffset val="100"/>
        <c:noMultiLvlLbl val="0"/>
      </c:catAx>
      <c:valAx>
        <c:axId val="49118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187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663549494505112"/>
          <c:y val="0.19767397312221754"/>
          <c:w val="0.680047536627581"/>
          <c:h val="4.90555871304676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DO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Planes Alternativos de Salud aprobados y rechazados por tipo de plan según categoría de ARS.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s-DO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04151532142075"/>
          <c:y val="0.27456523931041749"/>
          <c:w val="0.78461440180044473"/>
          <c:h val="0.57932127471635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'2020'!$B$17</c:f>
              <c:strCache>
                <c:ptCount val="1"/>
                <c:pt idx="0">
                  <c:v>Complementarios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'2020'!$G$14:$N$15</c:f>
              <c:multiLvlStrCache>
                <c:ptCount val="8"/>
                <c:lvl>
                  <c:pt idx="0">
                    <c:v>Aprobados</c:v>
                  </c:pt>
                  <c:pt idx="1">
                    <c:v>Rechazados</c:v>
                  </c:pt>
                  <c:pt idx="3">
                    <c:v>Aprobados</c:v>
                  </c:pt>
                  <c:pt idx="4">
                    <c:v>Rechazados</c:v>
                  </c:pt>
                  <c:pt idx="6">
                    <c:v>Aprobados</c:v>
                  </c:pt>
                  <c:pt idx="7">
                    <c:v>Rechazados</c:v>
                  </c:pt>
                </c:lvl>
                <c:lvl>
                  <c:pt idx="0">
                    <c:v>Autogestión</c:v>
                  </c:pt>
                  <c:pt idx="2">
                    <c:v>Total Evaluados</c:v>
                  </c:pt>
                  <c:pt idx="3">
                    <c:v>Privadas</c:v>
                  </c:pt>
                  <c:pt idx="5">
                    <c:v>Total Evaluados</c:v>
                  </c:pt>
                  <c:pt idx="6">
                    <c:v>Públicas</c:v>
                  </c:pt>
                </c:lvl>
              </c:multiLvlStrCache>
            </c:multiLvlStrRef>
          </c:cat>
          <c:val>
            <c:numRef>
              <c:f>'2020'!$G$17:$N$17</c:f>
              <c:numCache>
                <c:formatCode>#,##0</c:formatCode>
                <c:ptCount val="8"/>
                <c:pt idx="0">
                  <c:v>2</c:v>
                </c:pt>
                <c:pt idx="1">
                  <c:v>2</c:v>
                </c:pt>
                <c:pt idx="2">
                  <c:v>59</c:v>
                </c:pt>
                <c:pt idx="3">
                  <c:v>0</c:v>
                </c:pt>
                <c:pt idx="4">
                  <c:v>59</c:v>
                </c:pt>
                <c:pt idx="5">
                  <c:v>11</c:v>
                </c:pt>
                <c:pt idx="6">
                  <c:v>11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3-43F2-AF37-CB2AE5CDED1A}"/>
            </c:ext>
          </c:extLst>
        </c:ser>
        <c:ser>
          <c:idx val="1"/>
          <c:order val="1"/>
          <c:tx>
            <c:strRef>
              <c:f>'2020'!$B$18</c:f>
              <c:strCache>
                <c:ptCount val="1"/>
                <c:pt idx="0">
                  <c:v>Especiales De Med. Prepagada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'2020'!$G$14:$N$15</c:f>
              <c:multiLvlStrCache>
                <c:ptCount val="8"/>
                <c:lvl>
                  <c:pt idx="0">
                    <c:v>Aprobados</c:v>
                  </c:pt>
                  <c:pt idx="1">
                    <c:v>Rechazados</c:v>
                  </c:pt>
                  <c:pt idx="3">
                    <c:v>Aprobados</c:v>
                  </c:pt>
                  <c:pt idx="4">
                    <c:v>Rechazados</c:v>
                  </c:pt>
                  <c:pt idx="6">
                    <c:v>Aprobados</c:v>
                  </c:pt>
                  <c:pt idx="7">
                    <c:v>Rechazados</c:v>
                  </c:pt>
                </c:lvl>
                <c:lvl>
                  <c:pt idx="0">
                    <c:v>Autogestión</c:v>
                  </c:pt>
                  <c:pt idx="2">
                    <c:v>Total Evaluados</c:v>
                  </c:pt>
                  <c:pt idx="3">
                    <c:v>Privadas</c:v>
                  </c:pt>
                  <c:pt idx="5">
                    <c:v>Total Evaluados</c:v>
                  </c:pt>
                  <c:pt idx="6">
                    <c:v>Públicas</c:v>
                  </c:pt>
                </c:lvl>
              </c:multiLvlStrCache>
            </c:multiLvlStrRef>
          </c:cat>
          <c:val>
            <c:numRef>
              <c:f>'2020'!$G$18:$N$18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174</c:v>
                </c:pt>
                <c:pt idx="3">
                  <c:v>0</c:v>
                </c:pt>
                <c:pt idx="4">
                  <c:v>174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D3-43F2-AF37-CB2AE5CDED1A}"/>
            </c:ext>
          </c:extLst>
        </c:ser>
        <c:ser>
          <c:idx val="2"/>
          <c:order val="2"/>
          <c:tx>
            <c:strRef>
              <c:f>'2020'!$B$19</c:f>
              <c:strCache>
                <c:ptCount val="1"/>
                <c:pt idx="0">
                  <c:v>Opcionales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'2020'!$G$14:$N$15</c:f>
              <c:multiLvlStrCache>
                <c:ptCount val="8"/>
                <c:lvl>
                  <c:pt idx="0">
                    <c:v>Aprobados</c:v>
                  </c:pt>
                  <c:pt idx="1">
                    <c:v>Rechazados</c:v>
                  </c:pt>
                  <c:pt idx="3">
                    <c:v>Aprobados</c:v>
                  </c:pt>
                  <c:pt idx="4">
                    <c:v>Rechazados</c:v>
                  </c:pt>
                  <c:pt idx="6">
                    <c:v>Aprobados</c:v>
                  </c:pt>
                  <c:pt idx="7">
                    <c:v>Rechazados</c:v>
                  </c:pt>
                </c:lvl>
                <c:lvl>
                  <c:pt idx="0">
                    <c:v>Autogestión</c:v>
                  </c:pt>
                  <c:pt idx="2">
                    <c:v>Total Evaluados</c:v>
                  </c:pt>
                  <c:pt idx="3">
                    <c:v>Privadas</c:v>
                  </c:pt>
                  <c:pt idx="5">
                    <c:v>Total Evaluados</c:v>
                  </c:pt>
                  <c:pt idx="6">
                    <c:v>Públicas</c:v>
                  </c:pt>
                </c:lvl>
              </c:multiLvlStrCache>
            </c:multiLvlStrRef>
          </c:cat>
          <c:val>
            <c:numRef>
              <c:f>'2020'!$G$19:$N$19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D3-43F2-AF37-CB2AE5CDED1A}"/>
            </c:ext>
          </c:extLst>
        </c:ser>
        <c:ser>
          <c:idx val="3"/>
          <c:order val="3"/>
          <c:tx>
            <c:strRef>
              <c:f>'2020'!$B$20</c:f>
              <c:strCache>
                <c:ptCount val="1"/>
                <c:pt idx="0">
                  <c:v>Voluntarios O Independientes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'2020'!$G$14:$N$15</c:f>
              <c:multiLvlStrCache>
                <c:ptCount val="8"/>
                <c:lvl>
                  <c:pt idx="0">
                    <c:v>Aprobados</c:v>
                  </c:pt>
                  <c:pt idx="1">
                    <c:v>Rechazados</c:v>
                  </c:pt>
                  <c:pt idx="3">
                    <c:v>Aprobados</c:v>
                  </c:pt>
                  <c:pt idx="4">
                    <c:v>Rechazados</c:v>
                  </c:pt>
                  <c:pt idx="6">
                    <c:v>Aprobados</c:v>
                  </c:pt>
                  <c:pt idx="7">
                    <c:v>Rechazados</c:v>
                  </c:pt>
                </c:lvl>
                <c:lvl>
                  <c:pt idx="0">
                    <c:v>Autogestión</c:v>
                  </c:pt>
                  <c:pt idx="2">
                    <c:v>Total Evaluados</c:v>
                  </c:pt>
                  <c:pt idx="3">
                    <c:v>Privadas</c:v>
                  </c:pt>
                  <c:pt idx="5">
                    <c:v>Total Evaluados</c:v>
                  </c:pt>
                  <c:pt idx="6">
                    <c:v>Públicas</c:v>
                  </c:pt>
                </c:lvl>
              </c:multiLvlStrCache>
            </c:multiLvlStrRef>
          </c:cat>
          <c:val>
            <c:numRef>
              <c:f>'2020'!$G$20:$N$20</c:f>
              <c:numCache>
                <c:formatCode>#,##0</c:formatCode>
                <c:ptCount val="8"/>
                <c:pt idx="0">
                  <c:v>3</c:v>
                </c:pt>
                <c:pt idx="1">
                  <c:v>4</c:v>
                </c:pt>
                <c:pt idx="2">
                  <c:v>199</c:v>
                </c:pt>
                <c:pt idx="3">
                  <c:v>12</c:v>
                </c:pt>
                <c:pt idx="4">
                  <c:v>187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D3-43F2-AF37-CB2AE5CDE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91183440"/>
        <c:axId val="491183832"/>
      </c:barChart>
      <c:catAx>
        <c:axId val="49118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1183832"/>
        <c:crosses val="autoZero"/>
        <c:auto val="0"/>
        <c:lblAlgn val="ctr"/>
        <c:lblOffset val="100"/>
        <c:noMultiLvlLbl val="0"/>
      </c:catAx>
      <c:valAx>
        <c:axId val="491183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18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0775803570757"/>
          <c:y val="0.20846310842169605"/>
          <c:w val="0.680047536627581"/>
          <c:h val="4.90555871304676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DO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Planes Alternativos de Salud aprobados y rechazados por tipo de plan según categoría de ARS.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s-DO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04151532142075"/>
          <c:y val="0.27456523931041749"/>
          <c:w val="0.78461440180044473"/>
          <c:h val="0.57932127471635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'2021'!$B$17</c:f>
              <c:strCache>
                <c:ptCount val="1"/>
                <c:pt idx="0">
                  <c:v>Complementarios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'2021'!$G$14:$N$15</c:f>
              <c:multiLvlStrCache>
                <c:ptCount val="8"/>
                <c:lvl>
                  <c:pt idx="0">
                    <c:v>Aprobados</c:v>
                  </c:pt>
                  <c:pt idx="1">
                    <c:v>Rechazados</c:v>
                  </c:pt>
                  <c:pt idx="3">
                    <c:v>Aprobados</c:v>
                  </c:pt>
                  <c:pt idx="4">
                    <c:v>Rechazados</c:v>
                  </c:pt>
                  <c:pt idx="6">
                    <c:v>Aprobados</c:v>
                  </c:pt>
                  <c:pt idx="7">
                    <c:v>Rechazados</c:v>
                  </c:pt>
                </c:lvl>
                <c:lvl>
                  <c:pt idx="0">
                    <c:v>Autogestión</c:v>
                  </c:pt>
                  <c:pt idx="2">
                    <c:v>Total Evaluados</c:v>
                  </c:pt>
                  <c:pt idx="3">
                    <c:v>Privadas</c:v>
                  </c:pt>
                  <c:pt idx="5">
                    <c:v>Total Evaluados</c:v>
                  </c:pt>
                  <c:pt idx="6">
                    <c:v>Públicas</c:v>
                  </c:pt>
                </c:lvl>
              </c:multiLvlStrCache>
            </c:multiLvlStrRef>
          </c:cat>
          <c:val>
            <c:numRef>
              <c:f>'2021'!$G$17:$N$17</c:f>
              <c:numCache>
                <c:formatCode>#,##0</c:formatCode>
                <c:ptCount val="8"/>
                <c:pt idx="0">
                  <c:v>2</c:v>
                </c:pt>
                <c:pt idx="1">
                  <c:v>2</c:v>
                </c:pt>
                <c:pt idx="2">
                  <c:v>32</c:v>
                </c:pt>
                <c:pt idx="3">
                  <c:v>19</c:v>
                </c:pt>
                <c:pt idx="4">
                  <c:v>13</c:v>
                </c:pt>
                <c:pt idx="5">
                  <c:v>37</c:v>
                </c:pt>
                <c:pt idx="6">
                  <c:v>2</c:v>
                </c:pt>
                <c:pt idx="7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6B-4B51-AB68-33EAF4D086FB}"/>
            </c:ext>
          </c:extLst>
        </c:ser>
        <c:ser>
          <c:idx val="1"/>
          <c:order val="1"/>
          <c:tx>
            <c:strRef>
              <c:f>'2021'!$B$18</c:f>
              <c:strCache>
                <c:ptCount val="1"/>
                <c:pt idx="0">
                  <c:v>Especiales De Med. Prepagada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'2021'!$G$14:$N$15</c:f>
              <c:multiLvlStrCache>
                <c:ptCount val="8"/>
                <c:lvl>
                  <c:pt idx="0">
                    <c:v>Aprobados</c:v>
                  </c:pt>
                  <c:pt idx="1">
                    <c:v>Rechazados</c:v>
                  </c:pt>
                  <c:pt idx="3">
                    <c:v>Aprobados</c:v>
                  </c:pt>
                  <c:pt idx="4">
                    <c:v>Rechazados</c:v>
                  </c:pt>
                  <c:pt idx="6">
                    <c:v>Aprobados</c:v>
                  </c:pt>
                  <c:pt idx="7">
                    <c:v>Rechazados</c:v>
                  </c:pt>
                </c:lvl>
                <c:lvl>
                  <c:pt idx="0">
                    <c:v>Autogestión</c:v>
                  </c:pt>
                  <c:pt idx="2">
                    <c:v>Total Evaluados</c:v>
                  </c:pt>
                  <c:pt idx="3">
                    <c:v>Privadas</c:v>
                  </c:pt>
                  <c:pt idx="5">
                    <c:v>Total Evaluados</c:v>
                  </c:pt>
                  <c:pt idx="6">
                    <c:v>Públicas</c:v>
                  </c:pt>
                </c:lvl>
              </c:multiLvlStrCache>
            </c:multiLvlStrRef>
          </c:cat>
          <c:val>
            <c:numRef>
              <c:f>'2021'!$G$18:$N$18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117</c:v>
                </c:pt>
                <c:pt idx="3">
                  <c:v>117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6B-4B51-AB68-33EAF4D086FB}"/>
            </c:ext>
          </c:extLst>
        </c:ser>
        <c:ser>
          <c:idx val="2"/>
          <c:order val="2"/>
          <c:tx>
            <c:strRef>
              <c:f>'2021'!$B$19</c:f>
              <c:strCache>
                <c:ptCount val="1"/>
                <c:pt idx="0">
                  <c:v>Opcionales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'2021'!$G$14:$N$15</c:f>
              <c:multiLvlStrCache>
                <c:ptCount val="8"/>
                <c:lvl>
                  <c:pt idx="0">
                    <c:v>Aprobados</c:v>
                  </c:pt>
                  <c:pt idx="1">
                    <c:v>Rechazados</c:v>
                  </c:pt>
                  <c:pt idx="3">
                    <c:v>Aprobados</c:v>
                  </c:pt>
                  <c:pt idx="4">
                    <c:v>Rechazados</c:v>
                  </c:pt>
                  <c:pt idx="6">
                    <c:v>Aprobados</c:v>
                  </c:pt>
                  <c:pt idx="7">
                    <c:v>Rechazados</c:v>
                  </c:pt>
                </c:lvl>
                <c:lvl>
                  <c:pt idx="0">
                    <c:v>Autogestión</c:v>
                  </c:pt>
                  <c:pt idx="2">
                    <c:v>Total Evaluados</c:v>
                  </c:pt>
                  <c:pt idx="3">
                    <c:v>Privadas</c:v>
                  </c:pt>
                  <c:pt idx="5">
                    <c:v>Total Evaluados</c:v>
                  </c:pt>
                  <c:pt idx="6">
                    <c:v>Públicas</c:v>
                  </c:pt>
                </c:lvl>
              </c:multiLvlStrCache>
            </c:multiLvlStrRef>
          </c:cat>
          <c:val>
            <c:numRef>
              <c:f>'2021'!$G$19:$N$19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6B-4B51-AB68-33EAF4D086FB}"/>
            </c:ext>
          </c:extLst>
        </c:ser>
        <c:ser>
          <c:idx val="3"/>
          <c:order val="3"/>
          <c:tx>
            <c:strRef>
              <c:f>'2021'!$B$20</c:f>
              <c:strCache>
                <c:ptCount val="1"/>
                <c:pt idx="0">
                  <c:v>Voluntarios O Independientes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'2021'!$G$14:$N$15</c:f>
              <c:multiLvlStrCache>
                <c:ptCount val="8"/>
                <c:lvl>
                  <c:pt idx="0">
                    <c:v>Aprobados</c:v>
                  </c:pt>
                  <c:pt idx="1">
                    <c:v>Rechazados</c:v>
                  </c:pt>
                  <c:pt idx="3">
                    <c:v>Aprobados</c:v>
                  </c:pt>
                  <c:pt idx="4">
                    <c:v>Rechazados</c:v>
                  </c:pt>
                  <c:pt idx="6">
                    <c:v>Aprobados</c:v>
                  </c:pt>
                  <c:pt idx="7">
                    <c:v>Rechazados</c:v>
                  </c:pt>
                </c:lvl>
                <c:lvl>
                  <c:pt idx="0">
                    <c:v>Autogestión</c:v>
                  </c:pt>
                  <c:pt idx="2">
                    <c:v>Total Evaluados</c:v>
                  </c:pt>
                  <c:pt idx="3">
                    <c:v>Privadas</c:v>
                  </c:pt>
                  <c:pt idx="5">
                    <c:v>Total Evaluados</c:v>
                  </c:pt>
                  <c:pt idx="6">
                    <c:v>Públicas</c:v>
                  </c:pt>
                </c:lvl>
              </c:multiLvlStrCache>
            </c:multiLvlStrRef>
          </c:cat>
          <c:val>
            <c:numRef>
              <c:f>'2021'!$G$20:$N$20</c:f>
              <c:numCache>
                <c:formatCode>#,##0</c:formatCode>
                <c:ptCount val="8"/>
                <c:pt idx="0">
                  <c:v>2</c:v>
                </c:pt>
                <c:pt idx="1">
                  <c:v>2</c:v>
                </c:pt>
                <c:pt idx="2">
                  <c:v>179</c:v>
                </c:pt>
                <c:pt idx="3">
                  <c:v>166</c:v>
                </c:pt>
                <c:pt idx="4">
                  <c:v>13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6B-4B51-AB68-33EAF4D08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91185400"/>
        <c:axId val="491184616"/>
      </c:barChart>
      <c:catAx>
        <c:axId val="491185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1184616"/>
        <c:crosses val="autoZero"/>
        <c:auto val="0"/>
        <c:lblAlgn val="ctr"/>
        <c:lblOffset val="100"/>
        <c:noMultiLvlLbl val="0"/>
      </c:catAx>
      <c:valAx>
        <c:axId val="49118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185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0775803570757"/>
          <c:y val="0.20846310842169605"/>
          <c:w val="0.680047536627581"/>
          <c:h val="4.90555871304676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DO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Planes Alternativos de Salud aprobados y rechazados por tipo de plan según categoría de ARS.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s-DO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04151532142075"/>
          <c:y val="0.27456523931041749"/>
          <c:w val="0.78461440180044473"/>
          <c:h val="0.57932127471635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'2022'!$B$17</c:f>
              <c:strCache>
                <c:ptCount val="1"/>
                <c:pt idx="0">
                  <c:v>Complementarios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'2022'!$G$14:$N$15</c:f>
              <c:multiLvlStrCache>
                <c:ptCount val="8"/>
                <c:lvl>
                  <c:pt idx="0">
                    <c:v>Aprobados</c:v>
                  </c:pt>
                  <c:pt idx="1">
                    <c:v>Rechazados</c:v>
                  </c:pt>
                  <c:pt idx="3">
                    <c:v>Aprobados</c:v>
                  </c:pt>
                  <c:pt idx="4">
                    <c:v>Rechazados</c:v>
                  </c:pt>
                  <c:pt idx="6">
                    <c:v>Aprobados</c:v>
                  </c:pt>
                  <c:pt idx="7">
                    <c:v>Rechazados</c:v>
                  </c:pt>
                </c:lvl>
                <c:lvl>
                  <c:pt idx="0">
                    <c:v>Autogestión</c:v>
                  </c:pt>
                  <c:pt idx="2">
                    <c:v>Total Evaluados</c:v>
                  </c:pt>
                  <c:pt idx="3">
                    <c:v>Privadas</c:v>
                  </c:pt>
                  <c:pt idx="5">
                    <c:v>Total Evaluados</c:v>
                  </c:pt>
                  <c:pt idx="6">
                    <c:v>Públicas</c:v>
                  </c:pt>
                </c:lvl>
              </c:multiLvlStrCache>
            </c:multiLvlStrRef>
          </c:cat>
          <c:val>
            <c:numRef>
              <c:f>'2022'!$G$17:$N$17</c:f>
              <c:numCache>
                <c:formatCode>#,##0</c:formatCode>
                <c:ptCount val="8"/>
                <c:pt idx="0">
                  <c:v>4</c:v>
                </c:pt>
                <c:pt idx="1">
                  <c:v>4</c:v>
                </c:pt>
                <c:pt idx="2">
                  <c:v>85</c:v>
                </c:pt>
                <c:pt idx="3">
                  <c:v>1</c:v>
                </c:pt>
                <c:pt idx="4">
                  <c:v>84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9F-4DE6-8320-359ABF22AF21}"/>
            </c:ext>
          </c:extLst>
        </c:ser>
        <c:ser>
          <c:idx val="1"/>
          <c:order val="1"/>
          <c:tx>
            <c:strRef>
              <c:f>'2022'!$B$18</c:f>
              <c:strCache>
                <c:ptCount val="1"/>
                <c:pt idx="0">
                  <c:v>Especiales De Med. Prepagada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'2022'!$G$14:$N$15</c:f>
              <c:multiLvlStrCache>
                <c:ptCount val="8"/>
                <c:lvl>
                  <c:pt idx="0">
                    <c:v>Aprobados</c:v>
                  </c:pt>
                  <c:pt idx="1">
                    <c:v>Rechazados</c:v>
                  </c:pt>
                  <c:pt idx="3">
                    <c:v>Aprobados</c:v>
                  </c:pt>
                  <c:pt idx="4">
                    <c:v>Rechazados</c:v>
                  </c:pt>
                  <c:pt idx="6">
                    <c:v>Aprobados</c:v>
                  </c:pt>
                  <c:pt idx="7">
                    <c:v>Rechazados</c:v>
                  </c:pt>
                </c:lvl>
                <c:lvl>
                  <c:pt idx="0">
                    <c:v>Autogestión</c:v>
                  </c:pt>
                  <c:pt idx="2">
                    <c:v>Total Evaluados</c:v>
                  </c:pt>
                  <c:pt idx="3">
                    <c:v>Privadas</c:v>
                  </c:pt>
                  <c:pt idx="5">
                    <c:v>Total Evaluados</c:v>
                  </c:pt>
                  <c:pt idx="6">
                    <c:v>Públicas</c:v>
                  </c:pt>
                </c:lvl>
              </c:multiLvlStrCache>
            </c:multiLvlStrRef>
          </c:cat>
          <c:val>
            <c:numRef>
              <c:f>'2022'!$G$18:$N$18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9F-4DE6-8320-359ABF22AF21}"/>
            </c:ext>
          </c:extLst>
        </c:ser>
        <c:ser>
          <c:idx val="2"/>
          <c:order val="2"/>
          <c:tx>
            <c:strRef>
              <c:f>'2022'!$B$19</c:f>
              <c:strCache>
                <c:ptCount val="1"/>
                <c:pt idx="0">
                  <c:v>Opcionales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'2022'!$G$14:$N$15</c:f>
              <c:multiLvlStrCache>
                <c:ptCount val="8"/>
                <c:lvl>
                  <c:pt idx="0">
                    <c:v>Aprobados</c:v>
                  </c:pt>
                  <c:pt idx="1">
                    <c:v>Rechazados</c:v>
                  </c:pt>
                  <c:pt idx="3">
                    <c:v>Aprobados</c:v>
                  </c:pt>
                  <c:pt idx="4">
                    <c:v>Rechazados</c:v>
                  </c:pt>
                  <c:pt idx="6">
                    <c:v>Aprobados</c:v>
                  </c:pt>
                  <c:pt idx="7">
                    <c:v>Rechazados</c:v>
                  </c:pt>
                </c:lvl>
                <c:lvl>
                  <c:pt idx="0">
                    <c:v>Autogestión</c:v>
                  </c:pt>
                  <c:pt idx="2">
                    <c:v>Total Evaluados</c:v>
                  </c:pt>
                  <c:pt idx="3">
                    <c:v>Privadas</c:v>
                  </c:pt>
                  <c:pt idx="5">
                    <c:v>Total Evaluados</c:v>
                  </c:pt>
                  <c:pt idx="6">
                    <c:v>Públicas</c:v>
                  </c:pt>
                </c:lvl>
              </c:multiLvlStrCache>
            </c:multiLvlStrRef>
          </c:cat>
          <c:val>
            <c:numRef>
              <c:f>'2022'!$G$19:$N$19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9F-4DE6-8320-359ABF22AF21}"/>
            </c:ext>
          </c:extLst>
        </c:ser>
        <c:ser>
          <c:idx val="3"/>
          <c:order val="3"/>
          <c:tx>
            <c:strRef>
              <c:f>'2022'!$B$20</c:f>
              <c:strCache>
                <c:ptCount val="1"/>
                <c:pt idx="0">
                  <c:v>Voluntarios O Independientes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'2022'!$G$14:$N$15</c:f>
              <c:multiLvlStrCache>
                <c:ptCount val="8"/>
                <c:lvl>
                  <c:pt idx="0">
                    <c:v>Aprobados</c:v>
                  </c:pt>
                  <c:pt idx="1">
                    <c:v>Rechazados</c:v>
                  </c:pt>
                  <c:pt idx="3">
                    <c:v>Aprobados</c:v>
                  </c:pt>
                  <c:pt idx="4">
                    <c:v>Rechazados</c:v>
                  </c:pt>
                  <c:pt idx="6">
                    <c:v>Aprobados</c:v>
                  </c:pt>
                  <c:pt idx="7">
                    <c:v>Rechazados</c:v>
                  </c:pt>
                </c:lvl>
                <c:lvl>
                  <c:pt idx="0">
                    <c:v>Autogestión</c:v>
                  </c:pt>
                  <c:pt idx="2">
                    <c:v>Total Evaluados</c:v>
                  </c:pt>
                  <c:pt idx="3">
                    <c:v>Privadas</c:v>
                  </c:pt>
                  <c:pt idx="5">
                    <c:v>Total Evaluados</c:v>
                  </c:pt>
                  <c:pt idx="6">
                    <c:v>Públicas</c:v>
                  </c:pt>
                </c:lvl>
              </c:multiLvlStrCache>
            </c:multiLvlStrRef>
          </c:cat>
          <c:val>
            <c:numRef>
              <c:f>'2022'!$G$20:$N$20</c:f>
              <c:numCache>
                <c:formatCode>#,##0</c:formatCode>
                <c:ptCount val="8"/>
                <c:pt idx="0">
                  <c:v>190</c:v>
                </c:pt>
                <c:pt idx="1">
                  <c:v>0</c:v>
                </c:pt>
                <c:pt idx="2">
                  <c:v>76</c:v>
                </c:pt>
                <c:pt idx="3">
                  <c:v>4</c:v>
                </c:pt>
                <c:pt idx="4">
                  <c:v>72</c:v>
                </c:pt>
                <c:pt idx="5">
                  <c:v>35</c:v>
                </c:pt>
                <c:pt idx="6">
                  <c:v>5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9F-4DE6-8320-359ABF22AF2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91185400"/>
        <c:axId val="491184616"/>
      </c:barChart>
      <c:catAx>
        <c:axId val="491185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1184616"/>
        <c:crosses val="autoZero"/>
        <c:auto val="0"/>
        <c:lblAlgn val="ctr"/>
        <c:lblOffset val="100"/>
        <c:noMultiLvlLbl val="0"/>
      </c:catAx>
      <c:valAx>
        <c:axId val="49118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185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0775803570757"/>
          <c:y val="0.20846310842169605"/>
          <c:w val="0.680047536627581"/>
          <c:h val="4.90555871304676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4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Planes Alternativos de Salud aprobados y rechazados por tipo de plan según categoría de ARS. </a:t>
            </a:r>
          </a:p>
          <a:p>
            <a:pPr>
              <a:defRPr sz="14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4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2023</a:t>
            </a:r>
          </a:p>
        </c:rich>
      </c:tx>
      <c:layout>
        <c:manualLayout>
          <c:xMode val="edge"/>
          <c:yMode val="edge"/>
          <c:x val="0.17110089453857857"/>
          <c:y val="1.0564023177025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04151532142075"/>
          <c:y val="0.23643036196529527"/>
          <c:w val="0.78461440180044473"/>
          <c:h val="0.61745630382602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'2023'!$B$15</c:f>
              <c:strCache>
                <c:ptCount val="1"/>
                <c:pt idx="0">
                  <c:v>Complementarios</c:v>
                </c:pt>
              </c:strCache>
            </c:strRef>
          </c:tx>
          <c:spPr>
            <a:solidFill>
              <a:srgbClr val="00A4EB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'2023'!$G$12:$N$13</c:f>
              <c:multiLvlStrCache>
                <c:ptCount val="8"/>
                <c:lvl>
                  <c:pt idx="0">
                    <c:v>Aprobados</c:v>
                  </c:pt>
                  <c:pt idx="1">
                    <c:v>Rechazados</c:v>
                  </c:pt>
                  <c:pt idx="3">
                    <c:v>Aprobados</c:v>
                  </c:pt>
                  <c:pt idx="4">
                    <c:v>Rechazados</c:v>
                  </c:pt>
                  <c:pt idx="6">
                    <c:v>Aprobados</c:v>
                  </c:pt>
                  <c:pt idx="7">
                    <c:v>Rechazados</c:v>
                  </c:pt>
                </c:lvl>
                <c:lvl>
                  <c:pt idx="0">
                    <c:v>Autogestión</c:v>
                  </c:pt>
                  <c:pt idx="2">
                    <c:v>Total Evaluados</c:v>
                  </c:pt>
                  <c:pt idx="3">
                    <c:v>Privadas</c:v>
                  </c:pt>
                  <c:pt idx="5">
                    <c:v>Total Evaluados</c:v>
                  </c:pt>
                  <c:pt idx="6">
                    <c:v>Públicas</c:v>
                  </c:pt>
                </c:lvl>
              </c:multiLvlStrCache>
            </c:multiLvlStrRef>
          </c:cat>
          <c:val>
            <c:numRef>
              <c:f>'2023'!$G$15:$N$15</c:f>
              <c:numCache>
                <c:formatCode>#,##0</c:formatCode>
                <c:ptCount val="8"/>
                <c:pt idx="0">
                  <c:v>0</c:v>
                </c:pt>
                <c:pt idx="1">
                  <c:v>7</c:v>
                </c:pt>
                <c:pt idx="2">
                  <c:v>296</c:v>
                </c:pt>
                <c:pt idx="3">
                  <c:v>26</c:v>
                </c:pt>
                <c:pt idx="4">
                  <c:v>270</c:v>
                </c:pt>
                <c:pt idx="5">
                  <c:v>30</c:v>
                </c:pt>
                <c:pt idx="6">
                  <c:v>5</c:v>
                </c:pt>
                <c:pt idx="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4-4E54-BDEA-AC8D705C3D2A}"/>
            </c:ext>
          </c:extLst>
        </c:ser>
        <c:ser>
          <c:idx val="1"/>
          <c:order val="1"/>
          <c:tx>
            <c:strRef>
              <c:f>'2023'!$B$16</c:f>
              <c:strCache>
                <c:ptCount val="1"/>
                <c:pt idx="0">
                  <c:v>Especiales De Med. Prepagada</c:v>
                </c:pt>
              </c:strCache>
            </c:strRef>
          </c:tx>
          <c:spPr>
            <a:solidFill>
              <a:srgbClr val="FFA40D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'2023'!$G$12:$N$13</c:f>
              <c:multiLvlStrCache>
                <c:ptCount val="8"/>
                <c:lvl>
                  <c:pt idx="0">
                    <c:v>Aprobados</c:v>
                  </c:pt>
                  <c:pt idx="1">
                    <c:v>Rechazados</c:v>
                  </c:pt>
                  <c:pt idx="3">
                    <c:v>Aprobados</c:v>
                  </c:pt>
                  <c:pt idx="4">
                    <c:v>Rechazados</c:v>
                  </c:pt>
                  <c:pt idx="6">
                    <c:v>Aprobados</c:v>
                  </c:pt>
                  <c:pt idx="7">
                    <c:v>Rechazados</c:v>
                  </c:pt>
                </c:lvl>
                <c:lvl>
                  <c:pt idx="0">
                    <c:v>Autogestión</c:v>
                  </c:pt>
                  <c:pt idx="2">
                    <c:v>Total Evaluados</c:v>
                  </c:pt>
                  <c:pt idx="3">
                    <c:v>Privadas</c:v>
                  </c:pt>
                  <c:pt idx="5">
                    <c:v>Total Evaluados</c:v>
                  </c:pt>
                  <c:pt idx="6">
                    <c:v>Públicas</c:v>
                  </c:pt>
                </c:lvl>
              </c:multiLvlStrCache>
            </c:multiLvlStrRef>
          </c:cat>
          <c:val>
            <c:numRef>
              <c:f>'2023'!$G$16:$N$16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109</c:v>
                </c:pt>
                <c:pt idx="3">
                  <c:v>64</c:v>
                </c:pt>
                <c:pt idx="4">
                  <c:v>45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4-4E54-BDEA-AC8D705C3D2A}"/>
            </c:ext>
          </c:extLst>
        </c:ser>
        <c:ser>
          <c:idx val="2"/>
          <c:order val="2"/>
          <c:tx>
            <c:strRef>
              <c:f>'Enero-Septiembre 2023'!#REF!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'2023'!$G$12:$N$13</c:f>
              <c:multiLvlStrCache>
                <c:ptCount val="8"/>
                <c:lvl>
                  <c:pt idx="0">
                    <c:v>Aprobados</c:v>
                  </c:pt>
                  <c:pt idx="1">
                    <c:v>Rechazados</c:v>
                  </c:pt>
                  <c:pt idx="3">
                    <c:v>Aprobados</c:v>
                  </c:pt>
                  <c:pt idx="4">
                    <c:v>Rechazados</c:v>
                  </c:pt>
                  <c:pt idx="6">
                    <c:v>Aprobados</c:v>
                  </c:pt>
                  <c:pt idx="7">
                    <c:v>Rechazados</c:v>
                  </c:pt>
                </c:lvl>
                <c:lvl>
                  <c:pt idx="0">
                    <c:v>Autogestión</c:v>
                  </c:pt>
                  <c:pt idx="2">
                    <c:v>Total Evaluados</c:v>
                  </c:pt>
                  <c:pt idx="3">
                    <c:v>Privadas</c:v>
                  </c:pt>
                  <c:pt idx="5">
                    <c:v>Total Evaluados</c:v>
                  </c:pt>
                  <c:pt idx="6">
                    <c:v>Públicas</c:v>
                  </c:pt>
                </c:lvl>
              </c:multiLvlStrCache>
            </c:multiLvlStrRef>
          </c:cat>
          <c:val>
            <c:numRef>
              <c:f>'Enero-Septiembre 2023'!#REF!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14-4E54-BDEA-AC8D705C3D2A}"/>
            </c:ext>
          </c:extLst>
        </c:ser>
        <c:ser>
          <c:idx val="3"/>
          <c:order val="3"/>
          <c:tx>
            <c:strRef>
              <c:f>'2023'!$B$17</c:f>
              <c:strCache>
                <c:ptCount val="1"/>
                <c:pt idx="0">
                  <c:v>Voluntarios O Independientes</c:v>
                </c:pt>
              </c:strCache>
            </c:strRef>
          </c:tx>
          <c:spPr>
            <a:solidFill>
              <a:srgbClr val="003EAB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'2023'!$G$12:$N$13</c:f>
              <c:multiLvlStrCache>
                <c:ptCount val="8"/>
                <c:lvl>
                  <c:pt idx="0">
                    <c:v>Aprobados</c:v>
                  </c:pt>
                  <c:pt idx="1">
                    <c:v>Rechazados</c:v>
                  </c:pt>
                  <c:pt idx="3">
                    <c:v>Aprobados</c:v>
                  </c:pt>
                  <c:pt idx="4">
                    <c:v>Rechazados</c:v>
                  </c:pt>
                  <c:pt idx="6">
                    <c:v>Aprobados</c:v>
                  </c:pt>
                  <c:pt idx="7">
                    <c:v>Rechazados</c:v>
                  </c:pt>
                </c:lvl>
                <c:lvl>
                  <c:pt idx="0">
                    <c:v>Autogestión</c:v>
                  </c:pt>
                  <c:pt idx="2">
                    <c:v>Total Evaluados</c:v>
                  </c:pt>
                  <c:pt idx="3">
                    <c:v>Privadas</c:v>
                  </c:pt>
                  <c:pt idx="5">
                    <c:v>Total Evaluados</c:v>
                  </c:pt>
                  <c:pt idx="6">
                    <c:v>Públicas</c:v>
                  </c:pt>
                </c:lvl>
              </c:multiLvlStrCache>
            </c:multiLvlStrRef>
          </c:cat>
          <c:val>
            <c:numRef>
              <c:f>'2023'!$G$17:$N$17</c:f>
              <c:numCache>
                <c:formatCode>#,##0</c:formatCode>
                <c:ptCount val="8"/>
                <c:pt idx="0">
                  <c:v>0</c:v>
                </c:pt>
                <c:pt idx="1">
                  <c:v>3</c:v>
                </c:pt>
                <c:pt idx="2">
                  <c:v>638</c:v>
                </c:pt>
                <c:pt idx="3">
                  <c:v>35</c:v>
                </c:pt>
                <c:pt idx="4">
                  <c:v>603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14-4E54-BDEA-AC8D705C3D2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91185400"/>
        <c:axId val="491184616"/>
      </c:barChart>
      <c:catAx>
        <c:axId val="491185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1184616"/>
        <c:crosses val="autoZero"/>
        <c:auto val="0"/>
        <c:lblAlgn val="ctr"/>
        <c:lblOffset val="100"/>
        <c:noMultiLvlLbl val="0"/>
      </c:catAx>
      <c:valAx>
        <c:axId val="49118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185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8749788014344498"/>
          <c:y val="0.18658813646361624"/>
          <c:w val="0.680047536627581"/>
          <c:h val="4.90555871304676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21432</xdr:colOff>
      <xdr:row>46</xdr:row>
      <xdr:rowOff>154782</xdr:rowOff>
    </xdr:from>
    <xdr:to>
      <xdr:col>10</xdr:col>
      <xdr:colOff>500061</xdr:colOff>
      <xdr:row>66</xdr:row>
      <xdr:rowOff>11906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28574</xdr:colOff>
      <xdr:row>1</xdr:row>
      <xdr:rowOff>28575</xdr:rowOff>
    </xdr:from>
    <xdr:ext cx="13234988" cy="1185862"/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4" y="219075"/>
          <a:ext cx="13234988" cy="1185862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679078</xdr:colOff>
      <xdr:row>24</xdr:row>
      <xdr:rowOff>88900</xdr:rowOff>
    </xdr:from>
    <xdr:to>
      <xdr:col>13</xdr:col>
      <xdr:colOff>63500</xdr:colOff>
      <xdr:row>45</xdr:row>
      <xdr:rowOff>152399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BE26C06C-6262-44E5-9CA8-6332963696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2336800</xdr:colOff>
      <xdr:row>8</xdr:row>
      <xdr:rowOff>67469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4240F82-8727-4EC6-87E4-2057716A1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2403475" cy="13628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448236</xdr:colOff>
      <xdr:row>45</xdr:row>
      <xdr:rowOff>176893</xdr:rowOff>
    </xdr:from>
    <xdr:to>
      <xdr:col>12</xdr:col>
      <xdr:colOff>353785</xdr:colOff>
      <xdr:row>61</xdr:row>
      <xdr:rowOff>78442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28576</xdr:colOff>
      <xdr:row>1</xdr:row>
      <xdr:rowOff>28575</xdr:rowOff>
    </xdr:from>
    <xdr:to>
      <xdr:col>13</xdr:col>
      <xdr:colOff>907676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11" y="73399"/>
          <a:ext cx="12645277" cy="904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448236</xdr:colOff>
      <xdr:row>45</xdr:row>
      <xdr:rowOff>176893</xdr:rowOff>
    </xdr:from>
    <xdr:to>
      <xdr:col>12</xdr:col>
      <xdr:colOff>353785</xdr:colOff>
      <xdr:row>61</xdr:row>
      <xdr:rowOff>78442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28576</xdr:colOff>
      <xdr:row>1</xdr:row>
      <xdr:rowOff>28575</xdr:rowOff>
    </xdr:from>
    <xdr:to>
      <xdr:col>13</xdr:col>
      <xdr:colOff>907676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76200"/>
          <a:ext cx="12632950" cy="904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448236</xdr:colOff>
      <xdr:row>45</xdr:row>
      <xdr:rowOff>176893</xdr:rowOff>
    </xdr:from>
    <xdr:to>
      <xdr:col>12</xdr:col>
      <xdr:colOff>353785</xdr:colOff>
      <xdr:row>61</xdr:row>
      <xdr:rowOff>78442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28576</xdr:colOff>
      <xdr:row>1</xdr:row>
      <xdr:rowOff>28575</xdr:rowOff>
    </xdr:from>
    <xdr:to>
      <xdr:col>13</xdr:col>
      <xdr:colOff>907676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76200"/>
          <a:ext cx="12632950" cy="9048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448236</xdr:colOff>
      <xdr:row>45</xdr:row>
      <xdr:rowOff>176893</xdr:rowOff>
    </xdr:from>
    <xdr:to>
      <xdr:col>12</xdr:col>
      <xdr:colOff>353785</xdr:colOff>
      <xdr:row>61</xdr:row>
      <xdr:rowOff>78442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28576</xdr:colOff>
      <xdr:row>1</xdr:row>
      <xdr:rowOff>28575</xdr:rowOff>
    </xdr:from>
    <xdr:to>
      <xdr:col>13</xdr:col>
      <xdr:colOff>907676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76200"/>
          <a:ext cx="12632950" cy="9048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1098178</xdr:colOff>
      <xdr:row>44</xdr:row>
      <xdr:rowOff>67235</xdr:rowOff>
    </xdr:from>
    <xdr:to>
      <xdr:col>12</xdr:col>
      <xdr:colOff>302560</xdr:colOff>
      <xdr:row>63</xdr:row>
      <xdr:rowOff>111042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28574</xdr:colOff>
      <xdr:row>1</xdr:row>
      <xdr:rowOff>28575</xdr:rowOff>
    </xdr:from>
    <xdr:to>
      <xdr:col>13</xdr:col>
      <xdr:colOff>896471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76200"/>
          <a:ext cx="12602697" cy="9048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1098178</xdr:colOff>
      <xdr:row>44</xdr:row>
      <xdr:rowOff>67235</xdr:rowOff>
    </xdr:from>
    <xdr:to>
      <xdr:col>12</xdr:col>
      <xdr:colOff>302560</xdr:colOff>
      <xdr:row>63</xdr:row>
      <xdr:rowOff>111042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28574</xdr:colOff>
      <xdr:row>1</xdr:row>
      <xdr:rowOff>28575</xdr:rowOff>
    </xdr:from>
    <xdr:to>
      <xdr:col>13</xdr:col>
      <xdr:colOff>896471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76200"/>
          <a:ext cx="12602697" cy="9048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1098178</xdr:colOff>
      <xdr:row>44</xdr:row>
      <xdr:rowOff>67235</xdr:rowOff>
    </xdr:from>
    <xdr:to>
      <xdr:col>12</xdr:col>
      <xdr:colOff>302560</xdr:colOff>
      <xdr:row>63</xdr:row>
      <xdr:rowOff>111042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28574</xdr:colOff>
      <xdr:row>1</xdr:row>
      <xdr:rowOff>28575</xdr:rowOff>
    </xdr:from>
    <xdr:to>
      <xdr:col>13</xdr:col>
      <xdr:colOff>896471</xdr:colOff>
      <xdr:row>5</xdr:row>
      <xdr:rowOff>171450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76200"/>
          <a:ext cx="12602697" cy="9048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679078</xdr:colOff>
      <xdr:row>36</xdr:row>
      <xdr:rowOff>88900</xdr:rowOff>
    </xdr:from>
    <xdr:to>
      <xdr:col>13</xdr:col>
      <xdr:colOff>63500</xdr:colOff>
      <xdr:row>57</xdr:row>
      <xdr:rowOff>152399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5DD25895-2765-4B2E-BA29-9583EA78A9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2336800</xdr:colOff>
      <xdr:row>8</xdr:row>
      <xdr:rowOff>67469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B33BD8C-2B7D-4067-A064-CAF583312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800"/>
          <a:ext cx="2400300" cy="13501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67"/>
  <sheetViews>
    <sheetView showGridLines="0" view="pageBreakPreview" topLeftCell="A13" zoomScale="70" zoomScaleNormal="70" zoomScaleSheetLayoutView="70" workbookViewId="0">
      <selection activeCell="B11" sqref="B11:N11"/>
    </sheetView>
  </sheetViews>
  <sheetFormatPr baseColWidth="10" defaultRowHeight="15" x14ac:dyDescent="0.25"/>
  <cols>
    <col min="1" max="1" width="1" customWidth="1"/>
    <col min="2" max="2" width="32.42578125" style="1" customWidth="1"/>
    <col min="3" max="3" width="17" style="1" customWidth="1"/>
    <col min="4" max="4" width="13.85546875" style="1" customWidth="1"/>
    <col min="5" max="5" width="14.7109375" customWidth="1"/>
    <col min="6" max="6" width="12" customWidth="1"/>
    <col min="7" max="7" width="13.42578125" bestFit="1" customWidth="1"/>
    <col min="8" max="8" width="15" bestFit="1" customWidth="1"/>
    <col min="9" max="9" width="11.7109375" customWidth="1"/>
    <col min="10" max="10" width="13.42578125" bestFit="1" customWidth="1"/>
    <col min="11" max="11" width="15" bestFit="1" customWidth="1"/>
    <col min="12" max="12" width="12" customWidth="1"/>
    <col min="13" max="13" width="13.42578125" bestFit="1" customWidth="1"/>
    <col min="14" max="14" width="15" bestFit="1" customWidth="1"/>
  </cols>
  <sheetData>
    <row r="1" spans="2:15" ht="3.75" customHeight="1" thickBot="1" x14ac:dyDescent="0.3"/>
    <row r="2" spans="2:15" ht="21.75" customHeight="1" x14ac:dyDescent="0.25"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6"/>
      <c r="O2" s="7"/>
    </row>
    <row r="3" spans="2:15" ht="21.75" customHeight="1" x14ac:dyDescent="0.25"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2"/>
      <c r="O3" s="7"/>
    </row>
    <row r="4" spans="2:15" ht="24.75" customHeight="1" x14ac:dyDescent="0.25">
      <c r="B4" s="8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12"/>
      <c r="O4" s="7"/>
    </row>
    <row r="5" spans="2:15" x14ac:dyDescent="0.25">
      <c r="B5" s="8"/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12"/>
      <c r="O5" s="7"/>
    </row>
    <row r="6" spans="2:15" ht="15.75" thickBot="1" x14ac:dyDescent="0.3">
      <c r="B6" s="13"/>
      <c r="C6" s="14"/>
      <c r="D6" s="15"/>
      <c r="E6" s="16"/>
      <c r="F6" s="16"/>
      <c r="G6" s="16"/>
      <c r="H6" s="16"/>
      <c r="I6" s="16"/>
      <c r="J6" s="16"/>
      <c r="K6" s="16"/>
      <c r="L6" s="16"/>
      <c r="M6" s="16"/>
      <c r="N6" s="17"/>
      <c r="O6" s="7"/>
    </row>
    <row r="7" spans="2:15" ht="4.5" customHeight="1" x14ac:dyDescent="0.25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</row>
    <row r="8" spans="2:15" ht="15.75" x14ac:dyDescent="0.25">
      <c r="B8" s="108" t="s">
        <v>0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10"/>
    </row>
    <row r="9" spans="2:15" ht="15" customHeight="1" x14ac:dyDescent="0.25">
      <c r="B9" s="108" t="s">
        <v>1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10"/>
    </row>
    <row r="10" spans="2:15" ht="15" customHeight="1" x14ac:dyDescent="0.25">
      <c r="B10" s="108" t="s">
        <v>2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10"/>
    </row>
    <row r="11" spans="2:15" ht="15" customHeight="1" x14ac:dyDescent="0.25">
      <c r="B11" s="108" t="s">
        <v>41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10"/>
    </row>
    <row r="12" spans="2:15" ht="5.25" customHeight="1" x14ac:dyDescent="0.25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</row>
    <row r="13" spans="2:15" ht="16.5" customHeight="1" x14ac:dyDescent="0.25">
      <c r="B13" s="111" t="s">
        <v>3</v>
      </c>
      <c r="C13" s="114" t="s">
        <v>4</v>
      </c>
      <c r="D13" s="114" t="s">
        <v>5</v>
      </c>
      <c r="E13" s="114" t="s">
        <v>6</v>
      </c>
      <c r="F13" s="115" t="s">
        <v>7</v>
      </c>
      <c r="G13" s="115"/>
      <c r="H13" s="115"/>
      <c r="I13" s="115"/>
      <c r="J13" s="115"/>
      <c r="K13" s="115"/>
      <c r="L13" s="115"/>
      <c r="M13" s="115"/>
      <c r="N13" s="116"/>
    </row>
    <row r="14" spans="2:15" ht="15" customHeight="1" x14ac:dyDescent="0.25">
      <c r="B14" s="112"/>
      <c r="C14" s="104"/>
      <c r="D14" s="104"/>
      <c r="E14" s="104"/>
      <c r="F14" s="104" t="s">
        <v>8</v>
      </c>
      <c r="G14" s="103" t="s">
        <v>9</v>
      </c>
      <c r="H14" s="103"/>
      <c r="I14" s="104" t="s">
        <v>8</v>
      </c>
      <c r="J14" s="103" t="s">
        <v>10</v>
      </c>
      <c r="K14" s="103"/>
      <c r="L14" s="104" t="s">
        <v>8</v>
      </c>
      <c r="M14" s="103" t="s">
        <v>11</v>
      </c>
      <c r="N14" s="106"/>
    </row>
    <row r="15" spans="2:15" ht="15" customHeight="1" x14ac:dyDescent="0.25">
      <c r="B15" s="113"/>
      <c r="C15" s="105"/>
      <c r="D15" s="105"/>
      <c r="E15" s="105"/>
      <c r="F15" s="105"/>
      <c r="G15" s="21" t="s">
        <v>12</v>
      </c>
      <c r="H15" s="21" t="s">
        <v>13</v>
      </c>
      <c r="I15" s="105"/>
      <c r="J15" s="21" t="s">
        <v>12</v>
      </c>
      <c r="K15" s="21" t="s">
        <v>13</v>
      </c>
      <c r="L15" s="105"/>
      <c r="M15" s="21" t="s">
        <v>12</v>
      </c>
      <c r="N15" s="22" t="s">
        <v>13</v>
      </c>
    </row>
    <row r="16" spans="2:15" ht="15" customHeight="1" x14ac:dyDescent="0.25">
      <c r="B16" s="50" t="s">
        <v>14</v>
      </c>
      <c r="C16" s="56">
        <f t="shared" ref="C16:C40" si="0">+SUM(D16:E16)</f>
        <v>724</v>
      </c>
      <c r="D16" s="48">
        <v>222</v>
      </c>
      <c r="E16" s="48">
        <v>502</v>
      </c>
      <c r="F16" s="48">
        <f t="shared" ref="F16:F40" si="1">+SUM(G16:H16)</f>
        <v>26</v>
      </c>
      <c r="G16" s="48">
        <v>11</v>
      </c>
      <c r="H16" s="48">
        <v>15</v>
      </c>
      <c r="I16" s="56">
        <f t="shared" ref="I16:I40" si="2">+SUM(J16:K16)</f>
        <v>698</v>
      </c>
      <c r="J16" s="48">
        <v>211</v>
      </c>
      <c r="K16" s="48">
        <v>487</v>
      </c>
      <c r="L16" s="48">
        <f t="shared" ref="L16:L40" si="3">+SUM(M16:N16)</f>
        <v>0</v>
      </c>
      <c r="M16" s="48">
        <v>0</v>
      </c>
      <c r="N16" s="47">
        <v>0</v>
      </c>
    </row>
    <row r="17" spans="2:17" x14ac:dyDescent="0.25">
      <c r="B17" s="55" t="s">
        <v>15</v>
      </c>
      <c r="C17" s="53">
        <f t="shared" si="0"/>
        <v>112</v>
      </c>
      <c r="D17" s="54">
        <v>36</v>
      </c>
      <c r="E17" s="54">
        <v>76</v>
      </c>
      <c r="F17" s="54">
        <f t="shared" si="1"/>
        <v>5</v>
      </c>
      <c r="G17" s="52">
        <v>3</v>
      </c>
      <c r="H17" s="52">
        <v>2</v>
      </c>
      <c r="I17" s="53">
        <f t="shared" si="2"/>
        <v>107</v>
      </c>
      <c r="J17" s="52">
        <v>33</v>
      </c>
      <c r="K17" s="52">
        <v>74</v>
      </c>
      <c r="L17" s="52">
        <f t="shared" si="3"/>
        <v>0</v>
      </c>
      <c r="M17" s="52">
        <v>0</v>
      </c>
      <c r="N17" s="51">
        <v>0</v>
      </c>
    </row>
    <row r="18" spans="2:17" x14ac:dyDescent="0.25">
      <c r="B18" s="55" t="s">
        <v>25</v>
      </c>
      <c r="C18" s="53">
        <f t="shared" si="0"/>
        <v>96</v>
      </c>
      <c r="D18" s="54">
        <v>20</v>
      </c>
      <c r="E18" s="54">
        <v>76</v>
      </c>
      <c r="F18" s="54">
        <f t="shared" si="1"/>
        <v>0</v>
      </c>
      <c r="G18" s="52">
        <v>0</v>
      </c>
      <c r="H18" s="52">
        <v>0</v>
      </c>
      <c r="I18" s="53">
        <f t="shared" si="2"/>
        <v>96</v>
      </c>
      <c r="J18" s="52">
        <v>20</v>
      </c>
      <c r="K18" s="52">
        <v>76</v>
      </c>
      <c r="L18" s="52">
        <f t="shared" si="3"/>
        <v>0</v>
      </c>
      <c r="M18" s="52">
        <v>0</v>
      </c>
      <c r="N18" s="51">
        <v>0</v>
      </c>
    </row>
    <row r="19" spans="2:17" x14ac:dyDescent="0.25">
      <c r="B19" s="55" t="s">
        <v>17</v>
      </c>
      <c r="C19" s="53">
        <f t="shared" si="0"/>
        <v>364</v>
      </c>
      <c r="D19" s="54">
        <v>116</v>
      </c>
      <c r="E19" s="54">
        <v>248</v>
      </c>
      <c r="F19" s="54">
        <f t="shared" si="1"/>
        <v>2</v>
      </c>
      <c r="G19" s="52">
        <v>0</v>
      </c>
      <c r="H19" s="52">
        <v>2</v>
      </c>
      <c r="I19" s="53">
        <f t="shared" si="2"/>
        <v>362</v>
      </c>
      <c r="J19" s="52">
        <v>116</v>
      </c>
      <c r="K19" s="52">
        <v>246</v>
      </c>
      <c r="L19" s="52">
        <f t="shared" si="3"/>
        <v>0</v>
      </c>
      <c r="M19" s="52">
        <v>0</v>
      </c>
      <c r="N19" s="51">
        <v>0</v>
      </c>
    </row>
    <row r="20" spans="2:17" x14ac:dyDescent="0.25">
      <c r="B20" s="55" t="s">
        <v>24</v>
      </c>
      <c r="C20" s="53">
        <f t="shared" si="0"/>
        <v>152</v>
      </c>
      <c r="D20" s="54">
        <v>50</v>
      </c>
      <c r="E20" s="54">
        <v>102</v>
      </c>
      <c r="F20" s="54">
        <f t="shared" si="1"/>
        <v>19</v>
      </c>
      <c r="G20" s="52">
        <v>8</v>
      </c>
      <c r="H20" s="52">
        <v>11</v>
      </c>
      <c r="I20" s="53">
        <f t="shared" si="2"/>
        <v>133</v>
      </c>
      <c r="J20" s="52">
        <v>42</v>
      </c>
      <c r="K20" s="52">
        <v>91</v>
      </c>
      <c r="L20" s="52">
        <f t="shared" si="3"/>
        <v>0</v>
      </c>
      <c r="M20" s="52">
        <v>0</v>
      </c>
      <c r="N20" s="51">
        <v>0</v>
      </c>
    </row>
    <row r="21" spans="2:17" x14ac:dyDescent="0.25">
      <c r="B21" s="50" t="s">
        <v>19</v>
      </c>
      <c r="C21" s="49">
        <f t="shared" si="0"/>
        <v>388</v>
      </c>
      <c r="D21" s="48">
        <v>176</v>
      </c>
      <c r="E21" s="48">
        <v>212</v>
      </c>
      <c r="F21" s="48">
        <f t="shared" si="1"/>
        <v>14</v>
      </c>
      <c r="G21" s="48">
        <v>9</v>
      </c>
      <c r="H21" s="48">
        <v>5</v>
      </c>
      <c r="I21" s="49">
        <f t="shared" si="2"/>
        <v>374</v>
      </c>
      <c r="J21" s="48">
        <v>167</v>
      </c>
      <c r="K21" s="48">
        <v>207</v>
      </c>
      <c r="L21" s="48">
        <f t="shared" si="3"/>
        <v>0</v>
      </c>
      <c r="M21" s="48">
        <v>0</v>
      </c>
      <c r="N21" s="47">
        <v>0</v>
      </c>
    </row>
    <row r="22" spans="2:17" x14ac:dyDescent="0.25">
      <c r="B22" s="33" t="s">
        <v>15</v>
      </c>
      <c r="C22" s="34">
        <f t="shared" si="0"/>
        <v>59</v>
      </c>
      <c r="D22" s="35">
        <v>24</v>
      </c>
      <c r="E22" s="35">
        <v>35</v>
      </c>
      <c r="F22" s="35">
        <f t="shared" si="1"/>
        <v>5</v>
      </c>
      <c r="G22" s="46">
        <v>3</v>
      </c>
      <c r="H22" s="46">
        <v>2</v>
      </c>
      <c r="I22" s="34">
        <f t="shared" si="2"/>
        <v>54</v>
      </c>
      <c r="J22" s="46">
        <v>21</v>
      </c>
      <c r="K22" s="46">
        <v>33</v>
      </c>
      <c r="L22" s="46">
        <f t="shared" si="3"/>
        <v>0</v>
      </c>
      <c r="M22" s="46">
        <v>0</v>
      </c>
      <c r="N22" s="45">
        <v>0</v>
      </c>
    </row>
    <row r="23" spans="2:17" x14ac:dyDescent="0.25">
      <c r="B23" s="33" t="s">
        <v>25</v>
      </c>
      <c r="C23" s="34">
        <f t="shared" si="0"/>
        <v>40</v>
      </c>
      <c r="D23" s="35">
        <v>16</v>
      </c>
      <c r="E23" s="35">
        <v>24</v>
      </c>
      <c r="F23" s="35">
        <f t="shared" si="1"/>
        <v>0</v>
      </c>
      <c r="G23" s="46">
        <v>0</v>
      </c>
      <c r="H23" s="46">
        <v>0</v>
      </c>
      <c r="I23" s="34">
        <f t="shared" si="2"/>
        <v>40</v>
      </c>
      <c r="J23" s="46">
        <v>16</v>
      </c>
      <c r="K23" s="46">
        <v>24</v>
      </c>
      <c r="L23" s="46">
        <f t="shared" si="3"/>
        <v>0</v>
      </c>
      <c r="M23" s="46">
        <v>0</v>
      </c>
      <c r="N23" s="45">
        <v>0</v>
      </c>
    </row>
    <row r="24" spans="2:17" x14ac:dyDescent="0.25">
      <c r="B24" s="33" t="s">
        <v>17</v>
      </c>
      <c r="C24" s="34">
        <f t="shared" si="0"/>
        <v>193</v>
      </c>
      <c r="D24" s="35">
        <v>95</v>
      </c>
      <c r="E24" s="35">
        <v>98</v>
      </c>
      <c r="F24" s="35">
        <f t="shared" si="1"/>
        <v>0</v>
      </c>
      <c r="G24" s="46">
        <v>0</v>
      </c>
      <c r="H24" s="46">
        <v>0</v>
      </c>
      <c r="I24" s="34">
        <f t="shared" si="2"/>
        <v>193</v>
      </c>
      <c r="J24" s="46">
        <v>95</v>
      </c>
      <c r="K24" s="46">
        <v>98</v>
      </c>
      <c r="L24" s="46">
        <f t="shared" si="3"/>
        <v>0</v>
      </c>
      <c r="M24" s="46">
        <v>0</v>
      </c>
      <c r="N24" s="45">
        <v>0</v>
      </c>
    </row>
    <row r="25" spans="2:17" x14ac:dyDescent="0.25">
      <c r="B25" s="33" t="s">
        <v>24</v>
      </c>
      <c r="C25" s="34">
        <f t="shared" si="0"/>
        <v>96</v>
      </c>
      <c r="D25" s="35">
        <v>41</v>
      </c>
      <c r="E25" s="35">
        <v>55</v>
      </c>
      <c r="F25" s="35">
        <f t="shared" si="1"/>
        <v>9</v>
      </c>
      <c r="G25" s="46">
        <v>6</v>
      </c>
      <c r="H25" s="46">
        <v>3</v>
      </c>
      <c r="I25" s="34">
        <f t="shared" si="2"/>
        <v>87</v>
      </c>
      <c r="J25" s="46">
        <v>35</v>
      </c>
      <c r="K25" s="46">
        <v>52</v>
      </c>
      <c r="L25" s="46">
        <f t="shared" si="3"/>
        <v>0</v>
      </c>
      <c r="M25" s="46">
        <v>0</v>
      </c>
      <c r="N25" s="45">
        <v>0</v>
      </c>
    </row>
    <row r="26" spans="2:17" x14ac:dyDescent="0.25">
      <c r="B26" s="50" t="s">
        <v>28</v>
      </c>
      <c r="C26" s="49">
        <f t="shared" si="0"/>
        <v>148</v>
      </c>
      <c r="D26" s="48">
        <v>15</v>
      </c>
      <c r="E26" s="48">
        <v>133</v>
      </c>
      <c r="F26" s="48">
        <f t="shared" si="1"/>
        <v>6</v>
      </c>
      <c r="G26" s="48">
        <v>0</v>
      </c>
      <c r="H26" s="48">
        <v>6</v>
      </c>
      <c r="I26" s="49">
        <f t="shared" si="2"/>
        <v>142</v>
      </c>
      <c r="J26" s="48">
        <v>15</v>
      </c>
      <c r="K26" s="48">
        <v>127</v>
      </c>
      <c r="L26" s="48">
        <f t="shared" si="3"/>
        <v>0</v>
      </c>
      <c r="M26" s="48">
        <v>0</v>
      </c>
      <c r="N26" s="47">
        <v>0</v>
      </c>
    </row>
    <row r="27" spans="2:17" x14ac:dyDescent="0.25">
      <c r="B27" s="33" t="s">
        <v>15</v>
      </c>
      <c r="C27" s="34">
        <f t="shared" si="0"/>
        <v>25</v>
      </c>
      <c r="D27" s="35">
        <v>2</v>
      </c>
      <c r="E27" s="35">
        <v>23</v>
      </c>
      <c r="F27" s="35">
        <f t="shared" si="1"/>
        <v>0</v>
      </c>
      <c r="G27" s="46">
        <v>0</v>
      </c>
      <c r="H27" s="46">
        <v>0</v>
      </c>
      <c r="I27" s="34">
        <f t="shared" si="2"/>
        <v>25</v>
      </c>
      <c r="J27" s="46">
        <v>2</v>
      </c>
      <c r="K27" s="46">
        <v>23</v>
      </c>
      <c r="L27" s="46">
        <f t="shared" si="3"/>
        <v>0</v>
      </c>
      <c r="M27" s="46">
        <v>0</v>
      </c>
      <c r="N27" s="45">
        <v>0</v>
      </c>
    </row>
    <row r="28" spans="2:17" x14ac:dyDescent="0.25">
      <c r="B28" s="33" t="s">
        <v>25</v>
      </c>
      <c r="C28" s="34">
        <f t="shared" si="0"/>
        <v>27</v>
      </c>
      <c r="D28" s="35">
        <v>0</v>
      </c>
      <c r="E28" s="35">
        <v>27</v>
      </c>
      <c r="F28" s="35">
        <f t="shared" si="1"/>
        <v>0</v>
      </c>
      <c r="G28" s="46">
        <v>0</v>
      </c>
      <c r="H28" s="46">
        <v>0</v>
      </c>
      <c r="I28" s="34">
        <f t="shared" si="2"/>
        <v>27</v>
      </c>
      <c r="J28" s="46">
        <v>0</v>
      </c>
      <c r="K28" s="46">
        <v>27</v>
      </c>
      <c r="L28" s="46">
        <f t="shared" si="3"/>
        <v>0</v>
      </c>
      <c r="M28" s="46">
        <v>0</v>
      </c>
      <c r="N28" s="45">
        <v>0</v>
      </c>
    </row>
    <row r="29" spans="2:17" x14ac:dyDescent="0.25">
      <c r="B29" s="33" t="s">
        <v>17</v>
      </c>
      <c r="C29" s="34">
        <f t="shared" si="0"/>
        <v>58</v>
      </c>
      <c r="D29" s="35">
        <v>9</v>
      </c>
      <c r="E29" s="35">
        <v>49</v>
      </c>
      <c r="F29" s="35">
        <f t="shared" si="1"/>
        <v>0</v>
      </c>
      <c r="G29" s="46">
        <v>0</v>
      </c>
      <c r="H29" s="46">
        <v>0</v>
      </c>
      <c r="I29" s="34">
        <f t="shared" si="2"/>
        <v>58</v>
      </c>
      <c r="J29" s="46">
        <v>9</v>
      </c>
      <c r="K29" s="46">
        <v>49</v>
      </c>
      <c r="L29" s="46">
        <f t="shared" si="3"/>
        <v>0</v>
      </c>
      <c r="M29" s="46">
        <v>0</v>
      </c>
      <c r="N29" s="45">
        <v>0</v>
      </c>
    </row>
    <row r="30" spans="2:17" x14ac:dyDescent="0.25">
      <c r="B30" s="33" t="s">
        <v>24</v>
      </c>
      <c r="C30" s="34">
        <f t="shared" si="0"/>
        <v>38</v>
      </c>
      <c r="D30" s="35">
        <v>4</v>
      </c>
      <c r="E30" s="35">
        <v>34</v>
      </c>
      <c r="F30" s="35">
        <f t="shared" si="1"/>
        <v>6</v>
      </c>
      <c r="G30" s="46">
        <v>0</v>
      </c>
      <c r="H30" s="46">
        <v>6</v>
      </c>
      <c r="I30" s="34">
        <f t="shared" si="2"/>
        <v>32</v>
      </c>
      <c r="J30" s="46">
        <v>4</v>
      </c>
      <c r="K30" s="46">
        <v>28</v>
      </c>
      <c r="L30" s="46">
        <f t="shared" si="3"/>
        <v>0</v>
      </c>
      <c r="M30" s="46">
        <v>0</v>
      </c>
      <c r="N30" s="45">
        <v>0</v>
      </c>
    </row>
    <row r="31" spans="2:17" x14ac:dyDescent="0.25">
      <c r="B31" s="50" t="s">
        <v>27</v>
      </c>
      <c r="C31" s="49">
        <f t="shared" si="0"/>
        <v>178</v>
      </c>
      <c r="D31" s="48">
        <v>27</v>
      </c>
      <c r="E31" s="48">
        <v>151</v>
      </c>
      <c r="F31" s="48">
        <f t="shared" si="1"/>
        <v>1</v>
      </c>
      <c r="G31" s="48">
        <v>0</v>
      </c>
      <c r="H31" s="48">
        <v>1</v>
      </c>
      <c r="I31" s="49">
        <f t="shared" si="2"/>
        <v>177</v>
      </c>
      <c r="J31" s="48">
        <v>27</v>
      </c>
      <c r="K31" s="48">
        <v>150</v>
      </c>
      <c r="L31" s="48">
        <f t="shared" si="3"/>
        <v>0</v>
      </c>
      <c r="M31" s="48">
        <v>0</v>
      </c>
      <c r="N31" s="47">
        <v>0</v>
      </c>
    </row>
    <row r="32" spans="2:17" x14ac:dyDescent="0.25">
      <c r="B32" s="33" t="s">
        <v>15</v>
      </c>
      <c r="C32" s="34">
        <f t="shared" si="0"/>
        <v>26</v>
      </c>
      <c r="D32" s="35">
        <v>8</v>
      </c>
      <c r="E32" s="35">
        <v>18</v>
      </c>
      <c r="F32" s="35">
        <f t="shared" si="1"/>
        <v>0</v>
      </c>
      <c r="G32" s="46">
        <v>0</v>
      </c>
      <c r="H32" s="46">
        <v>0</v>
      </c>
      <c r="I32" s="34">
        <f t="shared" si="2"/>
        <v>26</v>
      </c>
      <c r="J32" s="46">
        <v>8</v>
      </c>
      <c r="K32" s="46">
        <v>18</v>
      </c>
      <c r="L32" s="46">
        <f t="shared" si="3"/>
        <v>0</v>
      </c>
      <c r="M32" s="46">
        <v>0</v>
      </c>
      <c r="N32" s="45">
        <v>0</v>
      </c>
      <c r="Q32" s="39"/>
    </row>
    <row r="33" spans="2:14" x14ac:dyDescent="0.25">
      <c r="B33" s="33" t="s">
        <v>25</v>
      </c>
      <c r="C33" s="34">
        <f t="shared" si="0"/>
        <v>28</v>
      </c>
      <c r="D33" s="35">
        <v>4</v>
      </c>
      <c r="E33" s="35">
        <v>24</v>
      </c>
      <c r="F33" s="35">
        <f t="shared" si="1"/>
        <v>0</v>
      </c>
      <c r="G33" s="46">
        <v>0</v>
      </c>
      <c r="H33" s="46">
        <v>0</v>
      </c>
      <c r="I33" s="34">
        <f t="shared" si="2"/>
        <v>28</v>
      </c>
      <c r="J33" s="46">
        <v>4</v>
      </c>
      <c r="K33" s="46">
        <v>24</v>
      </c>
      <c r="L33" s="46">
        <f t="shared" si="3"/>
        <v>0</v>
      </c>
      <c r="M33" s="46">
        <v>0</v>
      </c>
      <c r="N33" s="45">
        <v>0</v>
      </c>
    </row>
    <row r="34" spans="2:14" x14ac:dyDescent="0.25">
      <c r="B34" s="33" t="s">
        <v>17</v>
      </c>
      <c r="C34" s="34">
        <f t="shared" si="0"/>
        <v>112</v>
      </c>
      <c r="D34" s="35">
        <v>12</v>
      </c>
      <c r="E34" s="35">
        <v>100</v>
      </c>
      <c r="F34" s="35">
        <f t="shared" si="1"/>
        <v>1</v>
      </c>
      <c r="G34" s="46">
        <v>0</v>
      </c>
      <c r="H34" s="46">
        <v>1</v>
      </c>
      <c r="I34" s="34">
        <f t="shared" si="2"/>
        <v>111</v>
      </c>
      <c r="J34" s="46">
        <v>12</v>
      </c>
      <c r="K34" s="46">
        <v>99</v>
      </c>
      <c r="L34" s="46">
        <f t="shared" si="3"/>
        <v>0</v>
      </c>
      <c r="M34" s="46">
        <v>0</v>
      </c>
      <c r="N34" s="45">
        <v>0</v>
      </c>
    </row>
    <row r="35" spans="2:14" x14ac:dyDescent="0.25">
      <c r="B35" s="33" t="s">
        <v>24</v>
      </c>
      <c r="C35" s="34">
        <f t="shared" si="0"/>
        <v>12</v>
      </c>
      <c r="D35" s="35">
        <v>3</v>
      </c>
      <c r="E35" s="35">
        <v>9</v>
      </c>
      <c r="F35" s="35">
        <f t="shared" si="1"/>
        <v>0</v>
      </c>
      <c r="G35" s="46">
        <v>0</v>
      </c>
      <c r="H35" s="46">
        <v>0</v>
      </c>
      <c r="I35" s="34">
        <f t="shared" si="2"/>
        <v>12</v>
      </c>
      <c r="J35" s="46">
        <v>3</v>
      </c>
      <c r="K35" s="46">
        <v>9</v>
      </c>
      <c r="L35" s="46">
        <f t="shared" si="3"/>
        <v>0</v>
      </c>
      <c r="M35" s="46">
        <v>0</v>
      </c>
      <c r="N35" s="45">
        <v>0</v>
      </c>
    </row>
    <row r="36" spans="2:14" x14ac:dyDescent="0.25">
      <c r="B36" s="50" t="s">
        <v>26</v>
      </c>
      <c r="C36" s="49">
        <f t="shared" si="0"/>
        <v>10</v>
      </c>
      <c r="D36" s="48">
        <v>4</v>
      </c>
      <c r="E36" s="48">
        <v>6</v>
      </c>
      <c r="F36" s="48">
        <f t="shared" si="1"/>
        <v>5</v>
      </c>
      <c r="G36" s="48">
        <v>2</v>
      </c>
      <c r="H36" s="48">
        <v>3</v>
      </c>
      <c r="I36" s="49">
        <f t="shared" si="2"/>
        <v>5</v>
      </c>
      <c r="J36" s="48">
        <v>2</v>
      </c>
      <c r="K36" s="48">
        <v>3</v>
      </c>
      <c r="L36" s="48">
        <f t="shared" si="3"/>
        <v>0</v>
      </c>
      <c r="M36" s="48">
        <v>0</v>
      </c>
      <c r="N36" s="47">
        <v>0</v>
      </c>
    </row>
    <row r="37" spans="2:14" x14ac:dyDescent="0.25">
      <c r="B37" s="33" t="s">
        <v>15</v>
      </c>
      <c r="C37" s="34">
        <f t="shared" si="0"/>
        <v>2</v>
      </c>
      <c r="D37" s="35">
        <v>2</v>
      </c>
      <c r="E37" s="35">
        <v>0</v>
      </c>
      <c r="F37" s="35">
        <f t="shared" si="1"/>
        <v>0</v>
      </c>
      <c r="G37" s="46">
        <v>0</v>
      </c>
      <c r="H37" s="46">
        <v>0</v>
      </c>
      <c r="I37" s="34">
        <f t="shared" si="2"/>
        <v>2</v>
      </c>
      <c r="J37" s="46">
        <v>2</v>
      </c>
      <c r="K37" s="46">
        <v>0</v>
      </c>
      <c r="L37" s="46">
        <f t="shared" si="3"/>
        <v>0</v>
      </c>
      <c r="M37" s="46">
        <v>0</v>
      </c>
      <c r="N37" s="45">
        <v>0</v>
      </c>
    </row>
    <row r="38" spans="2:14" x14ac:dyDescent="0.25">
      <c r="B38" s="33" t="s">
        <v>25</v>
      </c>
      <c r="C38" s="34">
        <f t="shared" si="0"/>
        <v>1</v>
      </c>
      <c r="D38" s="35">
        <v>0</v>
      </c>
      <c r="E38" s="35">
        <v>1</v>
      </c>
      <c r="F38" s="35">
        <f t="shared" si="1"/>
        <v>0</v>
      </c>
      <c r="G38" s="46">
        <v>0</v>
      </c>
      <c r="H38" s="46">
        <v>0</v>
      </c>
      <c r="I38" s="34">
        <f t="shared" si="2"/>
        <v>1</v>
      </c>
      <c r="J38" s="46">
        <v>0</v>
      </c>
      <c r="K38" s="46">
        <v>1</v>
      </c>
      <c r="L38" s="46">
        <f t="shared" si="3"/>
        <v>0</v>
      </c>
      <c r="M38" s="46">
        <v>0</v>
      </c>
      <c r="N38" s="45">
        <v>0</v>
      </c>
    </row>
    <row r="39" spans="2:14" x14ac:dyDescent="0.25">
      <c r="B39" s="33" t="s">
        <v>17</v>
      </c>
      <c r="C39" s="34">
        <f t="shared" si="0"/>
        <v>1</v>
      </c>
      <c r="D39" s="35">
        <v>0</v>
      </c>
      <c r="E39" s="35">
        <v>1</v>
      </c>
      <c r="F39" s="35">
        <f t="shared" si="1"/>
        <v>1</v>
      </c>
      <c r="G39" s="46">
        <v>0</v>
      </c>
      <c r="H39" s="46">
        <v>1</v>
      </c>
      <c r="I39" s="34">
        <f t="shared" si="2"/>
        <v>0</v>
      </c>
      <c r="J39" s="46">
        <v>0</v>
      </c>
      <c r="K39" s="46">
        <v>0</v>
      </c>
      <c r="L39" s="46">
        <f t="shared" si="3"/>
        <v>0</v>
      </c>
      <c r="M39" s="46">
        <v>0</v>
      </c>
      <c r="N39" s="45">
        <v>0</v>
      </c>
    </row>
    <row r="40" spans="2:14" x14ac:dyDescent="0.25">
      <c r="B40" s="44" t="s">
        <v>24</v>
      </c>
      <c r="C40" s="42">
        <f t="shared" si="0"/>
        <v>6</v>
      </c>
      <c r="D40" s="43">
        <v>2</v>
      </c>
      <c r="E40" s="43">
        <v>4</v>
      </c>
      <c r="F40" s="43">
        <f t="shared" si="1"/>
        <v>4</v>
      </c>
      <c r="G40" s="41">
        <v>2</v>
      </c>
      <c r="H40" s="41">
        <v>2</v>
      </c>
      <c r="I40" s="42">
        <f t="shared" si="2"/>
        <v>2</v>
      </c>
      <c r="J40" s="41">
        <v>0</v>
      </c>
      <c r="K40" s="41">
        <v>2</v>
      </c>
      <c r="L40" s="41">
        <f t="shared" si="3"/>
        <v>0</v>
      </c>
      <c r="M40" s="41">
        <v>0</v>
      </c>
      <c r="N40" s="40">
        <v>0</v>
      </c>
    </row>
    <row r="41" spans="2:14" ht="27.75" customHeight="1" x14ac:dyDescent="0.25">
      <c r="B41" s="107" t="s">
        <v>23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</row>
    <row r="42" spans="2:14" ht="38.25" customHeight="1" x14ac:dyDescent="0.25">
      <c r="B42" s="101" t="s">
        <v>21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</row>
    <row r="43" spans="2:14" ht="11.25" customHeight="1" x14ac:dyDescent="0.25">
      <c r="B43" s="38" t="s">
        <v>22</v>
      </c>
      <c r="C43" s="38"/>
      <c r="D43"/>
    </row>
    <row r="44" spans="2:14" x14ac:dyDescent="0.25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</row>
    <row r="65" spans="3:17" s="1" customFormat="1" x14ac:dyDescent="0.25">
      <c r="E65"/>
      <c r="F65"/>
      <c r="G65"/>
      <c r="H65"/>
      <c r="I65"/>
      <c r="J65"/>
      <c r="K65"/>
      <c r="L65"/>
      <c r="M65"/>
      <c r="N65"/>
      <c r="O65"/>
      <c r="P65"/>
      <c r="Q65"/>
    </row>
    <row r="67" spans="3:17" x14ac:dyDescent="0.25">
      <c r="C67" s="39" t="s">
        <v>22</v>
      </c>
    </row>
  </sheetData>
  <mergeCells count="18">
    <mergeCell ref="B8:N8"/>
    <mergeCell ref="B9:N9"/>
    <mergeCell ref="B10:N10"/>
    <mergeCell ref="B11:N11"/>
    <mergeCell ref="B13:B15"/>
    <mergeCell ref="C13:C15"/>
    <mergeCell ref="D13:D15"/>
    <mergeCell ref="E13:E15"/>
    <mergeCell ref="F13:N13"/>
    <mergeCell ref="F14:F15"/>
    <mergeCell ref="B42:N42"/>
    <mergeCell ref="B44:N44"/>
    <mergeCell ref="G14:H14"/>
    <mergeCell ref="I14:I15"/>
    <mergeCell ref="J14:K14"/>
    <mergeCell ref="L14:L15"/>
    <mergeCell ref="M14:N14"/>
    <mergeCell ref="B41:N41"/>
  </mergeCells>
  <printOptions horizontalCentered="1"/>
  <pageMargins left="7.874015748031496E-2" right="7.874015748031496E-2" top="0.47244094488188981" bottom="7.874015748031496E-2" header="0.31496062992125984" footer="0.31496062992125984"/>
  <pageSetup scale="5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1C6A0-B84F-4864-B355-BB5E00A290A5}">
  <dimension ref="B1:AD47"/>
  <sheetViews>
    <sheetView showGridLines="0" tabSelected="1" view="pageBreakPreview" topLeftCell="B1" zoomScale="75" zoomScaleNormal="75" zoomScaleSheetLayoutView="75" workbookViewId="0">
      <selection activeCell="L4" sqref="L4"/>
    </sheetView>
  </sheetViews>
  <sheetFormatPr baseColWidth="10" defaultRowHeight="14.25" x14ac:dyDescent="0.2"/>
  <cols>
    <col min="1" max="1" width="1" style="83" customWidth="1"/>
    <col min="2" max="2" width="36" style="82" customWidth="1"/>
    <col min="3" max="3" width="12.85546875" style="82" customWidth="1"/>
    <col min="4" max="4" width="13.85546875" style="82" customWidth="1"/>
    <col min="5" max="5" width="14" style="83" customWidth="1"/>
    <col min="6" max="6" width="11.5703125" style="83" customWidth="1"/>
    <col min="7" max="7" width="12.42578125" style="83" customWidth="1"/>
    <col min="8" max="8" width="15" style="83" bestFit="1" customWidth="1"/>
    <col min="9" max="9" width="12.140625" style="83" customWidth="1"/>
    <col min="10" max="10" width="11.85546875" style="83" customWidth="1"/>
    <col min="11" max="11" width="14" style="83" customWidth="1"/>
    <col min="12" max="12" width="12.7109375" style="83" customWidth="1"/>
    <col min="13" max="13" width="12.42578125" style="83" customWidth="1"/>
    <col min="14" max="14" width="13.85546875" style="83" customWidth="1"/>
    <col min="15" max="15" width="1.85546875" style="83" customWidth="1"/>
    <col min="16" max="16384" width="11.42578125" style="83"/>
  </cols>
  <sheetData>
    <row r="1" spans="2:30" ht="3.75" customHeight="1" x14ac:dyDescent="0.2"/>
    <row r="2" spans="2:30" x14ac:dyDescent="0.2">
      <c r="B2" s="84"/>
      <c r="C2" s="84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  <c r="O2" s="87"/>
    </row>
    <row r="3" spans="2:30" x14ac:dyDescent="0.2">
      <c r="B3" s="84"/>
      <c r="C3" s="84"/>
      <c r="D3" s="85"/>
      <c r="E3" s="86"/>
      <c r="F3" s="86"/>
      <c r="G3" s="86"/>
      <c r="H3" s="86"/>
      <c r="I3" s="86"/>
      <c r="J3" s="86"/>
      <c r="K3" s="86"/>
      <c r="L3" s="86"/>
      <c r="M3" s="86"/>
      <c r="N3" s="86"/>
      <c r="O3" s="87"/>
    </row>
    <row r="4" spans="2:30" x14ac:dyDescent="0.2">
      <c r="B4" s="84"/>
      <c r="C4" s="84"/>
      <c r="D4" s="85"/>
      <c r="E4" s="86"/>
      <c r="F4" s="86"/>
      <c r="G4" s="86"/>
      <c r="H4" s="86"/>
      <c r="I4" s="86"/>
      <c r="J4" s="86"/>
      <c r="K4" s="86"/>
      <c r="L4" s="86"/>
      <c r="M4" s="86"/>
      <c r="N4" s="86"/>
      <c r="O4" s="87"/>
    </row>
    <row r="5" spans="2:30" x14ac:dyDescent="0.2">
      <c r="B5" s="84"/>
      <c r="C5" s="84"/>
      <c r="D5" s="85"/>
      <c r="E5" s="86"/>
      <c r="F5" s="86"/>
      <c r="G5" s="86"/>
      <c r="H5" s="86"/>
      <c r="I5" s="86"/>
      <c r="J5" s="86"/>
      <c r="K5" s="86"/>
      <c r="L5" s="86"/>
      <c r="M5" s="86"/>
      <c r="N5" s="86"/>
      <c r="O5" s="87"/>
    </row>
    <row r="6" spans="2:30" x14ac:dyDescent="0.2">
      <c r="B6" s="84"/>
      <c r="C6" s="84"/>
      <c r="D6" s="85"/>
      <c r="E6" s="86"/>
      <c r="F6" s="86"/>
      <c r="G6" s="86"/>
      <c r="H6" s="86"/>
      <c r="I6" s="86"/>
      <c r="J6" s="86"/>
      <c r="K6" s="86"/>
      <c r="L6" s="86"/>
      <c r="M6" s="86"/>
      <c r="N6" s="86"/>
      <c r="O6" s="87"/>
    </row>
    <row r="7" spans="2:30" ht="15.75" x14ac:dyDescent="0.25">
      <c r="B7" s="109" t="s">
        <v>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</row>
    <row r="8" spans="2:30" ht="15" customHeight="1" x14ac:dyDescent="0.25">
      <c r="B8" s="109" t="s">
        <v>1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</row>
    <row r="9" spans="2:30" ht="15" customHeight="1" x14ac:dyDescent="0.25">
      <c r="B9" s="109" t="s">
        <v>2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2:30" ht="15" customHeight="1" x14ac:dyDescent="0.25">
      <c r="B10" s="109" t="s">
        <v>46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</row>
    <row r="11" spans="2:30" ht="15" customHeight="1" x14ac:dyDescent="0.2">
      <c r="B11" s="124" t="s">
        <v>3</v>
      </c>
      <c r="C11" s="127" t="s">
        <v>4</v>
      </c>
      <c r="D11" s="127" t="s">
        <v>5</v>
      </c>
      <c r="E11" s="127" t="s">
        <v>6</v>
      </c>
      <c r="F11" s="128" t="s">
        <v>7</v>
      </c>
      <c r="G11" s="128"/>
      <c r="H11" s="128"/>
      <c r="I11" s="128"/>
      <c r="J11" s="128"/>
      <c r="K11" s="128"/>
      <c r="L11" s="128"/>
      <c r="M11" s="128"/>
      <c r="N11" s="129"/>
    </row>
    <row r="12" spans="2:30" ht="15" customHeight="1" x14ac:dyDescent="0.2">
      <c r="B12" s="125"/>
      <c r="C12" s="121"/>
      <c r="D12" s="121"/>
      <c r="E12" s="121"/>
      <c r="F12" s="121" t="s">
        <v>8</v>
      </c>
      <c r="G12" s="120" t="s">
        <v>9</v>
      </c>
      <c r="H12" s="120"/>
      <c r="I12" s="121" t="s">
        <v>8</v>
      </c>
      <c r="J12" s="120" t="s">
        <v>10</v>
      </c>
      <c r="K12" s="120"/>
      <c r="L12" s="121" t="s">
        <v>8</v>
      </c>
      <c r="M12" s="120" t="s">
        <v>11</v>
      </c>
      <c r="N12" s="123"/>
    </row>
    <row r="13" spans="2:30" ht="15" customHeight="1" x14ac:dyDescent="0.2">
      <c r="B13" s="126"/>
      <c r="C13" s="122"/>
      <c r="D13" s="122"/>
      <c r="E13" s="122"/>
      <c r="F13" s="122"/>
      <c r="G13" s="88" t="s">
        <v>12</v>
      </c>
      <c r="H13" s="88" t="s">
        <v>13</v>
      </c>
      <c r="I13" s="122"/>
      <c r="J13" s="88" t="s">
        <v>12</v>
      </c>
      <c r="K13" s="88" t="s">
        <v>13</v>
      </c>
      <c r="L13" s="122"/>
      <c r="M13" s="88" t="s">
        <v>12</v>
      </c>
      <c r="N13" s="89" t="s">
        <v>13</v>
      </c>
    </row>
    <row r="14" spans="2:30" ht="15" customHeight="1" x14ac:dyDescent="0.2">
      <c r="B14" s="90" t="s">
        <v>19</v>
      </c>
      <c r="C14" s="91">
        <f>F14+I14+L14</f>
        <v>376</v>
      </c>
      <c r="D14" s="91">
        <f>G14+J14+M14</f>
        <v>5</v>
      </c>
      <c r="E14" s="91">
        <f>H14+K14+N14</f>
        <v>371</v>
      </c>
      <c r="F14" s="91">
        <f>F18</f>
        <v>8</v>
      </c>
      <c r="G14" s="91">
        <f t="shared" ref="G14:N14" si="0">G18</f>
        <v>5</v>
      </c>
      <c r="H14" s="91">
        <f t="shared" si="0"/>
        <v>3</v>
      </c>
      <c r="I14" s="91">
        <f t="shared" si="0"/>
        <v>368</v>
      </c>
      <c r="J14" s="91">
        <f t="shared" si="0"/>
        <v>0</v>
      </c>
      <c r="K14" s="91">
        <f t="shared" si="0"/>
        <v>368</v>
      </c>
      <c r="L14" s="91">
        <f t="shared" si="0"/>
        <v>0</v>
      </c>
      <c r="M14" s="91">
        <f t="shared" si="0"/>
        <v>0</v>
      </c>
      <c r="N14" s="94">
        <f t="shared" si="0"/>
        <v>0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</row>
    <row r="15" spans="2:30" ht="15" x14ac:dyDescent="0.25">
      <c r="B15" s="93" t="s">
        <v>15</v>
      </c>
      <c r="C15" s="76">
        <f>C19</f>
        <v>75</v>
      </c>
      <c r="D15" s="76">
        <f t="shared" ref="D15:E15" si="1">D19</f>
        <v>2</v>
      </c>
      <c r="E15" s="76">
        <f t="shared" si="1"/>
        <v>73</v>
      </c>
      <c r="F15" s="76">
        <f t="shared" ref="F15:N17" si="2">F19</f>
        <v>4</v>
      </c>
      <c r="G15" s="76">
        <f t="shared" si="2"/>
        <v>2</v>
      </c>
      <c r="H15" s="76">
        <f t="shared" si="2"/>
        <v>2</v>
      </c>
      <c r="I15" s="76">
        <f t="shared" si="2"/>
        <v>71</v>
      </c>
      <c r="J15" s="76">
        <f t="shared" si="2"/>
        <v>0</v>
      </c>
      <c r="K15" s="76">
        <f t="shared" si="2"/>
        <v>71</v>
      </c>
      <c r="L15" s="76">
        <f t="shared" si="2"/>
        <v>0</v>
      </c>
      <c r="M15" s="76">
        <f t="shared" si="2"/>
        <v>0</v>
      </c>
      <c r="N15" s="130">
        <f t="shared" si="2"/>
        <v>0</v>
      </c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</row>
    <row r="16" spans="2:30" ht="15" x14ac:dyDescent="0.25">
      <c r="B16" s="93" t="s">
        <v>16</v>
      </c>
      <c r="C16" s="76">
        <f t="shared" ref="C16:E16" si="3">C20</f>
        <v>76</v>
      </c>
      <c r="D16" s="76">
        <f t="shared" si="3"/>
        <v>0</v>
      </c>
      <c r="E16" s="76">
        <f t="shared" si="3"/>
        <v>76</v>
      </c>
      <c r="F16" s="76">
        <f t="shared" si="2"/>
        <v>0</v>
      </c>
      <c r="G16" s="76">
        <f t="shared" si="2"/>
        <v>0</v>
      </c>
      <c r="H16" s="76">
        <f t="shared" si="2"/>
        <v>0</v>
      </c>
      <c r="I16" s="76">
        <f t="shared" si="2"/>
        <v>76</v>
      </c>
      <c r="J16" s="76">
        <f t="shared" si="2"/>
        <v>0</v>
      </c>
      <c r="K16" s="76">
        <f t="shared" si="2"/>
        <v>76</v>
      </c>
      <c r="L16" s="76">
        <f t="shared" si="2"/>
        <v>0</v>
      </c>
      <c r="M16" s="76">
        <f t="shared" si="2"/>
        <v>0</v>
      </c>
      <c r="N16" s="130">
        <f t="shared" si="2"/>
        <v>0</v>
      </c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</row>
    <row r="17" spans="2:30" ht="15" x14ac:dyDescent="0.25">
      <c r="B17" s="93" t="s">
        <v>18</v>
      </c>
      <c r="C17" s="76">
        <f t="shared" ref="C17:E17" si="4">C21</f>
        <v>225</v>
      </c>
      <c r="D17" s="76">
        <f t="shared" si="4"/>
        <v>3</v>
      </c>
      <c r="E17" s="76">
        <f t="shared" si="4"/>
        <v>222</v>
      </c>
      <c r="F17" s="76">
        <f t="shared" si="2"/>
        <v>4</v>
      </c>
      <c r="G17" s="76">
        <f t="shared" si="2"/>
        <v>3</v>
      </c>
      <c r="H17" s="76">
        <f t="shared" si="2"/>
        <v>1</v>
      </c>
      <c r="I17" s="76">
        <f t="shared" si="2"/>
        <v>221</v>
      </c>
      <c r="J17" s="76">
        <f t="shared" si="2"/>
        <v>0</v>
      </c>
      <c r="K17" s="76">
        <f t="shared" si="2"/>
        <v>221</v>
      </c>
      <c r="L17" s="76">
        <f t="shared" si="2"/>
        <v>0</v>
      </c>
      <c r="M17" s="76">
        <f t="shared" si="2"/>
        <v>0</v>
      </c>
      <c r="N17" s="130">
        <f t="shared" si="2"/>
        <v>0</v>
      </c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</row>
    <row r="18" spans="2:30" ht="15" x14ac:dyDescent="0.2">
      <c r="B18" s="90" t="s">
        <v>19</v>
      </c>
      <c r="C18" s="91">
        <f t="shared" ref="C18:E21" si="5">F18+I18+L18</f>
        <v>376</v>
      </c>
      <c r="D18" s="91">
        <f t="shared" si="5"/>
        <v>5</v>
      </c>
      <c r="E18" s="91">
        <f t="shared" si="5"/>
        <v>371</v>
      </c>
      <c r="F18" s="91">
        <f>SUM(F19:F21)</f>
        <v>8</v>
      </c>
      <c r="G18" s="91">
        <f>SUM(G19:G21)</f>
        <v>5</v>
      </c>
      <c r="H18" s="91">
        <f t="shared" ref="H18:N18" si="6">SUM(H19:H21)</f>
        <v>3</v>
      </c>
      <c r="I18" s="91">
        <f>SUM(I19:I21)</f>
        <v>368</v>
      </c>
      <c r="J18" s="91">
        <f t="shared" si="6"/>
        <v>0</v>
      </c>
      <c r="K18" s="91">
        <f t="shared" si="6"/>
        <v>368</v>
      </c>
      <c r="L18" s="91">
        <f>SUM(L19:L21)</f>
        <v>0</v>
      </c>
      <c r="M18" s="91">
        <f t="shared" si="6"/>
        <v>0</v>
      </c>
      <c r="N18" s="94">
        <f t="shared" si="6"/>
        <v>0</v>
      </c>
      <c r="P18" s="92"/>
      <c r="S18" s="92"/>
      <c r="V18" s="92"/>
      <c r="Y18" s="92"/>
      <c r="AB18" s="92"/>
      <c r="AC18" s="92"/>
      <c r="AD18" s="92"/>
    </row>
    <row r="19" spans="2:30" x14ac:dyDescent="0.2">
      <c r="B19" s="33" t="s">
        <v>15</v>
      </c>
      <c r="C19" s="58">
        <f t="shared" si="5"/>
        <v>75</v>
      </c>
      <c r="D19" s="58">
        <f t="shared" si="5"/>
        <v>2</v>
      </c>
      <c r="E19" s="58">
        <f t="shared" si="5"/>
        <v>73</v>
      </c>
      <c r="F19" s="35">
        <f>G19+H19</f>
        <v>4</v>
      </c>
      <c r="G19" s="72">
        <v>2</v>
      </c>
      <c r="H19" s="72">
        <v>2</v>
      </c>
      <c r="I19" s="35">
        <f>J19+K19</f>
        <v>71</v>
      </c>
      <c r="J19" s="72">
        <v>0</v>
      </c>
      <c r="K19" s="72">
        <v>71</v>
      </c>
      <c r="L19" s="35">
        <f>M19+N19</f>
        <v>0</v>
      </c>
      <c r="M19" s="72">
        <v>0</v>
      </c>
      <c r="N19" s="95">
        <v>0</v>
      </c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</row>
    <row r="20" spans="2:30" x14ac:dyDescent="0.2">
      <c r="B20" s="33" t="s">
        <v>16</v>
      </c>
      <c r="C20" s="58">
        <f t="shared" si="5"/>
        <v>76</v>
      </c>
      <c r="D20" s="58">
        <f t="shared" si="5"/>
        <v>0</v>
      </c>
      <c r="E20" s="58">
        <f t="shared" si="5"/>
        <v>76</v>
      </c>
      <c r="F20" s="35">
        <f t="shared" ref="F20:F21" si="7">G20+H20</f>
        <v>0</v>
      </c>
      <c r="G20" s="72">
        <v>0</v>
      </c>
      <c r="H20" s="72">
        <v>0</v>
      </c>
      <c r="I20" s="35">
        <f t="shared" ref="I20:I21" si="8">J20+K20</f>
        <v>76</v>
      </c>
      <c r="J20" s="72">
        <v>0</v>
      </c>
      <c r="K20" s="72">
        <v>76</v>
      </c>
      <c r="L20" s="35">
        <f t="shared" ref="L20:L21" si="9">M20+N20</f>
        <v>0</v>
      </c>
      <c r="M20" s="72">
        <v>0</v>
      </c>
      <c r="N20" s="95">
        <v>0</v>
      </c>
      <c r="P20" s="92"/>
      <c r="S20" s="92"/>
      <c r="V20" s="92"/>
      <c r="Y20" s="92"/>
      <c r="AB20" s="92"/>
      <c r="AC20" s="92"/>
      <c r="AD20" s="92"/>
    </row>
    <row r="21" spans="2:30" x14ac:dyDescent="0.2">
      <c r="B21" s="44" t="s">
        <v>18</v>
      </c>
      <c r="C21" s="67">
        <f t="shared" si="5"/>
        <v>225</v>
      </c>
      <c r="D21" s="67">
        <f t="shared" si="5"/>
        <v>3</v>
      </c>
      <c r="E21" s="67">
        <f t="shared" si="5"/>
        <v>222</v>
      </c>
      <c r="F21" s="43">
        <f t="shared" si="7"/>
        <v>4</v>
      </c>
      <c r="G21" s="131">
        <v>3</v>
      </c>
      <c r="H21" s="131">
        <v>1</v>
      </c>
      <c r="I21" s="43">
        <f t="shared" si="8"/>
        <v>221</v>
      </c>
      <c r="J21" s="131">
        <v>0</v>
      </c>
      <c r="K21" s="131">
        <v>221</v>
      </c>
      <c r="L21" s="43">
        <f t="shared" si="9"/>
        <v>0</v>
      </c>
      <c r="M21" s="131">
        <v>0</v>
      </c>
      <c r="N21" s="132">
        <v>0</v>
      </c>
      <c r="P21" s="92"/>
      <c r="S21" s="92"/>
      <c r="V21" s="92"/>
      <c r="Y21" s="92"/>
      <c r="AB21" s="92"/>
      <c r="AC21" s="92"/>
      <c r="AD21" s="92"/>
    </row>
    <row r="22" spans="2:30" ht="33.75" customHeight="1" x14ac:dyDescent="0.2">
      <c r="B22" s="107" t="s">
        <v>40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</row>
    <row r="23" spans="2:30" ht="40.5" customHeight="1" x14ac:dyDescent="0.2">
      <c r="B23" s="101" t="s">
        <v>21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</row>
    <row r="24" spans="2:30" x14ac:dyDescent="0.2">
      <c r="B24" s="81" t="s">
        <v>39</v>
      </c>
      <c r="C24" s="38"/>
      <c r="D24" s="83"/>
    </row>
    <row r="25" spans="2:30" x14ac:dyDescent="0.2"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</row>
    <row r="46" spans="3:28" s="82" customFormat="1" x14ac:dyDescent="0.2">
      <c r="C46" s="38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</row>
    <row r="47" spans="3:28" x14ac:dyDescent="0.2">
      <c r="C47" s="38" t="s">
        <v>39</v>
      </c>
    </row>
  </sheetData>
  <mergeCells count="18">
    <mergeCell ref="B7:N7"/>
    <mergeCell ref="B8:N8"/>
    <mergeCell ref="B9:N9"/>
    <mergeCell ref="B10:N10"/>
    <mergeCell ref="B11:B13"/>
    <mergeCell ref="C11:C13"/>
    <mergeCell ref="D11:D13"/>
    <mergeCell ref="E11:E13"/>
    <mergeCell ref="F11:N11"/>
    <mergeCell ref="F12:F13"/>
    <mergeCell ref="B23:N23"/>
    <mergeCell ref="B25:N25"/>
    <mergeCell ref="G12:H12"/>
    <mergeCell ref="I12:I13"/>
    <mergeCell ref="J12:K12"/>
    <mergeCell ref="L12:L13"/>
    <mergeCell ref="M12:N12"/>
    <mergeCell ref="B22:N22"/>
  </mergeCells>
  <dataValidations count="1">
    <dataValidation type="list" allowBlank="1" showInputMessage="1" showErrorMessage="1" sqref="T8" xr:uid="{B6ADDB7D-3651-4175-A79D-0E25BF6CFB63}">
      <formula1>"Evaluación Planes ARS Autogestión,Evaluación Planes ARS Privadas,Evaluación Planes ARS Públicas"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scale="62" orientation="landscape" r:id="rId1"/>
  <colBreaks count="1" manualBreakCount="1">
    <brk id="14" max="5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67"/>
  <sheetViews>
    <sheetView showGridLines="0" view="pageBreakPreview" zoomScale="85" zoomScaleNormal="75" zoomScaleSheetLayoutView="85" workbookViewId="0">
      <selection activeCell="B13" sqref="B13:B15"/>
    </sheetView>
  </sheetViews>
  <sheetFormatPr baseColWidth="10" defaultRowHeight="15" x14ac:dyDescent="0.25"/>
  <cols>
    <col min="1" max="1" width="1" customWidth="1"/>
    <col min="2" max="2" width="32.5703125" style="1" customWidth="1"/>
    <col min="3" max="3" width="13.85546875" style="1" customWidth="1"/>
    <col min="4" max="4" width="13.7109375" style="1" customWidth="1"/>
    <col min="5" max="5" width="15" customWidth="1"/>
    <col min="6" max="6" width="11.5703125" customWidth="1"/>
    <col min="7" max="7" width="13.42578125" bestFit="1" customWidth="1"/>
    <col min="8" max="8" width="15" bestFit="1" customWidth="1"/>
    <col min="9" max="9" width="11.5703125" customWidth="1"/>
    <col min="10" max="10" width="12.7109375" customWidth="1"/>
    <col min="11" max="11" width="13.5703125" customWidth="1"/>
    <col min="12" max="12" width="11.42578125" customWidth="1"/>
    <col min="13" max="13" width="11.85546875" customWidth="1"/>
    <col min="14" max="14" width="13.85546875" customWidth="1"/>
    <col min="15" max="15" width="1.85546875" customWidth="1"/>
  </cols>
  <sheetData>
    <row r="1" spans="2:15" ht="3.75" customHeight="1" thickBot="1" x14ac:dyDescent="0.3"/>
    <row r="2" spans="2:15" x14ac:dyDescent="0.25"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6"/>
      <c r="O2" s="7"/>
    </row>
    <row r="3" spans="2:15" x14ac:dyDescent="0.25"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2"/>
      <c r="O3" s="7"/>
    </row>
    <row r="4" spans="2:15" x14ac:dyDescent="0.25">
      <c r="B4" s="8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12"/>
      <c r="O4" s="7"/>
    </row>
    <row r="5" spans="2:15" x14ac:dyDescent="0.25">
      <c r="B5" s="8"/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12"/>
      <c r="O5" s="7"/>
    </row>
    <row r="6" spans="2:15" ht="15.75" thickBot="1" x14ac:dyDescent="0.3">
      <c r="B6" s="13"/>
      <c r="C6" s="14"/>
      <c r="D6" s="15"/>
      <c r="E6" s="16"/>
      <c r="F6" s="16"/>
      <c r="G6" s="16"/>
      <c r="H6" s="16"/>
      <c r="I6" s="16"/>
      <c r="J6" s="16"/>
      <c r="K6" s="16"/>
      <c r="L6" s="16"/>
      <c r="M6" s="16"/>
      <c r="N6" s="17"/>
      <c r="O6" s="7"/>
    </row>
    <row r="7" spans="2:15" ht="4.5" customHeight="1" x14ac:dyDescent="0.25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</row>
    <row r="8" spans="2:15" ht="15.75" x14ac:dyDescent="0.25">
      <c r="B8" s="108" t="s">
        <v>0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10"/>
    </row>
    <row r="9" spans="2:15" ht="15" customHeight="1" x14ac:dyDescent="0.25">
      <c r="B9" s="108" t="s">
        <v>1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10"/>
    </row>
    <row r="10" spans="2:15" ht="15" customHeight="1" x14ac:dyDescent="0.25">
      <c r="B10" s="108" t="s">
        <v>2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10"/>
    </row>
    <row r="11" spans="2:15" ht="15" customHeight="1" x14ac:dyDescent="0.25">
      <c r="B11" s="108" t="s">
        <v>31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10"/>
    </row>
    <row r="12" spans="2:15" ht="5.25" customHeight="1" x14ac:dyDescent="0.25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</row>
    <row r="13" spans="2:15" ht="15" customHeight="1" x14ac:dyDescent="0.25">
      <c r="B13" s="111" t="s">
        <v>3</v>
      </c>
      <c r="C13" s="114" t="s">
        <v>4</v>
      </c>
      <c r="D13" s="114" t="s">
        <v>5</v>
      </c>
      <c r="E13" s="114" t="s">
        <v>6</v>
      </c>
      <c r="F13" s="115" t="s">
        <v>7</v>
      </c>
      <c r="G13" s="115"/>
      <c r="H13" s="115"/>
      <c r="I13" s="115"/>
      <c r="J13" s="115"/>
      <c r="K13" s="115"/>
      <c r="L13" s="115"/>
      <c r="M13" s="115"/>
      <c r="N13" s="116"/>
    </row>
    <row r="14" spans="2:15" ht="15" customHeight="1" x14ac:dyDescent="0.25">
      <c r="B14" s="112"/>
      <c r="C14" s="104"/>
      <c r="D14" s="104"/>
      <c r="E14" s="104"/>
      <c r="F14" s="104" t="s">
        <v>8</v>
      </c>
      <c r="G14" s="103" t="s">
        <v>9</v>
      </c>
      <c r="H14" s="103"/>
      <c r="I14" s="104" t="s">
        <v>8</v>
      </c>
      <c r="J14" s="103" t="s">
        <v>10</v>
      </c>
      <c r="K14" s="103"/>
      <c r="L14" s="104" t="s">
        <v>8</v>
      </c>
      <c r="M14" s="103" t="s">
        <v>11</v>
      </c>
      <c r="N14" s="106"/>
    </row>
    <row r="15" spans="2:15" ht="15" customHeight="1" x14ac:dyDescent="0.25">
      <c r="B15" s="117"/>
      <c r="C15" s="118"/>
      <c r="D15" s="118"/>
      <c r="E15" s="118"/>
      <c r="F15" s="118"/>
      <c r="G15" s="60" t="s">
        <v>12</v>
      </c>
      <c r="H15" s="60" t="s">
        <v>13</v>
      </c>
      <c r="I15" s="118"/>
      <c r="J15" s="60" t="s">
        <v>12</v>
      </c>
      <c r="K15" s="60" t="s">
        <v>13</v>
      </c>
      <c r="L15" s="118"/>
      <c r="M15" s="60" t="s">
        <v>12</v>
      </c>
      <c r="N15" s="61" t="s">
        <v>13</v>
      </c>
    </row>
    <row r="16" spans="2:15" ht="15" customHeight="1" x14ac:dyDescent="0.25">
      <c r="B16" s="62" t="s">
        <v>14</v>
      </c>
      <c r="C16" s="63">
        <f>+SUM(C17:C20)</f>
        <v>720</v>
      </c>
      <c r="D16" s="63">
        <f>+SUM(D17:D20)</f>
        <v>20</v>
      </c>
      <c r="E16" s="63">
        <f t="shared" ref="E16:N16" si="0">+SUM(E17:E20)</f>
        <v>700</v>
      </c>
      <c r="F16" s="64">
        <f t="shared" si="0"/>
        <v>45</v>
      </c>
      <c r="G16" s="64">
        <f t="shared" si="0"/>
        <v>11</v>
      </c>
      <c r="H16" s="64">
        <f t="shared" si="0"/>
        <v>34</v>
      </c>
      <c r="I16" s="64">
        <f t="shared" si="0"/>
        <v>654</v>
      </c>
      <c r="J16" s="64">
        <f t="shared" si="0"/>
        <v>9</v>
      </c>
      <c r="K16" s="64">
        <f t="shared" si="0"/>
        <v>645</v>
      </c>
      <c r="L16" s="64">
        <f t="shared" si="0"/>
        <v>21</v>
      </c>
      <c r="M16" s="64">
        <f t="shared" si="0"/>
        <v>0</v>
      </c>
      <c r="N16" s="65">
        <f t="shared" si="0"/>
        <v>21</v>
      </c>
      <c r="O16" s="27"/>
    </row>
    <row r="17" spans="2:14" x14ac:dyDescent="0.25">
      <c r="B17" s="28" t="s">
        <v>15</v>
      </c>
      <c r="C17" s="59">
        <f>+C22+C27+C37+C32</f>
        <v>86</v>
      </c>
      <c r="D17" s="29">
        <f t="shared" ref="D17:N20" si="1">+D22+D27+D37+D32</f>
        <v>9</v>
      </c>
      <c r="E17" s="29">
        <f t="shared" si="1"/>
        <v>77</v>
      </c>
      <c r="F17" s="29">
        <f t="shared" si="1"/>
        <v>16</v>
      </c>
      <c r="G17" s="30">
        <f t="shared" si="1"/>
        <v>6</v>
      </c>
      <c r="H17" s="30">
        <f t="shared" si="1"/>
        <v>10</v>
      </c>
      <c r="I17" s="59">
        <f t="shared" si="1"/>
        <v>65</v>
      </c>
      <c r="J17" s="30">
        <f t="shared" si="1"/>
        <v>3</v>
      </c>
      <c r="K17" s="30">
        <f t="shared" si="1"/>
        <v>62</v>
      </c>
      <c r="L17" s="30">
        <f t="shared" si="1"/>
        <v>5</v>
      </c>
      <c r="M17" s="30">
        <f t="shared" si="1"/>
        <v>0</v>
      </c>
      <c r="N17" s="31">
        <f t="shared" si="1"/>
        <v>5</v>
      </c>
    </row>
    <row r="18" spans="2:14" x14ac:dyDescent="0.25">
      <c r="B18" s="28" t="s">
        <v>16</v>
      </c>
      <c r="C18" s="59">
        <f>+C23+C28+C38+C33</f>
        <v>23</v>
      </c>
      <c r="D18" s="29">
        <f t="shared" si="1"/>
        <v>0</v>
      </c>
      <c r="E18" s="29">
        <f t="shared" si="1"/>
        <v>23</v>
      </c>
      <c r="F18" s="29">
        <f t="shared" si="1"/>
        <v>0</v>
      </c>
      <c r="G18" s="30">
        <f t="shared" si="1"/>
        <v>0</v>
      </c>
      <c r="H18" s="30">
        <f t="shared" si="1"/>
        <v>0</v>
      </c>
      <c r="I18" s="59">
        <f t="shared" si="1"/>
        <v>23</v>
      </c>
      <c r="J18" s="30">
        <f t="shared" si="1"/>
        <v>0</v>
      </c>
      <c r="K18" s="30">
        <f t="shared" si="1"/>
        <v>23</v>
      </c>
      <c r="L18" s="30">
        <f t="shared" si="1"/>
        <v>0</v>
      </c>
      <c r="M18" s="30">
        <f t="shared" si="1"/>
        <v>0</v>
      </c>
      <c r="N18" s="31">
        <f t="shared" si="1"/>
        <v>0</v>
      </c>
    </row>
    <row r="19" spans="2:14" x14ac:dyDescent="0.25">
      <c r="B19" s="28" t="s">
        <v>17</v>
      </c>
      <c r="C19" s="59">
        <f>+C24+C29+C39+C34</f>
        <v>468</v>
      </c>
      <c r="D19" s="29">
        <f t="shared" si="1"/>
        <v>6</v>
      </c>
      <c r="E19" s="29">
        <f t="shared" si="1"/>
        <v>462</v>
      </c>
      <c r="F19" s="29">
        <f t="shared" si="1"/>
        <v>2</v>
      </c>
      <c r="G19" s="30">
        <f t="shared" si="1"/>
        <v>0</v>
      </c>
      <c r="H19" s="30">
        <f t="shared" si="1"/>
        <v>2</v>
      </c>
      <c r="I19" s="59">
        <f t="shared" si="1"/>
        <v>450</v>
      </c>
      <c r="J19" s="30">
        <f t="shared" si="1"/>
        <v>6</v>
      </c>
      <c r="K19" s="30">
        <f t="shared" si="1"/>
        <v>444</v>
      </c>
      <c r="L19" s="30">
        <f t="shared" si="1"/>
        <v>16</v>
      </c>
      <c r="M19" s="30">
        <f t="shared" si="1"/>
        <v>0</v>
      </c>
      <c r="N19" s="31">
        <f>+N24+N29+N39+N34</f>
        <v>16</v>
      </c>
    </row>
    <row r="20" spans="2:14" x14ac:dyDescent="0.25">
      <c r="B20" s="28" t="s">
        <v>18</v>
      </c>
      <c r="C20" s="59">
        <f>+C25+C30+C40+C35</f>
        <v>143</v>
      </c>
      <c r="D20" s="29">
        <f t="shared" si="1"/>
        <v>5</v>
      </c>
      <c r="E20" s="29">
        <f t="shared" si="1"/>
        <v>138</v>
      </c>
      <c r="F20" s="29">
        <f t="shared" si="1"/>
        <v>27</v>
      </c>
      <c r="G20" s="30">
        <f t="shared" si="1"/>
        <v>5</v>
      </c>
      <c r="H20" s="30">
        <f t="shared" si="1"/>
        <v>22</v>
      </c>
      <c r="I20" s="59">
        <f t="shared" si="1"/>
        <v>116</v>
      </c>
      <c r="J20" s="30">
        <f t="shared" si="1"/>
        <v>0</v>
      </c>
      <c r="K20" s="30">
        <f t="shared" si="1"/>
        <v>116</v>
      </c>
      <c r="L20" s="30">
        <f t="shared" si="1"/>
        <v>0</v>
      </c>
      <c r="M20" s="30">
        <f t="shared" si="1"/>
        <v>0</v>
      </c>
      <c r="N20" s="31">
        <f>+N25+N30+N40+N35</f>
        <v>0</v>
      </c>
    </row>
    <row r="21" spans="2:14" x14ac:dyDescent="0.25">
      <c r="B21" s="23" t="s">
        <v>19</v>
      </c>
      <c r="C21" s="32">
        <v>103</v>
      </c>
      <c r="D21" s="25">
        <v>1</v>
      </c>
      <c r="E21" s="25">
        <v>102</v>
      </c>
      <c r="F21" s="25">
        <v>8</v>
      </c>
      <c r="G21" s="25">
        <v>1</v>
      </c>
      <c r="H21" s="25">
        <v>7</v>
      </c>
      <c r="I21" s="32">
        <v>95</v>
      </c>
      <c r="J21" s="25">
        <v>0</v>
      </c>
      <c r="K21" s="25">
        <v>95</v>
      </c>
      <c r="L21" s="25">
        <v>0</v>
      </c>
      <c r="M21" s="25">
        <v>0</v>
      </c>
      <c r="N21" s="26">
        <v>0</v>
      </c>
    </row>
    <row r="22" spans="2:14" x14ac:dyDescent="0.25">
      <c r="B22" s="33" t="s">
        <v>15</v>
      </c>
      <c r="C22" s="75">
        <v>28</v>
      </c>
      <c r="D22" s="35">
        <v>1</v>
      </c>
      <c r="E22" s="35">
        <v>27</v>
      </c>
      <c r="F22" s="35">
        <v>4</v>
      </c>
      <c r="G22" s="36">
        <v>1</v>
      </c>
      <c r="H22" s="36">
        <v>3</v>
      </c>
      <c r="I22" s="75">
        <v>24</v>
      </c>
      <c r="J22" s="36">
        <v>0</v>
      </c>
      <c r="K22" s="36">
        <v>24</v>
      </c>
      <c r="L22" s="73">
        <v>0</v>
      </c>
      <c r="M22" s="36">
        <v>0</v>
      </c>
      <c r="N22" s="37">
        <v>0</v>
      </c>
    </row>
    <row r="23" spans="2:14" x14ac:dyDescent="0.25">
      <c r="B23" s="33" t="s">
        <v>16</v>
      </c>
      <c r="C23" s="75">
        <v>0</v>
      </c>
      <c r="D23" s="35">
        <v>0</v>
      </c>
      <c r="E23" s="35">
        <v>0</v>
      </c>
      <c r="F23" s="35">
        <v>0</v>
      </c>
      <c r="G23" s="36">
        <v>0</v>
      </c>
      <c r="H23" s="36">
        <v>0</v>
      </c>
      <c r="I23" s="75">
        <v>0</v>
      </c>
      <c r="J23" s="36">
        <v>0</v>
      </c>
      <c r="K23" s="36">
        <v>0</v>
      </c>
      <c r="L23" s="73">
        <v>0</v>
      </c>
      <c r="M23" s="36">
        <v>0</v>
      </c>
      <c r="N23" s="37">
        <v>0</v>
      </c>
    </row>
    <row r="24" spans="2:14" x14ac:dyDescent="0.25">
      <c r="B24" s="33" t="s">
        <v>17</v>
      </c>
      <c r="C24" s="75">
        <v>31</v>
      </c>
      <c r="D24" s="35">
        <v>0</v>
      </c>
      <c r="E24" s="35">
        <v>31</v>
      </c>
      <c r="F24" s="35">
        <v>1</v>
      </c>
      <c r="G24" s="36">
        <v>0</v>
      </c>
      <c r="H24" s="36">
        <v>1</v>
      </c>
      <c r="I24" s="75">
        <v>30</v>
      </c>
      <c r="J24" s="36">
        <v>0</v>
      </c>
      <c r="K24" s="36">
        <v>30</v>
      </c>
      <c r="L24" s="73">
        <v>0</v>
      </c>
      <c r="M24" s="36">
        <v>0</v>
      </c>
      <c r="N24" s="37">
        <v>0</v>
      </c>
    </row>
    <row r="25" spans="2:14" x14ac:dyDescent="0.25">
      <c r="B25" s="33" t="s">
        <v>18</v>
      </c>
      <c r="C25" s="75">
        <v>44</v>
      </c>
      <c r="D25" s="35">
        <v>0</v>
      </c>
      <c r="E25" s="35">
        <v>44</v>
      </c>
      <c r="F25" s="35">
        <v>3</v>
      </c>
      <c r="G25" s="36">
        <v>0</v>
      </c>
      <c r="H25" s="36">
        <v>3</v>
      </c>
      <c r="I25" s="75">
        <v>41</v>
      </c>
      <c r="J25" s="36">
        <v>0</v>
      </c>
      <c r="K25" s="36">
        <v>41</v>
      </c>
      <c r="L25" s="73">
        <v>0</v>
      </c>
      <c r="M25" s="36">
        <v>0</v>
      </c>
      <c r="N25" s="37">
        <v>0</v>
      </c>
    </row>
    <row r="26" spans="2:14" x14ac:dyDescent="0.25">
      <c r="B26" s="23" t="s">
        <v>28</v>
      </c>
      <c r="C26" s="32">
        <v>169</v>
      </c>
      <c r="D26" s="25">
        <v>5</v>
      </c>
      <c r="E26" s="25">
        <v>164</v>
      </c>
      <c r="F26" s="25">
        <v>25</v>
      </c>
      <c r="G26" s="25">
        <v>5</v>
      </c>
      <c r="H26" s="25">
        <v>20</v>
      </c>
      <c r="I26" s="32">
        <v>144</v>
      </c>
      <c r="J26" s="25">
        <v>0</v>
      </c>
      <c r="K26" s="25">
        <v>144</v>
      </c>
      <c r="L26" s="25">
        <v>0</v>
      </c>
      <c r="M26" s="25">
        <v>0</v>
      </c>
      <c r="N26" s="26">
        <v>0</v>
      </c>
    </row>
    <row r="27" spans="2:14" x14ac:dyDescent="0.25">
      <c r="B27" s="33" t="s">
        <v>15</v>
      </c>
      <c r="C27" s="75">
        <v>32</v>
      </c>
      <c r="D27" s="35">
        <v>2</v>
      </c>
      <c r="E27" s="35">
        <v>30</v>
      </c>
      <c r="F27" s="35">
        <v>9</v>
      </c>
      <c r="G27" s="36">
        <v>2</v>
      </c>
      <c r="H27" s="36">
        <v>7</v>
      </c>
      <c r="I27" s="75">
        <v>23</v>
      </c>
      <c r="J27" s="36">
        <v>0</v>
      </c>
      <c r="K27" s="36">
        <v>23</v>
      </c>
      <c r="L27" s="73">
        <v>0</v>
      </c>
      <c r="M27" s="36">
        <v>0</v>
      </c>
      <c r="N27" s="37">
        <v>0</v>
      </c>
    </row>
    <row r="28" spans="2:14" x14ac:dyDescent="0.25">
      <c r="B28" s="33" t="s">
        <v>16</v>
      </c>
      <c r="C28" s="75">
        <v>1</v>
      </c>
      <c r="D28" s="35">
        <v>0</v>
      </c>
      <c r="E28" s="35">
        <v>1</v>
      </c>
      <c r="F28" s="35">
        <v>0</v>
      </c>
      <c r="G28" s="36">
        <v>0</v>
      </c>
      <c r="H28" s="36">
        <v>0</v>
      </c>
      <c r="I28" s="75">
        <v>1</v>
      </c>
      <c r="J28" s="36">
        <v>0</v>
      </c>
      <c r="K28" s="36">
        <v>1</v>
      </c>
      <c r="L28" s="73">
        <v>0</v>
      </c>
      <c r="M28" s="36">
        <v>0</v>
      </c>
      <c r="N28" s="37">
        <v>0</v>
      </c>
    </row>
    <row r="29" spans="2:14" x14ac:dyDescent="0.25">
      <c r="B29" s="33" t="s">
        <v>17</v>
      </c>
      <c r="C29" s="75">
        <v>93</v>
      </c>
      <c r="D29" s="35">
        <v>0</v>
      </c>
      <c r="E29" s="35">
        <v>93</v>
      </c>
      <c r="F29" s="35">
        <v>1</v>
      </c>
      <c r="G29" s="36">
        <v>0</v>
      </c>
      <c r="H29" s="36">
        <v>1</v>
      </c>
      <c r="I29" s="75">
        <v>92</v>
      </c>
      <c r="J29" s="36">
        <v>0</v>
      </c>
      <c r="K29" s="36">
        <v>92</v>
      </c>
      <c r="L29" s="73">
        <v>0</v>
      </c>
      <c r="M29" s="36">
        <v>0</v>
      </c>
      <c r="N29" s="37">
        <v>0</v>
      </c>
    </row>
    <row r="30" spans="2:14" x14ac:dyDescent="0.25">
      <c r="B30" s="33" t="s">
        <v>18</v>
      </c>
      <c r="C30" s="75">
        <v>43</v>
      </c>
      <c r="D30" s="35">
        <v>3</v>
      </c>
      <c r="E30" s="35">
        <v>40</v>
      </c>
      <c r="F30" s="35">
        <v>15</v>
      </c>
      <c r="G30" s="36">
        <v>3</v>
      </c>
      <c r="H30" s="36">
        <v>12</v>
      </c>
      <c r="I30" s="75">
        <v>28</v>
      </c>
      <c r="J30" s="36">
        <v>0</v>
      </c>
      <c r="K30" s="36">
        <v>28</v>
      </c>
      <c r="L30" s="73">
        <v>0</v>
      </c>
      <c r="M30" s="36">
        <v>0</v>
      </c>
      <c r="N30" s="37">
        <v>0</v>
      </c>
    </row>
    <row r="31" spans="2:14" x14ac:dyDescent="0.25">
      <c r="B31" s="23" t="s">
        <v>27</v>
      </c>
      <c r="C31" s="32">
        <f t="shared" ref="C31:C40" si="2">+D31+E31</f>
        <v>444</v>
      </c>
      <c r="D31" s="25">
        <f>+SUM(D32:D35)</f>
        <v>14</v>
      </c>
      <c r="E31" s="25">
        <f>+H31+K31+N31</f>
        <v>430</v>
      </c>
      <c r="F31" s="25">
        <f t="shared" ref="F31:N31" si="3">+SUM(F32:F35)</f>
        <v>12</v>
      </c>
      <c r="G31" s="25">
        <f t="shared" si="3"/>
        <v>5</v>
      </c>
      <c r="H31" s="25">
        <f t="shared" si="3"/>
        <v>7</v>
      </c>
      <c r="I31" s="32">
        <f t="shared" si="3"/>
        <v>412</v>
      </c>
      <c r="J31" s="25">
        <f t="shared" si="3"/>
        <v>9</v>
      </c>
      <c r="K31" s="25">
        <f t="shared" si="3"/>
        <v>403</v>
      </c>
      <c r="L31" s="25">
        <f t="shared" si="3"/>
        <v>20</v>
      </c>
      <c r="M31" s="25">
        <f t="shared" si="3"/>
        <v>0</v>
      </c>
      <c r="N31" s="26">
        <f t="shared" si="3"/>
        <v>20</v>
      </c>
    </row>
    <row r="32" spans="2:14" x14ac:dyDescent="0.25">
      <c r="B32" s="33" t="s">
        <v>15</v>
      </c>
      <c r="C32" s="75">
        <f t="shared" si="2"/>
        <v>24</v>
      </c>
      <c r="D32" s="35">
        <f>+G32+J32+M32</f>
        <v>6</v>
      </c>
      <c r="E32" s="35">
        <f>+H32+K32+N32</f>
        <v>18</v>
      </c>
      <c r="F32" s="35">
        <v>3</v>
      </c>
      <c r="G32" s="36">
        <v>3</v>
      </c>
      <c r="H32" s="36">
        <v>0</v>
      </c>
      <c r="I32" s="75">
        <v>17</v>
      </c>
      <c r="J32" s="36">
        <v>3</v>
      </c>
      <c r="K32" s="36">
        <v>14</v>
      </c>
      <c r="L32" s="73">
        <v>4</v>
      </c>
      <c r="M32" s="36">
        <v>0</v>
      </c>
      <c r="N32" s="37">
        <v>4</v>
      </c>
    </row>
    <row r="33" spans="2:14" x14ac:dyDescent="0.25">
      <c r="B33" s="33" t="s">
        <v>16</v>
      </c>
      <c r="C33" s="75">
        <f t="shared" si="2"/>
        <v>22</v>
      </c>
      <c r="D33" s="35">
        <f>+G33+J33+M33</f>
        <v>0</v>
      </c>
      <c r="E33" s="35">
        <f t="shared" ref="E33:E35" si="4">+H33+K33+N33</f>
        <v>22</v>
      </c>
      <c r="F33" s="35">
        <v>0</v>
      </c>
      <c r="G33" s="36">
        <v>0</v>
      </c>
      <c r="H33" s="36">
        <v>0</v>
      </c>
      <c r="I33" s="75">
        <v>22</v>
      </c>
      <c r="J33" s="36">
        <v>0</v>
      </c>
      <c r="K33" s="36">
        <v>22</v>
      </c>
      <c r="L33" s="73">
        <v>0</v>
      </c>
      <c r="M33" s="36">
        <v>0</v>
      </c>
      <c r="N33" s="37">
        <v>0</v>
      </c>
    </row>
    <row r="34" spans="2:14" x14ac:dyDescent="0.25">
      <c r="B34" s="33" t="s">
        <v>17</v>
      </c>
      <c r="C34" s="75">
        <f t="shared" si="2"/>
        <v>344</v>
      </c>
      <c r="D34" s="35">
        <f>+G34+J34+M34</f>
        <v>6</v>
      </c>
      <c r="E34" s="35">
        <f t="shared" si="4"/>
        <v>338</v>
      </c>
      <c r="F34" s="35">
        <v>0</v>
      </c>
      <c r="G34" s="36">
        <v>0</v>
      </c>
      <c r="H34" s="36">
        <v>0</v>
      </c>
      <c r="I34" s="75">
        <v>328</v>
      </c>
      <c r="J34" s="36">
        <v>6</v>
      </c>
      <c r="K34" s="36">
        <v>322</v>
      </c>
      <c r="L34" s="73">
        <v>16</v>
      </c>
      <c r="M34" s="36">
        <v>0</v>
      </c>
      <c r="N34" s="37">
        <v>16</v>
      </c>
    </row>
    <row r="35" spans="2:14" x14ac:dyDescent="0.25">
      <c r="B35" s="33" t="s">
        <v>18</v>
      </c>
      <c r="C35" s="75">
        <f t="shared" si="2"/>
        <v>54</v>
      </c>
      <c r="D35" s="35">
        <f>+G35+J35+M35</f>
        <v>2</v>
      </c>
      <c r="E35" s="35">
        <f t="shared" si="4"/>
        <v>52</v>
      </c>
      <c r="F35" s="35">
        <v>9</v>
      </c>
      <c r="G35" s="36">
        <v>2</v>
      </c>
      <c r="H35" s="36">
        <v>7</v>
      </c>
      <c r="I35" s="75">
        <v>45</v>
      </c>
      <c r="J35" s="36">
        <v>0</v>
      </c>
      <c r="K35" s="36">
        <v>45</v>
      </c>
      <c r="L35" s="73">
        <v>0</v>
      </c>
      <c r="M35" s="36">
        <v>0</v>
      </c>
      <c r="N35" s="37">
        <v>0</v>
      </c>
    </row>
    <row r="36" spans="2:14" ht="17.25" x14ac:dyDescent="0.25">
      <c r="B36" s="23" t="s">
        <v>32</v>
      </c>
      <c r="C36" s="25">
        <f t="shared" si="2"/>
        <v>4</v>
      </c>
      <c r="D36" s="25">
        <f>+SUM(D37:D40)</f>
        <v>0</v>
      </c>
      <c r="E36" s="25">
        <f>+H36+K36+N36</f>
        <v>4</v>
      </c>
      <c r="F36" s="25">
        <f t="shared" ref="F36:N36" si="5">+SUM(F37:F40)</f>
        <v>0</v>
      </c>
      <c r="G36" s="25">
        <f t="shared" si="5"/>
        <v>0</v>
      </c>
      <c r="H36" s="25">
        <f t="shared" si="5"/>
        <v>0</v>
      </c>
      <c r="I36" s="32">
        <f t="shared" si="5"/>
        <v>3</v>
      </c>
      <c r="J36" s="25">
        <f t="shared" si="5"/>
        <v>0</v>
      </c>
      <c r="K36" s="25">
        <f t="shared" si="5"/>
        <v>3</v>
      </c>
      <c r="L36" s="25">
        <f t="shared" si="5"/>
        <v>1</v>
      </c>
      <c r="M36" s="25">
        <f t="shared" si="5"/>
        <v>0</v>
      </c>
      <c r="N36" s="26">
        <f t="shared" si="5"/>
        <v>1</v>
      </c>
    </row>
    <row r="37" spans="2:14" x14ac:dyDescent="0.25">
      <c r="B37" s="33" t="s">
        <v>15</v>
      </c>
      <c r="C37" s="76">
        <f t="shared" si="2"/>
        <v>2</v>
      </c>
      <c r="D37" s="35">
        <f>+G37+J37+M37</f>
        <v>0</v>
      </c>
      <c r="E37" s="35">
        <f>+H37+K37+N37</f>
        <v>2</v>
      </c>
      <c r="F37" s="73">
        <v>0</v>
      </c>
      <c r="G37" s="72">
        <v>0</v>
      </c>
      <c r="H37" s="46">
        <v>0</v>
      </c>
      <c r="I37" s="73">
        <v>1</v>
      </c>
      <c r="J37" s="72">
        <v>0</v>
      </c>
      <c r="K37" s="72">
        <v>1</v>
      </c>
      <c r="L37" s="73">
        <v>1</v>
      </c>
      <c r="M37" s="36">
        <v>0</v>
      </c>
      <c r="N37" s="66">
        <v>1</v>
      </c>
    </row>
    <row r="38" spans="2:14" x14ac:dyDescent="0.25">
      <c r="B38" s="33" t="s">
        <v>16</v>
      </c>
      <c r="C38" s="76">
        <f t="shared" si="2"/>
        <v>0</v>
      </c>
      <c r="D38" s="35">
        <f>+G38+J38+M38</f>
        <v>0</v>
      </c>
      <c r="E38" s="35">
        <f t="shared" ref="E38:E40" si="6">+H38+K38+N38</f>
        <v>0</v>
      </c>
      <c r="F38" s="73">
        <v>0</v>
      </c>
      <c r="G38" s="46">
        <v>0</v>
      </c>
      <c r="H38" s="46">
        <v>0</v>
      </c>
      <c r="I38" s="73">
        <v>0</v>
      </c>
      <c r="J38" s="57">
        <v>0</v>
      </c>
      <c r="K38" s="72">
        <v>0</v>
      </c>
      <c r="L38" s="73">
        <v>0</v>
      </c>
      <c r="M38" s="36">
        <v>0</v>
      </c>
      <c r="N38" s="45">
        <v>0</v>
      </c>
    </row>
    <row r="39" spans="2:14" x14ac:dyDescent="0.25">
      <c r="B39" s="33" t="s">
        <v>17</v>
      </c>
      <c r="C39" s="76">
        <f t="shared" si="2"/>
        <v>0</v>
      </c>
      <c r="D39" s="35">
        <f>+G39+J39+M39</f>
        <v>0</v>
      </c>
      <c r="E39" s="35">
        <f t="shared" si="6"/>
        <v>0</v>
      </c>
      <c r="F39" s="73">
        <v>0</v>
      </c>
      <c r="G39" s="46">
        <v>0</v>
      </c>
      <c r="H39" s="46">
        <v>0</v>
      </c>
      <c r="I39" s="73">
        <v>0</v>
      </c>
      <c r="J39" s="72">
        <v>0</v>
      </c>
      <c r="K39" s="72">
        <v>0</v>
      </c>
      <c r="L39" s="73">
        <v>0</v>
      </c>
      <c r="M39" s="36">
        <v>0</v>
      </c>
      <c r="N39" s="66">
        <v>0</v>
      </c>
    </row>
    <row r="40" spans="2:14" ht="18.75" customHeight="1" x14ac:dyDescent="0.25">
      <c r="B40" s="44" t="s">
        <v>18</v>
      </c>
      <c r="C40" s="77">
        <f t="shared" si="2"/>
        <v>2</v>
      </c>
      <c r="D40" s="43">
        <f>+G40+J40+M40</f>
        <v>0</v>
      </c>
      <c r="E40" s="43">
        <f t="shared" si="6"/>
        <v>2</v>
      </c>
      <c r="F40" s="74">
        <v>0</v>
      </c>
      <c r="G40" s="69">
        <v>0</v>
      </c>
      <c r="H40" s="69">
        <v>0</v>
      </c>
      <c r="I40" s="74">
        <v>2</v>
      </c>
      <c r="J40" s="69">
        <v>0</v>
      </c>
      <c r="K40" s="69">
        <v>2</v>
      </c>
      <c r="L40" s="74">
        <v>0</v>
      </c>
      <c r="M40" s="68">
        <v>0</v>
      </c>
      <c r="N40" s="70">
        <v>0</v>
      </c>
    </row>
    <row r="41" spans="2:14" ht="36" customHeight="1" x14ac:dyDescent="0.25">
      <c r="B41" s="107" t="s">
        <v>29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</row>
    <row r="42" spans="2:14" ht="43.5" customHeight="1" x14ac:dyDescent="0.25">
      <c r="B42" s="101" t="s">
        <v>33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</row>
    <row r="43" spans="2:14" x14ac:dyDescent="0.25">
      <c r="B43" s="101" t="s">
        <v>34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</row>
    <row r="44" spans="2:14" x14ac:dyDescent="0.25">
      <c r="B44" s="38" t="s">
        <v>22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</row>
    <row r="62" spans="2:15" s="1" customFormat="1" x14ac:dyDescent="0.25">
      <c r="E62"/>
      <c r="F62"/>
      <c r="G62"/>
      <c r="H62"/>
      <c r="I62"/>
      <c r="J62"/>
      <c r="K62"/>
      <c r="L62"/>
      <c r="M62"/>
      <c r="N62"/>
      <c r="O62"/>
    </row>
    <row r="63" spans="2:15" x14ac:dyDescent="0.25">
      <c r="B63" s="38" t="s">
        <v>30</v>
      </c>
    </row>
    <row r="67" spans="3:3" x14ac:dyDescent="0.25">
      <c r="C67" s="39"/>
    </row>
  </sheetData>
  <mergeCells count="18">
    <mergeCell ref="B43:N43"/>
    <mergeCell ref="B42:N42"/>
    <mergeCell ref="G14:H14"/>
    <mergeCell ref="I14:I15"/>
    <mergeCell ref="J14:K14"/>
    <mergeCell ref="L14:L15"/>
    <mergeCell ref="M14:N14"/>
    <mergeCell ref="B41:N41"/>
    <mergeCell ref="B8:N8"/>
    <mergeCell ref="B9:N9"/>
    <mergeCell ref="B10:N10"/>
    <mergeCell ref="B11:N11"/>
    <mergeCell ref="B13:B15"/>
    <mergeCell ref="C13:C15"/>
    <mergeCell ref="D13:D15"/>
    <mergeCell ref="E13:E15"/>
    <mergeCell ref="F13:N13"/>
    <mergeCell ref="F14:F15"/>
  </mergeCells>
  <dataValidations count="1">
    <dataValidation type="list" allowBlank="1" showInputMessage="1" showErrorMessage="1" sqref="T9" xr:uid="{00000000-0002-0000-0400-000000000000}">
      <formula1>"Evaluación Planes ARS Autogestión,Evaluación Planes ARS Privadas,Evaluación Planes ARS Públicas"</formula1>
    </dataValidation>
  </dataValidations>
  <printOptions horizontalCentered="1"/>
  <pageMargins left="0.15748031496062992" right="0.15748031496062992" top="0.39370078740157483" bottom="0.15748031496062992" header="0.31496062992125984" footer="0.31496062992125984"/>
  <pageSetup scale="59" orientation="landscape" r:id="rId1"/>
  <ignoredErrors>
    <ignoredError sqref="E36:F36 E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O67"/>
  <sheetViews>
    <sheetView showGridLines="0" view="pageBreakPreview" zoomScale="85" zoomScaleNormal="75" zoomScaleSheetLayoutView="85" workbookViewId="0">
      <selection activeCell="B16" sqref="B16"/>
    </sheetView>
  </sheetViews>
  <sheetFormatPr baseColWidth="10" defaultRowHeight="15" x14ac:dyDescent="0.25"/>
  <cols>
    <col min="1" max="1" width="1" customWidth="1"/>
    <col min="2" max="2" width="32.5703125" style="1" customWidth="1"/>
    <col min="3" max="3" width="13.85546875" style="1" customWidth="1"/>
    <col min="4" max="4" width="13.7109375" style="1" customWidth="1"/>
    <col min="5" max="5" width="15" customWidth="1"/>
    <col min="6" max="6" width="11.5703125" customWidth="1"/>
    <col min="7" max="7" width="13.42578125" bestFit="1" customWidth="1"/>
    <col min="8" max="8" width="15" bestFit="1" customWidth="1"/>
    <col min="9" max="9" width="11.5703125" customWidth="1"/>
    <col min="10" max="10" width="12.7109375" customWidth="1"/>
    <col min="11" max="11" width="13.5703125" customWidth="1"/>
    <col min="12" max="12" width="11.42578125" customWidth="1"/>
    <col min="13" max="13" width="11.85546875" customWidth="1"/>
    <col min="14" max="14" width="13.85546875" customWidth="1"/>
    <col min="15" max="15" width="1.85546875" customWidth="1"/>
  </cols>
  <sheetData>
    <row r="1" spans="2:15" ht="3.75" customHeight="1" thickBot="1" x14ac:dyDescent="0.3"/>
    <row r="2" spans="2:15" x14ac:dyDescent="0.25"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6"/>
      <c r="O2" s="7"/>
    </row>
    <row r="3" spans="2:15" x14ac:dyDescent="0.25"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2"/>
      <c r="O3" s="7"/>
    </row>
    <row r="4" spans="2:15" x14ac:dyDescent="0.25">
      <c r="B4" s="8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12"/>
      <c r="O4" s="7"/>
    </row>
    <row r="5" spans="2:15" x14ac:dyDescent="0.25">
      <c r="B5" s="8"/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12"/>
      <c r="O5" s="7"/>
    </row>
    <row r="6" spans="2:15" ht="15.75" thickBot="1" x14ac:dyDescent="0.3">
      <c r="B6" s="13"/>
      <c r="C6" s="14"/>
      <c r="D6" s="15"/>
      <c r="E6" s="16"/>
      <c r="F6" s="16"/>
      <c r="G6" s="16"/>
      <c r="H6" s="16"/>
      <c r="I6" s="16"/>
      <c r="J6" s="16"/>
      <c r="K6" s="16"/>
      <c r="L6" s="16"/>
      <c r="M6" s="16"/>
      <c r="N6" s="17"/>
      <c r="O6" s="7"/>
    </row>
    <row r="7" spans="2:15" ht="4.5" customHeight="1" x14ac:dyDescent="0.25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</row>
    <row r="8" spans="2:15" ht="15.75" x14ac:dyDescent="0.25">
      <c r="B8" s="108" t="s">
        <v>0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10"/>
    </row>
    <row r="9" spans="2:15" ht="15" customHeight="1" x14ac:dyDescent="0.25">
      <c r="B9" s="108" t="s">
        <v>1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10"/>
    </row>
    <row r="10" spans="2:15" ht="15" customHeight="1" x14ac:dyDescent="0.25">
      <c r="B10" s="108" t="s">
        <v>2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10"/>
    </row>
    <row r="11" spans="2:15" ht="15" customHeight="1" x14ac:dyDescent="0.25">
      <c r="B11" s="108" t="s">
        <v>35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10"/>
    </row>
    <row r="12" spans="2:15" ht="5.25" customHeight="1" x14ac:dyDescent="0.25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</row>
    <row r="13" spans="2:15" ht="15" customHeight="1" x14ac:dyDescent="0.25">
      <c r="B13" s="111" t="s">
        <v>3</v>
      </c>
      <c r="C13" s="114" t="s">
        <v>4</v>
      </c>
      <c r="D13" s="114" t="s">
        <v>5</v>
      </c>
      <c r="E13" s="114" t="s">
        <v>6</v>
      </c>
      <c r="F13" s="115" t="s">
        <v>7</v>
      </c>
      <c r="G13" s="115"/>
      <c r="H13" s="115"/>
      <c r="I13" s="115"/>
      <c r="J13" s="115"/>
      <c r="K13" s="115"/>
      <c r="L13" s="115"/>
      <c r="M13" s="115"/>
      <c r="N13" s="116"/>
    </row>
    <row r="14" spans="2:15" ht="15" customHeight="1" x14ac:dyDescent="0.25">
      <c r="B14" s="112"/>
      <c r="C14" s="104"/>
      <c r="D14" s="104"/>
      <c r="E14" s="104"/>
      <c r="F14" s="104" t="s">
        <v>8</v>
      </c>
      <c r="G14" s="103" t="s">
        <v>9</v>
      </c>
      <c r="H14" s="103"/>
      <c r="I14" s="104" t="s">
        <v>8</v>
      </c>
      <c r="J14" s="103" t="s">
        <v>10</v>
      </c>
      <c r="K14" s="103"/>
      <c r="L14" s="104" t="s">
        <v>8</v>
      </c>
      <c r="M14" s="103" t="s">
        <v>11</v>
      </c>
      <c r="N14" s="106"/>
    </row>
    <row r="15" spans="2:15" ht="15" customHeight="1" x14ac:dyDescent="0.25">
      <c r="B15" s="117"/>
      <c r="C15" s="118"/>
      <c r="D15" s="118"/>
      <c r="E15" s="118"/>
      <c r="F15" s="118"/>
      <c r="G15" s="60" t="s">
        <v>12</v>
      </c>
      <c r="H15" s="60" t="s">
        <v>13</v>
      </c>
      <c r="I15" s="118"/>
      <c r="J15" s="60" t="s">
        <v>12</v>
      </c>
      <c r="K15" s="60" t="s">
        <v>13</v>
      </c>
      <c r="L15" s="118"/>
      <c r="M15" s="60" t="s">
        <v>12</v>
      </c>
      <c r="N15" s="61" t="s">
        <v>13</v>
      </c>
    </row>
    <row r="16" spans="2:15" ht="15" customHeight="1" x14ac:dyDescent="0.25">
      <c r="B16" s="62" t="s">
        <v>14</v>
      </c>
      <c r="C16" s="63">
        <f>+SUM(C17:C20)</f>
        <v>199</v>
      </c>
      <c r="D16" s="63">
        <f>+SUM(D17:D20)</f>
        <v>71</v>
      </c>
      <c r="E16" s="63">
        <f t="shared" ref="E16:N16" si="0">+SUM(E17:E20)</f>
        <v>128</v>
      </c>
      <c r="F16" s="64">
        <f t="shared" si="0"/>
        <v>12</v>
      </c>
      <c r="G16" s="64">
        <f t="shared" si="0"/>
        <v>3</v>
      </c>
      <c r="H16" s="64">
        <f t="shared" si="0"/>
        <v>9</v>
      </c>
      <c r="I16" s="64">
        <f t="shared" si="0"/>
        <v>180</v>
      </c>
      <c r="J16" s="64">
        <f t="shared" si="0"/>
        <v>61</v>
      </c>
      <c r="K16" s="64">
        <f t="shared" si="0"/>
        <v>119</v>
      </c>
      <c r="L16" s="64">
        <f t="shared" si="0"/>
        <v>7</v>
      </c>
      <c r="M16" s="64">
        <f t="shared" si="0"/>
        <v>7</v>
      </c>
      <c r="N16" s="65">
        <f t="shared" si="0"/>
        <v>0</v>
      </c>
      <c r="O16" s="27"/>
    </row>
    <row r="17" spans="2:14" x14ac:dyDescent="0.25">
      <c r="B17" s="28" t="s">
        <v>15</v>
      </c>
      <c r="C17" s="59">
        <f>+C22+C27+C37+C32</f>
        <v>42</v>
      </c>
      <c r="D17" s="29">
        <f t="shared" ref="D17:N20" si="1">+D22+D27+D37+D32</f>
        <v>7</v>
      </c>
      <c r="E17" s="29">
        <f t="shared" si="1"/>
        <v>35</v>
      </c>
      <c r="F17" s="29">
        <f t="shared" si="1"/>
        <v>5</v>
      </c>
      <c r="G17" s="30">
        <f t="shared" si="1"/>
        <v>1</v>
      </c>
      <c r="H17" s="30">
        <f t="shared" si="1"/>
        <v>4</v>
      </c>
      <c r="I17" s="59">
        <f t="shared" si="1"/>
        <v>37</v>
      </c>
      <c r="J17" s="30">
        <f t="shared" si="1"/>
        <v>6</v>
      </c>
      <c r="K17" s="30">
        <f t="shared" si="1"/>
        <v>31</v>
      </c>
      <c r="L17" s="30">
        <f t="shared" si="1"/>
        <v>0</v>
      </c>
      <c r="M17" s="30">
        <f t="shared" si="1"/>
        <v>0</v>
      </c>
      <c r="N17" s="31">
        <f t="shared" si="1"/>
        <v>0</v>
      </c>
    </row>
    <row r="18" spans="2:14" x14ac:dyDescent="0.25">
      <c r="B18" s="28" t="s">
        <v>16</v>
      </c>
      <c r="C18" s="59">
        <f>+C23+C28+C38+C33</f>
        <v>7</v>
      </c>
      <c r="D18" s="29">
        <f t="shared" si="1"/>
        <v>0</v>
      </c>
      <c r="E18" s="29">
        <f t="shared" si="1"/>
        <v>7</v>
      </c>
      <c r="F18" s="29">
        <f t="shared" si="1"/>
        <v>0</v>
      </c>
      <c r="G18" s="30">
        <f t="shared" si="1"/>
        <v>0</v>
      </c>
      <c r="H18" s="30">
        <f t="shared" si="1"/>
        <v>0</v>
      </c>
      <c r="I18" s="59">
        <f t="shared" si="1"/>
        <v>7</v>
      </c>
      <c r="J18" s="30">
        <f t="shared" si="1"/>
        <v>0</v>
      </c>
      <c r="K18" s="30">
        <f t="shared" si="1"/>
        <v>7</v>
      </c>
      <c r="L18" s="30">
        <f t="shared" si="1"/>
        <v>0</v>
      </c>
      <c r="M18" s="30">
        <f t="shared" si="1"/>
        <v>0</v>
      </c>
      <c r="N18" s="31">
        <f t="shared" si="1"/>
        <v>0</v>
      </c>
    </row>
    <row r="19" spans="2:14" x14ac:dyDescent="0.25">
      <c r="B19" s="28" t="s">
        <v>17</v>
      </c>
      <c r="C19" s="59">
        <f>+C24+C29+C39+C34</f>
        <v>106</v>
      </c>
      <c r="D19" s="29">
        <f t="shared" si="1"/>
        <v>51</v>
      </c>
      <c r="E19" s="29">
        <f t="shared" si="1"/>
        <v>55</v>
      </c>
      <c r="F19" s="29">
        <f t="shared" si="1"/>
        <v>7</v>
      </c>
      <c r="G19" s="30">
        <f t="shared" si="1"/>
        <v>2</v>
      </c>
      <c r="H19" s="30">
        <f t="shared" si="1"/>
        <v>5</v>
      </c>
      <c r="I19" s="59">
        <f t="shared" si="1"/>
        <v>95</v>
      </c>
      <c r="J19" s="30">
        <f t="shared" si="1"/>
        <v>45</v>
      </c>
      <c r="K19" s="30">
        <f t="shared" si="1"/>
        <v>50</v>
      </c>
      <c r="L19" s="30">
        <f t="shared" si="1"/>
        <v>4</v>
      </c>
      <c r="M19" s="30">
        <f t="shared" si="1"/>
        <v>4</v>
      </c>
      <c r="N19" s="31">
        <f>+N24+N29+N39+N34</f>
        <v>0</v>
      </c>
    </row>
    <row r="20" spans="2:14" x14ac:dyDescent="0.25">
      <c r="B20" s="28" t="s">
        <v>18</v>
      </c>
      <c r="C20" s="59">
        <f>+C25+C30+C40+C35</f>
        <v>44</v>
      </c>
      <c r="D20" s="29">
        <f t="shared" si="1"/>
        <v>13</v>
      </c>
      <c r="E20" s="29">
        <f t="shared" si="1"/>
        <v>31</v>
      </c>
      <c r="F20" s="29">
        <f t="shared" si="1"/>
        <v>0</v>
      </c>
      <c r="G20" s="30">
        <f t="shared" si="1"/>
        <v>0</v>
      </c>
      <c r="H20" s="30">
        <f t="shared" si="1"/>
        <v>0</v>
      </c>
      <c r="I20" s="59">
        <f t="shared" si="1"/>
        <v>41</v>
      </c>
      <c r="J20" s="30">
        <f t="shared" si="1"/>
        <v>10</v>
      </c>
      <c r="K20" s="30">
        <f t="shared" si="1"/>
        <v>31</v>
      </c>
      <c r="L20" s="30">
        <f t="shared" si="1"/>
        <v>3</v>
      </c>
      <c r="M20" s="30">
        <f t="shared" si="1"/>
        <v>3</v>
      </c>
      <c r="N20" s="31">
        <f>+N25+N30+N40+N35</f>
        <v>0</v>
      </c>
    </row>
    <row r="21" spans="2:14" x14ac:dyDescent="0.25">
      <c r="B21" s="23" t="s">
        <v>19</v>
      </c>
      <c r="C21" s="32">
        <v>159</v>
      </c>
      <c r="D21" s="25">
        <v>58</v>
      </c>
      <c r="E21" s="25">
        <v>101</v>
      </c>
      <c r="F21" s="25">
        <v>5</v>
      </c>
      <c r="G21" s="25">
        <v>0</v>
      </c>
      <c r="H21" s="25">
        <v>5</v>
      </c>
      <c r="I21" s="32">
        <v>151</v>
      </c>
      <c r="J21" s="25">
        <v>55</v>
      </c>
      <c r="K21" s="25">
        <v>96</v>
      </c>
      <c r="L21" s="25">
        <v>3</v>
      </c>
      <c r="M21" s="25">
        <v>3</v>
      </c>
      <c r="N21" s="26">
        <v>0</v>
      </c>
    </row>
    <row r="22" spans="2:14" x14ac:dyDescent="0.25">
      <c r="B22" s="33" t="s">
        <v>15</v>
      </c>
      <c r="C22" s="75">
        <v>31</v>
      </c>
      <c r="D22" s="35">
        <v>6</v>
      </c>
      <c r="E22" s="35">
        <v>25</v>
      </c>
      <c r="F22" s="35">
        <v>4</v>
      </c>
      <c r="G22" s="36">
        <v>0</v>
      </c>
      <c r="H22" s="36">
        <v>4</v>
      </c>
      <c r="I22" s="75">
        <v>27</v>
      </c>
      <c r="J22" s="36">
        <v>6</v>
      </c>
      <c r="K22" s="36">
        <v>21</v>
      </c>
      <c r="L22" s="73">
        <v>0</v>
      </c>
      <c r="M22" s="36">
        <v>0</v>
      </c>
      <c r="N22" s="37">
        <v>0</v>
      </c>
    </row>
    <row r="23" spans="2:14" x14ac:dyDescent="0.25">
      <c r="B23" s="33" t="s">
        <v>16</v>
      </c>
      <c r="C23" s="75">
        <v>7</v>
      </c>
      <c r="D23" s="35">
        <v>0</v>
      </c>
      <c r="E23" s="35">
        <v>7</v>
      </c>
      <c r="F23" s="35">
        <v>0</v>
      </c>
      <c r="G23" s="36">
        <v>0</v>
      </c>
      <c r="H23" s="36">
        <v>0</v>
      </c>
      <c r="I23" s="75">
        <v>7</v>
      </c>
      <c r="J23" s="36">
        <v>0</v>
      </c>
      <c r="K23" s="36">
        <v>7</v>
      </c>
      <c r="L23" s="73">
        <v>0</v>
      </c>
      <c r="M23" s="36">
        <v>0</v>
      </c>
      <c r="N23" s="37">
        <v>0</v>
      </c>
    </row>
    <row r="24" spans="2:14" x14ac:dyDescent="0.25">
      <c r="B24" s="33" t="s">
        <v>17</v>
      </c>
      <c r="C24" s="75">
        <v>87</v>
      </c>
      <c r="D24" s="35">
        <v>39</v>
      </c>
      <c r="E24" s="35">
        <v>48</v>
      </c>
      <c r="F24" s="35">
        <v>1</v>
      </c>
      <c r="G24" s="36">
        <v>0</v>
      </c>
      <c r="H24" s="36">
        <v>1</v>
      </c>
      <c r="I24" s="75">
        <v>86</v>
      </c>
      <c r="J24" s="36">
        <v>39</v>
      </c>
      <c r="K24" s="36">
        <v>47</v>
      </c>
      <c r="L24" s="73">
        <v>0</v>
      </c>
      <c r="M24" s="36">
        <v>0</v>
      </c>
      <c r="N24" s="37">
        <v>0</v>
      </c>
    </row>
    <row r="25" spans="2:14" x14ac:dyDescent="0.25">
      <c r="B25" s="33" t="s">
        <v>18</v>
      </c>
      <c r="C25" s="75">
        <v>34</v>
      </c>
      <c r="D25" s="35">
        <v>13</v>
      </c>
      <c r="E25" s="35">
        <v>21</v>
      </c>
      <c r="F25" s="35">
        <v>0</v>
      </c>
      <c r="G25" s="36">
        <v>0</v>
      </c>
      <c r="H25" s="36">
        <v>0</v>
      </c>
      <c r="I25" s="75">
        <v>31</v>
      </c>
      <c r="J25" s="36">
        <v>10</v>
      </c>
      <c r="K25" s="36">
        <v>21</v>
      </c>
      <c r="L25" s="73">
        <v>3</v>
      </c>
      <c r="M25" s="36">
        <v>3</v>
      </c>
      <c r="N25" s="37">
        <v>0</v>
      </c>
    </row>
    <row r="26" spans="2:14" x14ac:dyDescent="0.25">
      <c r="B26" s="23" t="s">
        <v>28</v>
      </c>
      <c r="C26" s="32">
        <v>30</v>
      </c>
      <c r="D26" s="25">
        <v>6</v>
      </c>
      <c r="E26" s="25">
        <v>24</v>
      </c>
      <c r="F26" s="25">
        <v>1</v>
      </c>
      <c r="G26" s="25">
        <v>0</v>
      </c>
      <c r="H26" s="25">
        <v>1</v>
      </c>
      <c r="I26" s="32">
        <v>29</v>
      </c>
      <c r="J26" s="25">
        <v>6</v>
      </c>
      <c r="K26" s="25">
        <v>23</v>
      </c>
      <c r="L26" s="25">
        <v>0</v>
      </c>
      <c r="M26" s="25">
        <v>0</v>
      </c>
      <c r="N26" s="26">
        <v>0</v>
      </c>
    </row>
    <row r="27" spans="2:14" x14ac:dyDescent="0.25">
      <c r="B27" s="33" t="s">
        <v>15</v>
      </c>
      <c r="C27" s="75">
        <v>10</v>
      </c>
      <c r="D27" s="35">
        <v>0</v>
      </c>
      <c r="E27" s="35">
        <v>10</v>
      </c>
      <c r="F27" s="35">
        <v>0</v>
      </c>
      <c r="G27" s="36">
        <v>0</v>
      </c>
      <c r="H27" s="36">
        <v>0</v>
      </c>
      <c r="I27" s="75">
        <v>10</v>
      </c>
      <c r="J27" s="36">
        <v>0</v>
      </c>
      <c r="K27" s="36">
        <v>10</v>
      </c>
      <c r="L27" s="73">
        <v>0</v>
      </c>
      <c r="M27" s="36">
        <v>0</v>
      </c>
      <c r="N27" s="37">
        <v>0</v>
      </c>
    </row>
    <row r="28" spans="2:14" x14ac:dyDescent="0.25">
      <c r="B28" s="33" t="s">
        <v>16</v>
      </c>
      <c r="C28" s="75">
        <v>0</v>
      </c>
      <c r="D28" s="35">
        <v>0</v>
      </c>
      <c r="E28" s="35">
        <v>0</v>
      </c>
      <c r="F28" s="35">
        <v>0</v>
      </c>
      <c r="G28" s="36">
        <v>0</v>
      </c>
      <c r="H28" s="36">
        <v>0</v>
      </c>
      <c r="I28" s="75">
        <v>0</v>
      </c>
      <c r="J28" s="36">
        <v>0</v>
      </c>
      <c r="K28" s="36">
        <v>0</v>
      </c>
      <c r="L28" s="73">
        <v>0</v>
      </c>
      <c r="M28" s="36">
        <v>0</v>
      </c>
      <c r="N28" s="37">
        <v>0</v>
      </c>
    </row>
    <row r="29" spans="2:14" x14ac:dyDescent="0.25">
      <c r="B29" s="33" t="s">
        <v>17</v>
      </c>
      <c r="C29" s="75">
        <v>10</v>
      </c>
      <c r="D29" s="35">
        <v>6</v>
      </c>
      <c r="E29" s="35">
        <v>4</v>
      </c>
      <c r="F29" s="35">
        <v>1</v>
      </c>
      <c r="G29" s="36">
        <v>0</v>
      </c>
      <c r="H29" s="36">
        <v>1</v>
      </c>
      <c r="I29" s="75">
        <v>9</v>
      </c>
      <c r="J29" s="36">
        <v>6</v>
      </c>
      <c r="K29" s="36">
        <v>3</v>
      </c>
      <c r="L29" s="73">
        <v>0</v>
      </c>
      <c r="M29" s="36">
        <v>0</v>
      </c>
      <c r="N29" s="37">
        <v>0</v>
      </c>
    </row>
    <row r="30" spans="2:14" x14ac:dyDescent="0.25">
      <c r="B30" s="33" t="s">
        <v>18</v>
      </c>
      <c r="C30" s="75">
        <v>10</v>
      </c>
      <c r="D30" s="35">
        <v>0</v>
      </c>
      <c r="E30" s="35">
        <v>10</v>
      </c>
      <c r="F30" s="35">
        <v>0</v>
      </c>
      <c r="G30" s="36">
        <v>0</v>
      </c>
      <c r="H30" s="36">
        <v>0</v>
      </c>
      <c r="I30" s="75">
        <v>10</v>
      </c>
      <c r="J30" s="36">
        <v>0</v>
      </c>
      <c r="K30" s="36">
        <v>10</v>
      </c>
      <c r="L30" s="73">
        <v>0</v>
      </c>
      <c r="M30" s="36">
        <v>0</v>
      </c>
      <c r="N30" s="37">
        <v>0</v>
      </c>
    </row>
    <row r="31" spans="2:14" x14ac:dyDescent="0.25">
      <c r="B31" s="23" t="s">
        <v>27</v>
      </c>
      <c r="C31" s="32">
        <v>7</v>
      </c>
      <c r="D31" s="25">
        <v>4</v>
      </c>
      <c r="E31" s="25">
        <v>3</v>
      </c>
      <c r="F31" s="25">
        <v>3</v>
      </c>
      <c r="G31" s="25">
        <v>0</v>
      </c>
      <c r="H31" s="25">
        <v>3</v>
      </c>
      <c r="I31" s="32">
        <v>0</v>
      </c>
      <c r="J31" s="25">
        <v>0</v>
      </c>
      <c r="K31" s="25">
        <v>0</v>
      </c>
      <c r="L31" s="25">
        <v>4</v>
      </c>
      <c r="M31" s="25">
        <v>4</v>
      </c>
      <c r="N31" s="26">
        <v>0</v>
      </c>
    </row>
    <row r="32" spans="2:14" x14ac:dyDescent="0.25">
      <c r="B32" s="33" t="s">
        <v>15</v>
      </c>
      <c r="C32" s="75">
        <v>0</v>
      </c>
      <c r="D32" s="35">
        <v>0</v>
      </c>
      <c r="E32" s="35">
        <v>0</v>
      </c>
      <c r="F32" s="35">
        <v>0</v>
      </c>
      <c r="G32" s="36">
        <v>0</v>
      </c>
      <c r="H32" s="36">
        <v>0</v>
      </c>
      <c r="I32" s="75">
        <v>0</v>
      </c>
      <c r="J32" s="36">
        <v>0</v>
      </c>
      <c r="K32" s="36">
        <v>0</v>
      </c>
      <c r="L32" s="73">
        <v>0</v>
      </c>
      <c r="M32" s="36">
        <v>0</v>
      </c>
      <c r="N32" s="37">
        <v>0</v>
      </c>
    </row>
    <row r="33" spans="2:14" x14ac:dyDescent="0.25">
      <c r="B33" s="33" t="s">
        <v>16</v>
      </c>
      <c r="C33" s="75">
        <v>0</v>
      </c>
      <c r="D33" s="35">
        <v>0</v>
      </c>
      <c r="E33" s="35">
        <v>0</v>
      </c>
      <c r="F33" s="35">
        <v>0</v>
      </c>
      <c r="G33" s="36">
        <v>0</v>
      </c>
      <c r="H33" s="36">
        <v>0</v>
      </c>
      <c r="I33" s="75">
        <v>0</v>
      </c>
      <c r="J33" s="36">
        <v>0</v>
      </c>
      <c r="K33" s="36">
        <v>0</v>
      </c>
      <c r="L33" s="73">
        <v>0</v>
      </c>
      <c r="M33" s="36">
        <v>0</v>
      </c>
      <c r="N33" s="37">
        <v>0</v>
      </c>
    </row>
    <row r="34" spans="2:14" x14ac:dyDescent="0.25">
      <c r="B34" s="33" t="s">
        <v>17</v>
      </c>
      <c r="C34" s="75">
        <v>7</v>
      </c>
      <c r="D34" s="35">
        <v>4</v>
      </c>
      <c r="E34" s="35">
        <v>3</v>
      </c>
      <c r="F34" s="35">
        <v>3</v>
      </c>
      <c r="G34" s="36">
        <v>0</v>
      </c>
      <c r="H34" s="36">
        <v>3</v>
      </c>
      <c r="I34" s="75">
        <v>0</v>
      </c>
      <c r="J34" s="36">
        <v>0</v>
      </c>
      <c r="K34" s="36">
        <v>0</v>
      </c>
      <c r="L34" s="73">
        <v>4</v>
      </c>
      <c r="M34" s="36">
        <v>4</v>
      </c>
      <c r="N34" s="37">
        <v>0</v>
      </c>
    </row>
    <row r="35" spans="2:14" x14ac:dyDescent="0.25">
      <c r="B35" s="33" t="s">
        <v>18</v>
      </c>
      <c r="C35" s="75">
        <v>0</v>
      </c>
      <c r="D35" s="35">
        <v>0</v>
      </c>
      <c r="E35" s="35">
        <v>0</v>
      </c>
      <c r="F35" s="35">
        <v>0</v>
      </c>
      <c r="G35" s="36">
        <v>0</v>
      </c>
      <c r="H35" s="36">
        <v>0</v>
      </c>
      <c r="I35" s="75">
        <v>0</v>
      </c>
      <c r="J35" s="36">
        <v>0</v>
      </c>
      <c r="K35" s="36">
        <v>0</v>
      </c>
      <c r="L35" s="73">
        <v>0</v>
      </c>
      <c r="M35" s="36">
        <v>0</v>
      </c>
      <c r="N35" s="37">
        <v>0</v>
      </c>
    </row>
    <row r="36" spans="2:14" ht="17.25" x14ac:dyDescent="0.25">
      <c r="B36" s="23" t="s">
        <v>32</v>
      </c>
      <c r="C36" s="25">
        <v>3</v>
      </c>
      <c r="D36" s="25">
        <v>3</v>
      </c>
      <c r="E36" s="25">
        <v>0</v>
      </c>
      <c r="F36" s="25">
        <v>3</v>
      </c>
      <c r="G36" s="25">
        <v>3</v>
      </c>
      <c r="H36" s="25">
        <v>0</v>
      </c>
      <c r="I36" s="32">
        <v>0</v>
      </c>
      <c r="J36" s="25">
        <v>0</v>
      </c>
      <c r="K36" s="25">
        <v>0</v>
      </c>
      <c r="L36" s="25">
        <v>0</v>
      </c>
      <c r="M36" s="25">
        <v>0</v>
      </c>
      <c r="N36" s="26">
        <v>0</v>
      </c>
    </row>
    <row r="37" spans="2:14" x14ac:dyDescent="0.25">
      <c r="B37" s="33" t="s">
        <v>15</v>
      </c>
      <c r="C37" s="76">
        <v>1</v>
      </c>
      <c r="D37" s="35">
        <v>1</v>
      </c>
      <c r="E37" s="35">
        <v>0</v>
      </c>
      <c r="F37" s="73">
        <v>1</v>
      </c>
      <c r="G37" s="72">
        <v>1</v>
      </c>
      <c r="H37" s="46">
        <v>0</v>
      </c>
      <c r="I37" s="73">
        <v>0</v>
      </c>
      <c r="J37" s="72">
        <v>0</v>
      </c>
      <c r="K37" s="72">
        <v>0</v>
      </c>
      <c r="L37" s="73">
        <v>0</v>
      </c>
      <c r="M37" s="36">
        <v>0</v>
      </c>
      <c r="N37" s="66">
        <v>0</v>
      </c>
    </row>
    <row r="38" spans="2:14" x14ac:dyDescent="0.25">
      <c r="B38" s="33" t="s">
        <v>16</v>
      </c>
      <c r="C38" s="76">
        <v>0</v>
      </c>
      <c r="D38" s="35">
        <v>0</v>
      </c>
      <c r="E38" s="35">
        <v>0</v>
      </c>
      <c r="F38" s="73">
        <v>0</v>
      </c>
      <c r="G38" s="46">
        <v>0</v>
      </c>
      <c r="H38" s="46">
        <v>0</v>
      </c>
      <c r="I38" s="73">
        <v>0</v>
      </c>
      <c r="J38" s="57">
        <v>0</v>
      </c>
      <c r="K38" s="72">
        <v>0</v>
      </c>
      <c r="L38" s="73">
        <v>0</v>
      </c>
      <c r="M38" s="36">
        <v>0</v>
      </c>
      <c r="N38" s="45">
        <v>0</v>
      </c>
    </row>
    <row r="39" spans="2:14" x14ac:dyDescent="0.25">
      <c r="B39" s="33" t="s">
        <v>17</v>
      </c>
      <c r="C39" s="76">
        <v>2</v>
      </c>
      <c r="D39" s="35">
        <v>2</v>
      </c>
      <c r="E39" s="35">
        <v>0</v>
      </c>
      <c r="F39" s="73">
        <v>2</v>
      </c>
      <c r="G39" s="46">
        <v>2</v>
      </c>
      <c r="H39" s="46">
        <v>0</v>
      </c>
      <c r="I39" s="73">
        <v>0</v>
      </c>
      <c r="J39" s="72">
        <v>0</v>
      </c>
      <c r="K39" s="72">
        <v>0</v>
      </c>
      <c r="L39" s="73">
        <v>0</v>
      </c>
      <c r="M39" s="36">
        <v>0</v>
      </c>
      <c r="N39" s="66">
        <v>0</v>
      </c>
    </row>
    <row r="40" spans="2:14" ht="18.75" customHeight="1" x14ac:dyDescent="0.25">
      <c r="B40" s="44" t="s">
        <v>18</v>
      </c>
      <c r="C40" s="77">
        <v>0</v>
      </c>
      <c r="D40" s="43">
        <v>0</v>
      </c>
      <c r="E40" s="43">
        <v>0</v>
      </c>
      <c r="F40" s="74">
        <v>0</v>
      </c>
      <c r="G40" s="69">
        <v>0</v>
      </c>
      <c r="H40" s="69">
        <v>0</v>
      </c>
      <c r="I40" s="74">
        <v>0</v>
      </c>
      <c r="J40" s="69">
        <v>0</v>
      </c>
      <c r="K40" s="69">
        <v>0</v>
      </c>
      <c r="L40" s="74">
        <v>0</v>
      </c>
      <c r="M40" s="68">
        <v>0</v>
      </c>
      <c r="N40" s="70">
        <v>0</v>
      </c>
    </row>
    <row r="41" spans="2:14" ht="36" customHeight="1" x14ac:dyDescent="0.25">
      <c r="B41" s="107" t="s">
        <v>29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</row>
    <row r="42" spans="2:14" ht="43.5" customHeight="1" x14ac:dyDescent="0.25">
      <c r="B42" s="101" t="s">
        <v>33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</row>
    <row r="43" spans="2:14" x14ac:dyDescent="0.25">
      <c r="B43" s="101" t="s">
        <v>34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</row>
    <row r="44" spans="2:14" x14ac:dyDescent="0.25">
      <c r="B44" s="38" t="s">
        <v>22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</row>
    <row r="62" spans="2:15" s="1" customFormat="1" x14ac:dyDescent="0.25">
      <c r="E62"/>
      <c r="F62"/>
      <c r="G62"/>
      <c r="H62"/>
      <c r="I62"/>
      <c r="J62"/>
      <c r="K62"/>
      <c r="L62"/>
      <c r="M62"/>
      <c r="N62"/>
      <c r="O62"/>
    </row>
    <row r="63" spans="2:15" x14ac:dyDescent="0.25">
      <c r="B63" s="38" t="s">
        <v>30</v>
      </c>
    </row>
    <row r="67" spans="3:3" x14ac:dyDescent="0.25">
      <c r="C67" s="39"/>
    </row>
  </sheetData>
  <mergeCells count="18">
    <mergeCell ref="B42:N42"/>
    <mergeCell ref="B43:N43"/>
    <mergeCell ref="G14:H14"/>
    <mergeCell ref="I14:I15"/>
    <mergeCell ref="J14:K14"/>
    <mergeCell ref="L14:L15"/>
    <mergeCell ref="M14:N14"/>
    <mergeCell ref="B41:N41"/>
    <mergeCell ref="B8:N8"/>
    <mergeCell ref="B9:N9"/>
    <mergeCell ref="B10:N10"/>
    <mergeCell ref="B11:N11"/>
    <mergeCell ref="B13:B15"/>
    <mergeCell ref="C13:C15"/>
    <mergeCell ref="D13:D15"/>
    <mergeCell ref="E13:E15"/>
    <mergeCell ref="F13:N13"/>
    <mergeCell ref="F14:F15"/>
  </mergeCells>
  <dataValidations count="1">
    <dataValidation type="list" allowBlank="1" showInputMessage="1" showErrorMessage="1" sqref="T9" xr:uid="{00000000-0002-0000-0800-000000000000}">
      <formula1>"Evaluación Planes ARS Autogestión,Evaluación Planes ARS Privadas,Evaluación Planes ARS Públicas"</formula1>
    </dataValidation>
  </dataValidations>
  <printOptions horizontalCentered="1"/>
  <pageMargins left="0.15748031496062992" right="0.15748031496062992" top="0.39370078740157483" bottom="0.15748031496062992" header="0.31496062992125984" footer="0.31496062992125984"/>
  <pageSetup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AC67"/>
  <sheetViews>
    <sheetView showGridLines="0" view="pageBreakPreview" topLeftCell="A43" zoomScale="85" zoomScaleNormal="75" zoomScaleSheetLayoutView="85" workbookViewId="0">
      <selection activeCell="B10" sqref="B10:N10"/>
    </sheetView>
  </sheetViews>
  <sheetFormatPr baseColWidth="10" defaultRowHeight="15" x14ac:dyDescent="0.25"/>
  <cols>
    <col min="1" max="1" width="1" customWidth="1"/>
    <col min="2" max="2" width="32.5703125" style="1" customWidth="1"/>
    <col min="3" max="3" width="13.85546875" style="1" customWidth="1"/>
    <col min="4" max="4" width="13.7109375" style="1" customWidth="1"/>
    <col min="5" max="5" width="15" customWidth="1"/>
    <col min="6" max="6" width="11.5703125" customWidth="1"/>
    <col min="7" max="7" width="13.42578125" bestFit="1" customWidth="1"/>
    <col min="8" max="8" width="15" bestFit="1" customWidth="1"/>
    <col min="9" max="9" width="11.5703125" customWidth="1"/>
    <col min="10" max="10" width="12.7109375" customWidth="1"/>
    <col min="11" max="11" width="13.5703125" customWidth="1"/>
    <col min="12" max="12" width="11.42578125" customWidth="1"/>
    <col min="13" max="13" width="11.85546875" customWidth="1"/>
    <col min="14" max="14" width="13.85546875" customWidth="1"/>
    <col min="15" max="15" width="1.85546875" customWidth="1"/>
  </cols>
  <sheetData>
    <row r="1" spans="2:29" ht="3.75" customHeight="1" thickBot="1" x14ac:dyDescent="0.3"/>
    <row r="2" spans="2:29" x14ac:dyDescent="0.25"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6"/>
      <c r="O2" s="7"/>
    </row>
    <row r="3" spans="2:29" x14ac:dyDescent="0.25"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2"/>
      <c r="O3" s="7"/>
    </row>
    <row r="4" spans="2:29" x14ac:dyDescent="0.25">
      <c r="B4" s="8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12"/>
      <c r="O4" s="7"/>
    </row>
    <row r="5" spans="2:29" x14ac:dyDescent="0.25">
      <c r="B5" s="8"/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12"/>
      <c r="O5" s="7"/>
    </row>
    <row r="6" spans="2:29" ht="15.75" thickBot="1" x14ac:dyDescent="0.3">
      <c r="B6" s="13"/>
      <c r="C6" s="14"/>
      <c r="D6" s="15"/>
      <c r="E6" s="16"/>
      <c r="F6" s="16"/>
      <c r="G6" s="16"/>
      <c r="H6" s="16"/>
      <c r="I6" s="16"/>
      <c r="J6" s="16"/>
      <c r="K6" s="16"/>
      <c r="L6" s="16"/>
      <c r="M6" s="16"/>
      <c r="N6" s="17"/>
      <c r="O6" s="7"/>
    </row>
    <row r="7" spans="2:29" ht="4.5" customHeight="1" x14ac:dyDescent="0.25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</row>
    <row r="8" spans="2:29" ht="15.75" x14ac:dyDescent="0.25">
      <c r="B8" s="108" t="s">
        <v>0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10"/>
    </row>
    <row r="9" spans="2:29" ht="15" customHeight="1" x14ac:dyDescent="0.25">
      <c r="B9" s="108" t="s">
        <v>1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10"/>
    </row>
    <row r="10" spans="2:29" ht="15" customHeight="1" x14ac:dyDescent="0.25">
      <c r="B10" s="108" t="s">
        <v>2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10"/>
    </row>
    <row r="11" spans="2:29" ht="15" customHeight="1" x14ac:dyDescent="0.25">
      <c r="B11" s="108" t="s">
        <v>36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10"/>
    </row>
    <row r="12" spans="2:29" ht="5.25" customHeight="1" x14ac:dyDescent="0.25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</row>
    <row r="13" spans="2:29" ht="15" customHeight="1" x14ac:dyDescent="0.25">
      <c r="B13" s="111" t="s">
        <v>3</v>
      </c>
      <c r="C13" s="114" t="s">
        <v>4</v>
      </c>
      <c r="D13" s="114" t="s">
        <v>5</v>
      </c>
      <c r="E13" s="114" t="s">
        <v>6</v>
      </c>
      <c r="F13" s="115" t="s">
        <v>7</v>
      </c>
      <c r="G13" s="115"/>
      <c r="H13" s="115"/>
      <c r="I13" s="115"/>
      <c r="J13" s="115"/>
      <c r="K13" s="115"/>
      <c r="L13" s="115"/>
      <c r="M13" s="115"/>
      <c r="N13" s="116"/>
    </row>
    <row r="14" spans="2:29" ht="15" customHeight="1" x14ac:dyDescent="0.25">
      <c r="B14" s="112"/>
      <c r="C14" s="104"/>
      <c r="D14" s="104"/>
      <c r="E14" s="104"/>
      <c r="F14" s="104" t="s">
        <v>8</v>
      </c>
      <c r="G14" s="103" t="s">
        <v>9</v>
      </c>
      <c r="H14" s="103"/>
      <c r="I14" s="104" t="s">
        <v>8</v>
      </c>
      <c r="J14" s="103" t="s">
        <v>10</v>
      </c>
      <c r="K14" s="103"/>
      <c r="L14" s="104" t="s">
        <v>8</v>
      </c>
      <c r="M14" s="103" t="s">
        <v>11</v>
      </c>
      <c r="N14" s="106"/>
    </row>
    <row r="15" spans="2:29" ht="15" customHeight="1" x14ac:dyDescent="0.25">
      <c r="B15" s="117"/>
      <c r="C15" s="118"/>
      <c r="D15" s="118"/>
      <c r="E15" s="118"/>
      <c r="F15" s="118"/>
      <c r="G15" s="60" t="s">
        <v>12</v>
      </c>
      <c r="H15" s="60" t="s">
        <v>13</v>
      </c>
      <c r="I15" s="118"/>
      <c r="J15" s="60" t="s">
        <v>12</v>
      </c>
      <c r="K15" s="60" t="s">
        <v>13</v>
      </c>
      <c r="L15" s="118"/>
      <c r="M15" s="60" t="s">
        <v>12</v>
      </c>
      <c r="N15" s="61" t="s">
        <v>13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2:29" ht="15" customHeight="1" x14ac:dyDescent="0.25">
      <c r="B16" s="62" t="s">
        <v>14</v>
      </c>
      <c r="C16" s="63">
        <f>+SUM(C17:C20)</f>
        <v>936</v>
      </c>
      <c r="D16" s="63">
        <f>+SUM(D17:D20)</f>
        <v>60</v>
      </c>
      <c r="E16" s="63">
        <f t="shared" ref="E16:N16" si="0">+SUM(E17:E20)</f>
        <v>876</v>
      </c>
      <c r="F16" s="64">
        <f t="shared" si="0"/>
        <v>5</v>
      </c>
      <c r="G16" s="64">
        <f t="shared" si="0"/>
        <v>5</v>
      </c>
      <c r="H16" s="64">
        <f t="shared" si="0"/>
        <v>0</v>
      </c>
      <c r="I16" s="64">
        <f t="shared" si="0"/>
        <v>926</v>
      </c>
      <c r="J16" s="64">
        <f t="shared" si="0"/>
        <v>52</v>
      </c>
      <c r="K16" s="64">
        <f t="shared" si="0"/>
        <v>874</v>
      </c>
      <c r="L16" s="64">
        <f t="shared" si="0"/>
        <v>5</v>
      </c>
      <c r="M16" s="64">
        <f t="shared" si="0"/>
        <v>3</v>
      </c>
      <c r="N16" s="65">
        <f t="shared" si="0"/>
        <v>2</v>
      </c>
      <c r="O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2:29" x14ac:dyDescent="0.25">
      <c r="B17" s="28" t="s">
        <v>15</v>
      </c>
      <c r="C17" s="59">
        <f>+C22+C27+C37+C32</f>
        <v>26</v>
      </c>
      <c r="D17" s="29">
        <f t="shared" ref="D17:N20" si="1">+D22+D27+D37+D32</f>
        <v>5</v>
      </c>
      <c r="E17" s="29">
        <f t="shared" si="1"/>
        <v>21</v>
      </c>
      <c r="F17" s="29">
        <f t="shared" si="1"/>
        <v>2</v>
      </c>
      <c r="G17" s="30">
        <f t="shared" si="1"/>
        <v>2</v>
      </c>
      <c r="H17" s="30">
        <f t="shared" si="1"/>
        <v>0</v>
      </c>
      <c r="I17" s="59">
        <f t="shared" si="1"/>
        <v>24</v>
      </c>
      <c r="J17" s="30">
        <f t="shared" si="1"/>
        <v>3</v>
      </c>
      <c r="K17" s="30">
        <f t="shared" si="1"/>
        <v>21</v>
      </c>
      <c r="L17" s="30">
        <f t="shared" si="1"/>
        <v>0</v>
      </c>
      <c r="M17" s="30">
        <f t="shared" si="1"/>
        <v>0</v>
      </c>
      <c r="N17" s="31">
        <f t="shared" si="1"/>
        <v>0</v>
      </c>
    </row>
    <row r="18" spans="2:29" x14ac:dyDescent="0.25">
      <c r="B18" s="28" t="s">
        <v>16</v>
      </c>
      <c r="C18" s="59">
        <f>+C23+C28+C38+C33</f>
        <v>59</v>
      </c>
      <c r="D18" s="29">
        <f t="shared" si="1"/>
        <v>1</v>
      </c>
      <c r="E18" s="29">
        <f t="shared" si="1"/>
        <v>58</v>
      </c>
      <c r="F18" s="29">
        <f t="shared" si="1"/>
        <v>0</v>
      </c>
      <c r="G18" s="30">
        <f t="shared" si="1"/>
        <v>0</v>
      </c>
      <c r="H18" s="30">
        <f t="shared" si="1"/>
        <v>0</v>
      </c>
      <c r="I18" s="59">
        <f t="shared" si="1"/>
        <v>59</v>
      </c>
      <c r="J18" s="30">
        <f t="shared" si="1"/>
        <v>1</v>
      </c>
      <c r="K18" s="30">
        <f t="shared" si="1"/>
        <v>58</v>
      </c>
      <c r="L18" s="30">
        <f t="shared" si="1"/>
        <v>0</v>
      </c>
      <c r="M18" s="30">
        <f t="shared" si="1"/>
        <v>0</v>
      </c>
      <c r="N18" s="31">
        <f t="shared" si="1"/>
        <v>0</v>
      </c>
    </row>
    <row r="19" spans="2:29" x14ac:dyDescent="0.25">
      <c r="B19" s="28" t="s">
        <v>17</v>
      </c>
      <c r="C19" s="59">
        <f>+C24+C29+C39+C34</f>
        <v>770</v>
      </c>
      <c r="D19" s="29">
        <f t="shared" si="1"/>
        <v>48</v>
      </c>
      <c r="E19" s="29">
        <f t="shared" si="1"/>
        <v>722</v>
      </c>
      <c r="F19" s="29">
        <f t="shared" si="1"/>
        <v>0</v>
      </c>
      <c r="G19" s="30">
        <f t="shared" si="1"/>
        <v>0</v>
      </c>
      <c r="H19" s="30">
        <f t="shared" si="1"/>
        <v>0</v>
      </c>
      <c r="I19" s="59">
        <f t="shared" si="1"/>
        <v>770</v>
      </c>
      <c r="J19" s="30">
        <f t="shared" si="1"/>
        <v>48</v>
      </c>
      <c r="K19" s="30">
        <f t="shared" si="1"/>
        <v>722</v>
      </c>
      <c r="L19" s="30">
        <f t="shared" si="1"/>
        <v>0</v>
      </c>
      <c r="M19" s="30">
        <f t="shared" si="1"/>
        <v>0</v>
      </c>
      <c r="N19" s="31">
        <f>+N24+N29+N39+N34</f>
        <v>0</v>
      </c>
    </row>
    <row r="20" spans="2:29" x14ac:dyDescent="0.25">
      <c r="B20" s="28" t="s">
        <v>18</v>
      </c>
      <c r="C20" s="59">
        <f>+C25+C30+C40+C35</f>
        <v>81</v>
      </c>
      <c r="D20" s="29">
        <f t="shared" si="1"/>
        <v>6</v>
      </c>
      <c r="E20" s="29">
        <f t="shared" si="1"/>
        <v>75</v>
      </c>
      <c r="F20" s="29">
        <f t="shared" si="1"/>
        <v>3</v>
      </c>
      <c r="G20" s="30">
        <f t="shared" si="1"/>
        <v>3</v>
      </c>
      <c r="H20" s="30">
        <f t="shared" si="1"/>
        <v>0</v>
      </c>
      <c r="I20" s="59">
        <f t="shared" si="1"/>
        <v>73</v>
      </c>
      <c r="J20" s="30">
        <f t="shared" si="1"/>
        <v>0</v>
      </c>
      <c r="K20" s="30">
        <f t="shared" si="1"/>
        <v>73</v>
      </c>
      <c r="L20" s="30">
        <f t="shared" si="1"/>
        <v>5</v>
      </c>
      <c r="M20" s="30">
        <f t="shared" si="1"/>
        <v>3</v>
      </c>
      <c r="N20" s="31">
        <f>+N25+N30+N40+N35</f>
        <v>2</v>
      </c>
    </row>
    <row r="21" spans="2:29" x14ac:dyDescent="0.25">
      <c r="B21" s="23" t="s">
        <v>19</v>
      </c>
      <c r="C21" s="32">
        <v>743</v>
      </c>
      <c r="D21" s="25">
        <v>0</v>
      </c>
      <c r="E21" s="25">
        <v>743</v>
      </c>
      <c r="F21" s="25">
        <v>0</v>
      </c>
      <c r="G21" s="25">
        <v>0</v>
      </c>
      <c r="H21" s="25">
        <v>0</v>
      </c>
      <c r="I21" s="32">
        <v>743</v>
      </c>
      <c r="J21" s="25">
        <v>0</v>
      </c>
      <c r="K21" s="25">
        <v>743</v>
      </c>
      <c r="L21" s="25">
        <v>0</v>
      </c>
      <c r="M21" s="25">
        <v>0</v>
      </c>
      <c r="N21" s="26">
        <v>0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2:29" x14ac:dyDescent="0.25">
      <c r="B22" s="33" t="s">
        <v>15</v>
      </c>
      <c r="C22" s="75">
        <v>16</v>
      </c>
      <c r="D22" s="35">
        <v>0</v>
      </c>
      <c r="E22" s="35">
        <v>16</v>
      </c>
      <c r="F22" s="35">
        <v>0</v>
      </c>
      <c r="G22" s="36">
        <v>0</v>
      </c>
      <c r="H22" s="36">
        <v>0</v>
      </c>
      <c r="I22" s="75">
        <v>16</v>
      </c>
      <c r="J22" s="36">
        <v>0</v>
      </c>
      <c r="K22" s="36">
        <v>16</v>
      </c>
      <c r="L22" s="73">
        <v>0</v>
      </c>
      <c r="M22" s="36">
        <v>0</v>
      </c>
      <c r="N22" s="37">
        <v>0</v>
      </c>
    </row>
    <row r="23" spans="2:29" x14ac:dyDescent="0.25">
      <c r="B23" s="33" t="s">
        <v>16</v>
      </c>
      <c r="C23" s="75">
        <v>8</v>
      </c>
      <c r="D23" s="35">
        <v>0</v>
      </c>
      <c r="E23" s="35">
        <v>8</v>
      </c>
      <c r="F23" s="35">
        <v>0</v>
      </c>
      <c r="G23" s="36">
        <v>0</v>
      </c>
      <c r="H23" s="36">
        <v>0</v>
      </c>
      <c r="I23" s="75">
        <v>8</v>
      </c>
      <c r="J23" s="36">
        <v>0</v>
      </c>
      <c r="K23" s="36">
        <v>8</v>
      </c>
      <c r="L23" s="73">
        <v>0</v>
      </c>
      <c r="M23" s="36">
        <v>0</v>
      </c>
      <c r="N23" s="37">
        <v>0</v>
      </c>
    </row>
    <row r="24" spans="2:29" x14ac:dyDescent="0.25">
      <c r="B24" s="33" t="s">
        <v>17</v>
      </c>
      <c r="C24" s="75">
        <v>696</v>
      </c>
      <c r="D24" s="35">
        <v>0</v>
      </c>
      <c r="E24" s="35">
        <v>696</v>
      </c>
      <c r="F24" s="35">
        <v>0</v>
      </c>
      <c r="G24" s="36">
        <v>0</v>
      </c>
      <c r="H24" s="36">
        <v>0</v>
      </c>
      <c r="I24" s="75">
        <v>696</v>
      </c>
      <c r="J24" s="36">
        <v>0</v>
      </c>
      <c r="K24" s="36">
        <v>696</v>
      </c>
      <c r="L24" s="73">
        <v>0</v>
      </c>
      <c r="M24" s="36">
        <v>0</v>
      </c>
      <c r="N24" s="37">
        <v>0</v>
      </c>
    </row>
    <row r="25" spans="2:29" x14ac:dyDescent="0.25">
      <c r="B25" s="33" t="s">
        <v>18</v>
      </c>
      <c r="C25" s="75">
        <v>23</v>
      </c>
      <c r="D25" s="35">
        <v>0</v>
      </c>
      <c r="E25" s="35">
        <v>23</v>
      </c>
      <c r="F25" s="35">
        <v>0</v>
      </c>
      <c r="G25" s="36">
        <v>0</v>
      </c>
      <c r="H25" s="36">
        <v>0</v>
      </c>
      <c r="I25" s="75">
        <v>23</v>
      </c>
      <c r="J25" s="36">
        <v>0</v>
      </c>
      <c r="K25" s="36">
        <v>23</v>
      </c>
      <c r="L25" s="73">
        <v>0</v>
      </c>
      <c r="M25" s="36">
        <v>0</v>
      </c>
      <c r="N25" s="37">
        <v>0</v>
      </c>
    </row>
    <row r="26" spans="2:29" x14ac:dyDescent="0.25">
      <c r="B26" s="23" t="s">
        <v>28</v>
      </c>
      <c r="C26" s="32">
        <v>12</v>
      </c>
      <c r="D26" s="25">
        <v>10</v>
      </c>
      <c r="E26" s="25">
        <v>2</v>
      </c>
      <c r="F26" s="25">
        <v>5</v>
      </c>
      <c r="G26" s="25">
        <v>5</v>
      </c>
      <c r="H26" s="25">
        <v>0</v>
      </c>
      <c r="I26" s="32">
        <v>5</v>
      </c>
      <c r="J26" s="25">
        <v>4</v>
      </c>
      <c r="K26" s="25">
        <v>1</v>
      </c>
      <c r="L26" s="25">
        <v>2</v>
      </c>
      <c r="M26" s="25">
        <v>1</v>
      </c>
      <c r="N26" s="26">
        <v>1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2:29" x14ac:dyDescent="0.25">
      <c r="B27" s="33" t="s">
        <v>15</v>
      </c>
      <c r="C27" s="75">
        <v>5</v>
      </c>
      <c r="D27" s="35">
        <v>5</v>
      </c>
      <c r="E27" s="35">
        <v>0</v>
      </c>
      <c r="F27" s="35">
        <v>2</v>
      </c>
      <c r="G27" s="36">
        <v>2</v>
      </c>
      <c r="H27" s="36">
        <v>0</v>
      </c>
      <c r="I27" s="75">
        <v>3</v>
      </c>
      <c r="J27" s="36">
        <v>3</v>
      </c>
      <c r="K27" s="36">
        <v>0</v>
      </c>
      <c r="L27" s="73">
        <v>0</v>
      </c>
      <c r="M27" s="36">
        <v>0</v>
      </c>
      <c r="N27" s="37">
        <v>0</v>
      </c>
    </row>
    <row r="28" spans="2:29" x14ac:dyDescent="0.25">
      <c r="B28" s="33" t="s">
        <v>16</v>
      </c>
      <c r="C28" s="75">
        <v>1</v>
      </c>
      <c r="D28" s="35">
        <v>1</v>
      </c>
      <c r="E28" s="35">
        <v>0</v>
      </c>
      <c r="F28" s="35">
        <v>0</v>
      </c>
      <c r="G28" s="36">
        <v>0</v>
      </c>
      <c r="H28" s="36">
        <v>0</v>
      </c>
      <c r="I28" s="75">
        <v>1</v>
      </c>
      <c r="J28" s="36">
        <v>1</v>
      </c>
      <c r="K28" s="36">
        <v>0</v>
      </c>
      <c r="L28" s="73">
        <v>0</v>
      </c>
      <c r="M28" s="36">
        <v>0</v>
      </c>
      <c r="N28" s="37">
        <v>0</v>
      </c>
    </row>
    <row r="29" spans="2:29" x14ac:dyDescent="0.25">
      <c r="B29" s="33" t="s">
        <v>17</v>
      </c>
      <c r="C29" s="75">
        <v>1</v>
      </c>
      <c r="D29" s="35">
        <v>0</v>
      </c>
      <c r="E29" s="35">
        <v>1</v>
      </c>
      <c r="F29" s="35">
        <v>0</v>
      </c>
      <c r="G29" s="36">
        <v>0</v>
      </c>
      <c r="H29" s="36">
        <v>0</v>
      </c>
      <c r="I29" s="75">
        <v>1</v>
      </c>
      <c r="J29" s="36">
        <v>0</v>
      </c>
      <c r="K29" s="36">
        <v>1</v>
      </c>
      <c r="L29" s="73">
        <v>0</v>
      </c>
      <c r="M29" s="36">
        <v>0</v>
      </c>
      <c r="N29" s="37">
        <v>0</v>
      </c>
    </row>
    <row r="30" spans="2:29" x14ac:dyDescent="0.25">
      <c r="B30" s="33" t="s">
        <v>18</v>
      </c>
      <c r="C30" s="75">
        <v>5</v>
      </c>
      <c r="D30" s="35">
        <v>4</v>
      </c>
      <c r="E30" s="35">
        <v>1</v>
      </c>
      <c r="F30" s="35">
        <v>3</v>
      </c>
      <c r="G30" s="36">
        <v>3</v>
      </c>
      <c r="H30" s="36">
        <v>0</v>
      </c>
      <c r="I30" s="75">
        <v>0</v>
      </c>
      <c r="J30" s="36">
        <v>0</v>
      </c>
      <c r="K30" s="36">
        <v>0</v>
      </c>
      <c r="L30" s="73">
        <v>2</v>
      </c>
      <c r="M30" s="36">
        <v>1</v>
      </c>
      <c r="N30" s="37">
        <v>1</v>
      </c>
    </row>
    <row r="31" spans="2:29" x14ac:dyDescent="0.25">
      <c r="B31" s="23" t="s">
        <v>27</v>
      </c>
      <c r="C31" s="32">
        <v>96</v>
      </c>
      <c r="D31" s="25">
        <v>47</v>
      </c>
      <c r="E31" s="25">
        <v>49</v>
      </c>
      <c r="F31" s="25">
        <v>0</v>
      </c>
      <c r="G31" s="25">
        <v>0</v>
      </c>
      <c r="H31" s="25">
        <v>0</v>
      </c>
      <c r="I31" s="32">
        <v>95</v>
      </c>
      <c r="J31" s="25">
        <v>46</v>
      </c>
      <c r="K31" s="25">
        <v>49</v>
      </c>
      <c r="L31" s="25">
        <v>1</v>
      </c>
      <c r="M31" s="25">
        <v>1</v>
      </c>
      <c r="N31" s="26">
        <v>0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</row>
    <row r="32" spans="2:29" x14ac:dyDescent="0.25">
      <c r="B32" s="33" t="s">
        <v>15</v>
      </c>
      <c r="C32" s="75">
        <v>5</v>
      </c>
      <c r="D32" s="35">
        <v>0</v>
      </c>
      <c r="E32" s="35">
        <v>5</v>
      </c>
      <c r="F32" s="35">
        <v>0</v>
      </c>
      <c r="G32" s="36">
        <v>0</v>
      </c>
      <c r="H32" s="36">
        <v>0</v>
      </c>
      <c r="I32" s="75">
        <v>5</v>
      </c>
      <c r="J32" s="36">
        <v>0</v>
      </c>
      <c r="K32" s="36">
        <v>5</v>
      </c>
      <c r="L32" s="73">
        <v>0</v>
      </c>
      <c r="M32" s="36">
        <v>0</v>
      </c>
      <c r="N32" s="37">
        <v>0</v>
      </c>
    </row>
    <row r="33" spans="2:29" x14ac:dyDescent="0.25">
      <c r="B33" s="33" t="s">
        <v>16</v>
      </c>
      <c r="C33" s="75">
        <v>10</v>
      </c>
      <c r="D33" s="35">
        <v>0</v>
      </c>
      <c r="E33" s="35">
        <v>10</v>
      </c>
      <c r="F33" s="35">
        <v>0</v>
      </c>
      <c r="G33" s="36">
        <v>0</v>
      </c>
      <c r="H33" s="36">
        <v>0</v>
      </c>
      <c r="I33" s="75">
        <v>10</v>
      </c>
      <c r="J33" s="36">
        <v>0</v>
      </c>
      <c r="K33" s="36">
        <v>10</v>
      </c>
      <c r="L33" s="73">
        <v>0</v>
      </c>
      <c r="M33" s="36">
        <v>0</v>
      </c>
      <c r="N33" s="37">
        <v>0</v>
      </c>
    </row>
    <row r="34" spans="2:29" x14ac:dyDescent="0.25">
      <c r="B34" s="33" t="s">
        <v>17</v>
      </c>
      <c r="C34" s="75">
        <v>70</v>
      </c>
      <c r="D34" s="35">
        <v>46</v>
      </c>
      <c r="E34" s="35">
        <v>24</v>
      </c>
      <c r="F34" s="35">
        <v>0</v>
      </c>
      <c r="G34" s="36">
        <v>0</v>
      </c>
      <c r="H34" s="36">
        <v>0</v>
      </c>
      <c r="I34" s="75">
        <v>70</v>
      </c>
      <c r="J34" s="36">
        <v>46</v>
      </c>
      <c r="K34" s="36">
        <v>24</v>
      </c>
      <c r="L34" s="73">
        <v>0</v>
      </c>
      <c r="M34" s="36">
        <v>0</v>
      </c>
      <c r="N34" s="37">
        <v>0</v>
      </c>
    </row>
    <row r="35" spans="2:29" x14ac:dyDescent="0.25">
      <c r="B35" s="33" t="s">
        <v>18</v>
      </c>
      <c r="C35" s="75">
        <v>11</v>
      </c>
      <c r="D35" s="35">
        <v>1</v>
      </c>
      <c r="E35" s="35">
        <v>10</v>
      </c>
      <c r="F35" s="35">
        <v>0</v>
      </c>
      <c r="G35" s="36">
        <v>0</v>
      </c>
      <c r="H35" s="36">
        <v>0</v>
      </c>
      <c r="I35" s="75">
        <v>10</v>
      </c>
      <c r="J35" s="36">
        <v>0</v>
      </c>
      <c r="K35" s="36">
        <v>10</v>
      </c>
      <c r="L35" s="73">
        <v>1</v>
      </c>
      <c r="M35" s="36">
        <v>1</v>
      </c>
      <c r="N35" s="37">
        <v>0</v>
      </c>
    </row>
    <row r="36" spans="2:29" ht="17.25" x14ac:dyDescent="0.25">
      <c r="B36" s="23" t="s">
        <v>32</v>
      </c>
      <c r="C36" s="25">
        <v>85</v>
      </c>
      <c r="D36" s="25">
        <v>3</v>
      </c>
      <c r="E36" s="25">
        <v>82</v>
      </c>
      <c r="F36" s="25">
        <v>0</v>
      </c>
      <c r="G36" s="25">
        <v>0</v>
      </c>
      <c r="H36" s="25">
        <v>0</v>
      </c>
      <c r="I36" s="32">
        <v>83</v>
      </c>
      <c r="J36" s="25">
        <v>2</v>
      </c>
      <c r="K36" s="25">
        <v>81</v>
      </c>
      <c r="L36" s="25">
        <v>2</v>
      </c>
      <c r="M36" s="25">
        <v>1</v>
      </c>
      <c r="N36" s="26">
        <v>1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</row>
    <row r="37" spans="2:29" x14ac:dyDescent="0.25">
      <c r="B37" s="33" t="s">
        <v>15</v>
      </c>
      <c r="C37" s="76">
        <v>0</v>
      </c>
      <c r="D37" s="35">
        <v>0</v>
      </c>
      <c r="E37" s="35">
        <v>0</v>
      </c>
      <c r="F37" s="73">
        <v>0</v>
      </c>
      <c r="G37" s="72">
        <v>0</v>
      </c>
      <c r="H37" s="46">
        <v>0</v>
      </c>
      <c r="I37" s="73">
        <v>0</v>
      </c>
      <c r="J37" s="72">
        <v>0</v>
      </c>
      <c r="K37" s="72">
        <v>0</v>
      </c>
      <c r="L37" s="73">
        <v>0</v>
      </c>
      <c r="M37" s="36">
        <v>0</v>
      </c>
      <c r="N37" s="66">
        <v>0</v>
      </c>
    </row>
    <row r="38" spans="2:29" x14ac:dyDescent="0.25">
      <c r="B38" s="33" t="s">
        <v>16</v>
      </c>
      <c r="C38" s="76">
        <v>40</v>
      </c>
      <c r="D38" s="35">
        <v>0</v>
      </c>
      <c r="E38" s="35">
        <v>40</v>
      </c>
      <c r="F38" s="73">
        <v>0</v>
      </c>
      <c r="G38" s="46">
        <v>0</v>
      </c>
      <c r="H38" s="46">
        <v>0</v>
      </c>
      <c r="I38" s="73">
        <v>40</v>
      </c>
      <c r="J38" s="57">
        <v>0</v>
      </c>
      <c r="K38" s="72">
        <v>40</v>
      </c>
      <c r="L38" s="73">
        <v>0</v>
      </c>
      <c r="M38" s="36">
        <v>0</v>
      </c>
      <c r="N38" s="45">
        <v>0</v>
      </c>
    </row>
    <row r="39" spans="2:29" x14ac:dyDescent="0.25">
      <c r="B39" s="33" t="s">
        <v>17</v>
      </c>
      <c r="C39" s="76">
        <v>3</v>
      </c>
      <c r="D39" s="35">
        <v>2</v>
      </c>
      <c r="E39" s="35">
        <v>1</v>
      </c>
      <c r="F39" s="73">
        <v>0</v>
      </c>
      <c r="G39" s="46">
        <v>0</v>
      </c>
      <c r="H39" s="46">
        <v>0</v>
      </c>
      <c r="I39" s="73">
        <v>3</v>
      </c>
      <c r="J39" s="72">
        <v>2</v>
      </c>
      <c r="K39" s="72">
        <v>1</v>
      </c>
      <c r="L39" s="73">
        <v>0</v>
      </c>
      <c r="M39" s="36">
        <v>0</v>
      </c>
      <c r="N39" s="66">
        <v>0</v>
      </c>
    </row>
    <row r="40" spans="2:29" ht="18.75" customHeight="1" x14ac:dyDescent="0.25">
      <c r="B40" s="44" t="s">
        <v>18</v>
      </c>
      <c r="C40" s="77">
        <v>42</v>
      </c>
      <c r="D40" s="43">
        <v>1</v>
      </c>
      <c r="E40" s="43">
        <v>41</v>
      </c>
      <c r="F40" s="74">
        <v>0</v>
      </c>
      <c r="G40" s="69">
        <v>0</v>
      </c>
      <c r="H40" s="69">
        <v>0</v>
      </c>
      <c r="I40" s="74">
        <v>40</v>
      </c>
      <c r="J40" s="69">
        <v>0</v>
      </c>
      <c r="K40" s="69">
        <v>40</v>
      </c>
      <c r="L40" s="74">
        <v>2</v>
      </c>
      <c r="M40" s="68">
        <v>1</v>
      </c>
      <c r="N40" s="70">
        <v>1</v>
      </c>
    </row>
    <row r="41" spans="2:29" ht="36" customHeight="1" x14ac:dyDescent="0.25">
      <c r="B41" s="107" t="s">
        <v>29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</row>
    <row r="42" spans="2:29" ht="43.5" customHeight="1" x14ac:dyDescent="0.25">
      <c r="B42" s="101" t="s">
        <v>33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</row>
    <row r="43" spans="2:29" x14ac:dyDescent="0.25">
      <c r="B43" s="101" t="s">
        <v>34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</row>
    <row r="44" spans="2:29" x14ac:dyDescent="0.25">
      <c r="B44" s="38" t="s">
        <v>22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62" spans="2:15" s="1" customFormat="1" x14ac:dyDescent="0.25">
      <c r="E62"/>
      <c r="F62"/>
      <c r="G62"/>
      <c r="H62"/>
      <c r="I62"/>
      <c r="J62"/>
      <c r="K62"/>
      <c r="L62"/>
      <c r="M62"/>
      <c r="N62"/>
      <c r="O62"/>
    </row>
    <row r="63" spans="2:15" x14ac:dyDescent="0.25">
      <c r="B63" s="38" t="s">
        <v>30</v>
      </c>
    </row>
    <row r="67" spans="3:3" x14ac:dyDescent="0.25">
      <c r="C67" s="39"/>
    </row>
  </sheetData>
  <mergeCells count="18">
    <mergeCell ref="B8:N8"/>
    <mergeCell ref="B9:N9"/>
    <mergeCell ref="B10:N10"/>
    <mergeCell ref="B11:N11"/>
    <mergeCell ref="B13:B15"/>
    <mergeCell ref="C13:C15"/>
    <mergeCell ref="D13:D15"/>
    <mergeCell ref="E13:E15"/>
    <mergeCell ref="F13:N13"/>
    <mergeCell ref="F14:F15"/>
    <mergeCell ref="B42:N42"/>
    <mergeCell ref="B43:N43"/>
    <mergeCell ref="G14:H14"/>
    <mergeCell ref="I14:I15"/>
    <mergeCell ref="J14:K14"/>
    <mergeCell ref="L14:L15"/>
    <mergeCell ref="M14:N14"/>
    <mergeCell ref="B41:N41"/>
  </mergeCells>
  <dataValidations count="1">
    <dataValidation type="list" allowBlank="1" showInputMessage="1" showErrorMessage="1" sqref="T9" xr:uid="{00000000-0002-0000-0C00-000000000000}">
      <formula1>"Evaluación Planes ARS Autogestión,Evaluación Planes ARS Privadas,Evaluación Planes ARS Públicas"</formula1>
    </dataValidation>
  </dataValidations>
  <printOptions horizontalCentered="1"/>
  <pageMargins left="0.15748031496062992" right="0.15748031496062992" top="0.39370078740157483" bottom="0.15748031496062992" header="0.31496062992125984" footer="0.31496062992125984"/>
  <pageSetup scale="5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AC67"/>
  <sheetViews>
    <sheetView showGridLines="0" view="pageBreakPreview" topLeftCell="A31" zoomScale="75" zoomScaleNormal="75" zoomScaleSheetLayoutView="75" workbookViewId="0">
      <selection activeCell="B16" sqref="B16"/>
    </sheetView>
  </sheetViews>
  <sheetFormatPr baseColWidth="10" defaultRowHeight="15" x14ac:dyDescent="0.25"/>
  <cols>
    <col min="1" max="1" width="1" customWidth="1"/>
    <col min="2" max="2" width="32.5703125" style="1" customWidth="1"/>
    <col min="3" max="3" width="13.85546875" style="1" customWidth="1"/>
    <col min="4" max="4" width="13.7109375" style="1" customWidth="1"/>
    <col min="5" max="5" width="15" customWidth="1"/>
    <col min="6" max="6" width="11.5703125" customWidth="1"/>
    <col min="7" max="7" width="13.42578125" bestFit="1" customWidth="1"/>
    <col min="8" max="8" width="15" bestFit="1" customWidth="1"/>
    <col min="9" max="9" width="11.5703125" customWidth="1"/>
    <col min="10" max="10" width="12.7109375" customWidth="1"/>
    <col min="11" max="11" width="13.5703125" customWidth="1"/>
    <col min="12" max="12" width="11.42578125" customWidth="1"/>
    <col min="13" max="13" width="11.85546875" customWidth="1"/>
    <col min="14" max="14" width="13.85546875" customWidth="1"/>
    <col min="15" max="15" width="1.85546875" customWidth="1"/>
  </cols>
  <sheetData>
    <row r="1" spans="2:29" ht="3.75" customHeight="1" thickBot="1" x14ac:dyDescent="0.3"/>
    <row r="2" spans="2:29" x14ac:dyDescent="0.25"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6"/>
      <c r="O2" s="7"/>
    </row>
    <row r="3" spans="2:29" x14ac:dyDescent="0.25"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2"/>
      <c r="O3" s="7"/>
    </row>
    <row r="4" spans="2:29" x14ac:dyDescent="0.25">
      <c r="B4" s="8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12"/>
      <c r="O4" s="7"/>
    </row>
    <row r="5" spans="2:29" x14ac:dyDescent="0.25">
      <c r="B5" s="8"/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12"/>
      <c r="O5" s="7"/>
    </row>
    <row r="6" spans="2:29" ht="15.75" thickBot="1" x14ac:dyDescent="0.3">
      <c r="B6" s="13"/>
      <c r="C6" s="14"/>
      <c r="D6" s="15"/>
      <c r="E6" s="16"/>
      <c r="F6" s="16"/>
      <c r="G6" s="16"/>
      <c r="H6" s="16"/>
      <c r="I6" s="16"/>
      <c r="J6" s="16"/>
      <c r="K6" s="16"/>
      <c r="L6" s="16"/>
      <c r="M6" s="16"/>
      <c r="N6" s="17"/>
      <c r="O6" s="7"/>
    </row>
    <row r="7" spans="2:29" ht="4.5" customHeight="1" x14ac:dyDescent="0.25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</row>
    <row r="8" spans="2:29" ht="15.75" x14ac:dyDescent="0.25">
      <c r="B8" s="108" t="s">
        <v>0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10"/>
    </row>
    <row r="9" spans="2:29" ht="15" customHeight="1" x14ac:dyDescent="0.25">
      <c r="B9" s="108" t="s">
        <v>1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10"/>
    </row>
    <row r="10" spans="2:29" ht="15" customHeight="1" x14ac:dyDescent="0.25">
      <c r="B10" s="108" t="s">
        <v>2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10"/>
    </row>
    <row r="11" spans="2:29" ht="15" customHeight="1" x14ac:dyDescent="0.25">
      <c r="B11" s="108" t="s">
        <v>37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10"/>
    </row>
    <row r="12" spans="2:29" ht="5.25" customHeight="1" x14ac:dyDescent="0.25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</row>
    <row r="13" spans="2:29" ht="15" customHeight="1" x14ac:dyDescent="0.25">
      <c r="B13" s="111" t="s">
        <v>3</v>
      </c>
      <c r="C13" s="114" t="s">
        <v>4</v>
      </c>
      <c r="D13" s="114" t="s">
        <v>5</v>
      </c>
      <c r="E13" s="114" t="s">
        <v>6</v>
      </c>
      <c r="F13" s="115" t="s">
        <v>7</v>
      </c>
      <c r="G13" s="115"/>
      <c r="H13" s="115"/>
      <c r="I13" s="115"/>
      <c r="J13" s="115"/>
      <c r="K13" s="115"/>
      <c r="L13" s="115"/>
      <c r="M13" s="115"/>
      <c r="N13" s="116"/>
    </row>
    <row r="14" spans="2:29" ht="15" customHeight="1" x14ac:dyDescent="0.25">
      <c r="B14" s="112"/>
      <c r="C14" s="104"/>
      <c r="D14" s="104"/>
      <c r="E14" s="104"/>
      <c r="F14" s="104" t="s">
        <v>8</v>
      </c>
      <c r="G14" s="103" t="s">
        <v>9</v>
      </c>
      <c r="H14" s="103"/>
      <c r="I14" s="104" t="s">
        <v>8</v>
      </c>
      <c r="J14" s="103" t="s">
        <v>10</v>
      </c>
      <c r="K14" s="103"/>
      <c r="L14" s="104" t="s">
        <v>8</v>
      </c>
      <c r="M14" s="103" t="s">
        <v>11</v>
      </c>
      <c r="N14" s="106"/>
    </row>
    <row r="15" spans="2:29" ht="15" customHeight="1" x14ac:dyDescent="0.25">
      <c r="B15" s="117"/>
      <c r="C15" s="118"/>
      <c r="D15" s="118"/>
      <c r="E15" s="118"/>
      <c r="F15" s="118"/>
      <c r="G15" s="60" t="s">
        <v>12</v>
      </c>
      <c r="H15" s="60" t="s">
        <v>13</v>
      </c>
      <c r="I15" s="118"/>
      <c r="J15" s="60" t="s">
        <v>12</v>
      </c>
      <c r="K15" s="60" t="s">
        <v>13</v>
      </c>
      <c r="L15" s="118"/>
      <c r="M15" s="60" t="s">
        <v>12</v>
      </c>
      <c r="N15" s="61" t="s">
        <v>13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2:29" ht="15" customHeight="1" x14ac:dyDescent="0.25">
      <c r="B16" s="62" t="s">
        <v>14</v>
      </c>
      <c r="C16" s="63">
        <f>+SUM(C17:C20)</f>
        <v>347</v>
      </c>
      <c r="D16" s="63">
        <f>+SUM(D17:D20)</f>
        <v>148</v>
      </c>
      <c r="E16" s="63">
        <f t="shared" ref="E16:N16" si="0">+SUM(E17:E20)</f>
        <v>199</v>
      </c>
      <c r="F16" s="64">
        <f t="shared" si="0"/>
        <v>22</v>
      </c>
      <c r="G16" s="64">
        <f t="shared" si="0"/>
        <v>3</v>
      </c>
      <c r="H16" s="64">
        <f t="shared" si="0"/>
        <v>19</v>
      </c>
      <c r="I16" s="64">
        <f t="shared" si="0"/>
        <v>322</v>
      </c>
      <c r="J16" s="64">
        <f t="shared" si="0"/>
        <v>145</v>
      </c>
      <c r="K16" s="64">
        <f t="shared" si="0"/>
        <v>177</v>
      </c>
      <c r="L16" s="64">
        <f t="shared" si="0"/>
        <v>3</v>
      </c>
      <c r="M16" s="64">
        <f t="shared" si="0"/>
        <v>0</v>
      </c>
      <c r="N16" s="65">
        <f t="shared" si="0"/>
        <v>3</v>
      </c>
      <c r="O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2:29" x14ac:dyDescent="0.25">
      <c r="B17" s="28" t="s">
        <v>15</v>
      </c>
      <c r="C17" s="59">
        <f>+C22+C27+C37+C32</f>
        <v>15</v>
      </c>
      <c r="D17" s="29">
        <f t="shared" ref="D17:N20" si="1">+D22+D27+D37+D32</f>
        <v>1</v>
      </c>
      <c r="E17" s="29">
        <f t="shared" si="1"/>
        <v>14</v>
      </c>
      <c r="F17" s="29">
        <f t="shared" si="1"/>
        <v>6</v>
      </c>
      <c r="G17" s="30">
        <f t="shared" si="1"/>
        <v>1</v>
      </c>
      <c r="H17" s="30">
        <f t="shared" si="1"/>
        <v>5</v>
      </c>
      <c r="I17" s="59">
        <f t="shared" si="1"/>
        <v>8</v>
      </c>
      <c r="J17" s="30">
        <f t="shared" si="1"/>
        <v>0</v>
      </c>
      <c r="K17" s="30">
        <f t="shared" si="1"/>
        <v>8</v>
      </c>
      <c r="L17" s="30">
        <f t="shared" si="1"/>
        <v>1</v>
      </c>
      <c r="M17" s="30">
        <f t="shared" si="1"/>
        <v>0</v>
      </c>
      <c r="N17" s="31">
        <f t="shared" si="1"/>
        <v>1</v>
      </c>
    </row>
    <row r="18" spans="2:29" x14ac:dyDescent="0.25">
      <c r="B18" s="28" t="s">
        <v>16</v>
      </c>
      <c r="C18" s="59">
        <f>+C23+C28+C38+C33</f>
        <v>40</v>
      </c>
      <c r="D18" s="29">
        <f t="shared" si="1"/>
        <v>0</v>
      </c>
      <c r="E18" s="29">
        <f t="shared" si="1"/>
        <v>40</v>
      </c>
      <c r="F18" s="29">
        <f t="shared" si="1"/>
        <v>0</v>
      </c>
      <c r="G18" s="30">
        <f t="shared" si="1"/>
        <v>0</v>
      </c>
      <c r="H18" s="30">
        <f t="shared" si="1"/>
        <v>0</v>
      </c>
      <c r="I18" s="59">
        <f t="shared" si="1"/>
        <v>40</v>
      </c>
      <c r="J18" s="30">
        <f t="shared" si="1"/>
        <v>0</v>
      </c>
      <c r="K18" s="30">
        <f t="shared" si="1"/>
        <v>40</v>
      </c>
      <c r="L18" s="30">
        <f t="shared" si="1"/>
        <v>0</v>
      </c>
      <c r="M18" s="30">
        <f t="shared" si="1"/>
        <v>0</v>
      </c>
      <c r="N18" s="31">
        <f t="shared" si="1"/>
        <v>0</v>
      </c>
    </row>
    <row r="19" spans="2:29" x14ac:dyDescent="0.25">
      <c r="B19" s="28" t="s">
        <v>17</v>
      </c>
      <c r="C19" s="59">
        <f>+C24+C29+C39+C34</f>
        <v>273</v>
      </c>
      <c r="D19" s="29">
        <f t="shared" si="1"/>
        <v>147</v>
      </c>
      <c r="E19" s="29">
        <f t="shared" si="1"/>
        <v>126</v>
      </c>
      <c r="F19" s="29">
        <f t="shared" si="1"/>
        <v>14</v>
      </c>
      <c r="G19" s="30">
        <f t="shared" si="1"/>
        <v>2</v>
      </c>
      <c r="H19" s="30">
        <f t="shared" si="1"/>
        <v>12</v>
      </c>
      <c r="I19" s="59">
        <f t="shared" si="1"/>
        <v>257</v>
      </c>
      <c r="J19" s="30">
        <f t="shared" si="1"/>
        <v>145</v>
      </c>
      <c r="K19" s="30">
        <f t="shared" si="1"/>
        <v>112</v>
      </c>
      <c r="L19" s="30">
        <f t="shared" si="1"/>
        <v>2</v>
      </c>
      <c r="M19" s="30">
        <f t="shared" si="1"/>
        <v>0</v>
      </c>
      <c r="N19" s="31">
        <f>+N24+N29+N39+N34</f>
        <v>2</v>
      </c>
    </row>
    <row r="20" spans="2:29" x14ac:dyDescent="0.25">
      <c r="B20" s="28" t="s">
        <v>18</v>
      </c>
      <c r="C20" s="59">
        <f>+C25+C30+C40+C35</f>
        <v>19</v>
      </c>
      <c r="D20" s="29">
        <f t="shared" si="1"/>
        <v>0</v>
      </c>
      <c r="E20" s="29">
        <f t="shared" si="1"/>
        <v>19</v>
      </c>
      <c r="F20" s="29">
        <f t="shared" si="1"/>
        <v>2</v>
      </c>
      <c r="G20" s="30">
        <f t="shared" si="1"/>
        <v>0</v>
      </c>
      <c r="H20" s="30">
        <f t="shared" si="1"/>
        <v>2</v>
      </c>
      <c r="I20" s="59">
        <f t="shared" si="1"/>
        <v>17</v>
      </c>
      <c r="J20" s="30">
        <f t="shared" si="1"/>
        <v>0</v>
      </c>
      <c r="K20" s="30">
        <f t="shared" si="1"/>
        <v>17</v>
      </c>
      <c r="L20" s="30">
        <f t="shared" si="1"/>
        <v>0</v>
      </c>
      <c r="M20" s="30">
        <f t="shared" si="1"/>
        <v>0</v>
      </c>
      <c r="N20" s="31">
        <f>+N25+N30+N40+N35</f>
        <v>0</v>
      </c>
    </row>
    <row r="21" spans="2:29" x14ac:dyDescent="0.25">
      <c r="B21" s="23" t="s">
        <v>19</v>
      </c>
      <c r="C21" s="32">
        <v>146</v>
      </c>
      <c r="D21" s="25">
        <v>68</v>
      </c>
      <c r="E21" s="25">
        <v>78</v>
      </c>
      <c r="F21" s="25">
        <v>2</v>
      </c>
      <c r="G21" s="25">
        <v>0</v>
      </c>
      <c r="H21" s="25">
        <v>2</v>
      </c>
      <c r="I21" s="32">
        <v>144</v>
      </c>
      <c r="J21" s="25">
        <v>68</v>
      </c>
      <c r="K21" s="25">
        <v>76</v>
      </c>
      <c r="L21" s="25">
        <v>0</v>
      </c>
      <c r="M21" s="25">
        <v>0</v>
      </c>
      <c r="N21" s="26">
        <v>0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2:29" x14ac:dyDescent="0.25">
      <c r="B22" s="33" t="s">
        <v>15</v>
      </c>
      <c r="C22" s="75">
        <v>2</v>
      </c>
      <c r="D22" s="35">
        <v>0</v>
      </c>
      <c r="E22" s="35">
        <v>2</v>
      </c>
      <c r="F22" s="35">
        <v>2</v>
      </c>
      <c r="G22" s="36">
        <v>0</v>
      </c>
      <c r="H22" s="36">
        <v>2</v>
      </c>
      <c r="I22" s="75">
        <v>0</v>
      </c>
      <c r="J22" s="36">
        <v>0</v>
      </c>
      <c r="K22" s="36">
        <v>0</v>
      </c>
      <c r="L22" s="73">
        <v>0</v>
      </c>
      <c r="M22" s="36">
        <v>0</v>
      </c>
      <c r="N22" s="37">
        <v>0</v>
      </c>
    </row>
    <row r="23" spans="2:29" x14ac:dyDescent="0.25">
      <c r="B23" s="33" t="s">
        <v>16</v>
      </c>
      <c r="C23" s="75">
        <v>0</v>
      </c>
      <c r="D23" s="35">
        <v>0</v>
      </c>
      <c r="E23" s="35">
        <v>0</v>
      </c>
      <c r="F23" s="35">
        <v>0</v>
      </c>
      <c r="G23" s="36">
        <v>0</v>
      </c>
      <c r="H23" s="36">
        <v>0</v>
      </c>
      <c r="I23" s="75">
        <v>0</v>
      </c>
      <c r="J23" s="36">
        <v>0</v>
      </c>
      <c r="K23" s="36">
        <v>0</v>
      </c>
      <c r="L23" s="73">
        <v>0</v>
      </c>
      <c r="M23" s="36">
        <v>0</v>
      </c>
      <c r="N23" s="37">
        <v>0</v>
      </c>
    </row>
    <row r="24" spans="2:29" x14ac:dyDescent="0.25">
      <c r="B24" s="33" t="s">
        <v>17</v>
      </c>
      <c r="C24" s="75">
        <v>144</v>
      </c>
      <c r="D24" s="35">
        <v>68</v>
      </c>
      <c r="E24" s="35">
        <v>76</v>
      </c>
      <c r="F24" s="35">
        <v>0</v>
      </c>
      <c r="G24" s="36">
        <v>0</v>
      </c>
      <c r="H24" s="36">
        <v>0</v>
      </c>
      <c r="I24" s="75">
        <v>144</v>
      </c>
      <c r="J24" s="36">
        <v>68</v>
      </c>
      <c r="K24" s="36">
        <v>76</v>
      </c>
      <c r="L24" s="73">
        <v>0</v>
      </c>
      <c r="M24" s="36">
        <v>0</v>
      </c>
      <c r="N24" s="37">
        <v>0</v>
      </c>
    </row>
    <row r="25" spans="2:29" x14ac:dyDescent="0.25">
      <c r="B25" s="33" t="s">
        <v>18</v>
      </c>
      <c r="C25" s="75">
        <v>0</v>
      </c>
      <c r="D25" s="35">
        <v>0</v>
      </c>
      <c r="E25" s="35">
        <v>0</v>
      </c>
      <c r="F25" s="35">
        <v>0</v>
      </c>
      <c r="G25" s="36">
        <v>0</v>
      </c>
      <c r="H25" s="36">
        <v>0</v>
      </c>
      <c r="I25" s="75">
        <v>0</v>
      </c>
      <c r="J25" s="36">
        <v>0</v>
      </c>
      <c r="K25" s="36">
        <v>0</v>
      </c>
      <c r="L25" s="73">
        <v>0</v>
      </c>
      <c r="M25" s="36">
        <v>0</v>
      </c>
      <c r="N25" s="37">
        <v>0</v>
      </c>
    </row>
    <row r="26" spans="2:29" x14ac:dyDescent="0.25">
      <c r="B26" s="23" t="s">
        <v>28</v>
      </c>
      <c r="C26" s="32">
        <v>95</v>
      </c>
      <c r="D26" s="25">
        <v>77</v>
      </c>
      <c r="E26" s="25">
        <v>18</v>
      </c>
      <c r="F26" s="25">
        <v>17</v>
      </c>
      <c r="G26" s="25">
        <v>0</v>
      </c>
      <c r="H26" s="25">
        <v>17</v>
      </c>
      <c r="I26" s="32">
        <v>78</v>
      </c>
      <c r="J26" s="25">
        <v>77</v>
      </c>
      <c r="K26" s="25">
        <v>1</v>
      </c>
      <c r="L26" s="25">
        <v>0</v>
      </c>
      <c r="M26" s="25">
        <v>0</v>
      </c>
      <c r="N26" s="26">
        <v>0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2:29" x14ac:dyDescent="0.25">
      <c r="B27" s="33" t="s">
        <v>15</v>
      </c>
      <c r="C27" s="75">
        <v>3</v>
      </c>
      <c r="D27" s="35">
        <v>0</v>
      </c>
      <c r="E27" s="35">
        <v>3</v>
      </c>
      <c r="F27" s="35">
        <v>3</v>
      </c>
      <c r="G27" s="36">
        <v>0</v>
      </c>
      <c r="H27" s="36">
        <v>3</v>
      </c>
      <c r="I27" s="75">
        <v>0</v>
      </c>
      <c r="J27" s="36">
        <v>0</v>
      </c>
      <c r="K27" s="36">
        <v>0</v>
      </c>
      <c r="L27" s="73">
        <v>0</v>
      </c>
      <c r="M27" s="36">
        <v>0</v>
      </c>
      <c r="N27" s="37">
        <v>0</v>
      </c>
    </row>
    <row r="28" spans="2:29" x14ac:dyDescent="0.25">
      <c r="B28" s="33" t="s">
        <v>16</v>
      </c>
      <c r="C28" s="75">
        <v>0</v>
      </c>
      <c r="D28" s="35">
        <v>0</v>
      </c>
      <c r="E28" s="35">
        <v>0</v>
      </c>
      <c r="F28" s="35">
        <v>0</v>
      </c>
      <c r="G28" s="36">
        <v>0</v>
      </c>
      <c r="H28" s="36">
        <v>0</v>
      </c>
      <c r="I28" s="75">
        <v>0</v>
      </c>
      <c r="J28" s="36">
        <v>0</v>
      </c>
      <c r="K28" s="36">
        <v>0</v>
      </c>
      <c r="L28" s="73">
        <v>0</v>
      </c>
      <c r="M28" s="36">
        <v>0</v>
      </c>
      <c r="N28" s="37">
        <v>0</v>
      </c>
    </row>
    <row r="29" spans="2:29" x14ac:dyDescent="0.25">
      <c r="B29" s="33" t="s">
        <v>17</v>
      </c>
      <c r="C29" s="75">
        <v>89</v>
      </c>
      <c r="D29" s="35">
        <v>77</v>
      </c>
      <c r="E29" s="35">
        <v>12</v>
      </c>
      <c r="F29" s="35">
        <v>12</v>
      </c>
      <c r="G29" s="36">
        <v>0</v>
      </c>
      <c r="H29" s="36">
        <v>12</v>
      </c>
      <c r="I29" s="75">
        <v>77</v>
      </c>
      <c r="J29" s="36">
        <v>77</v>
      </c>
      <c r="K29" s="36">
        <v>0</v>
      </c>
      <c r="L29" s="73">
        <v>0</v>
      </c>
      <c r="M29" s="36">
        <v>0</v>
      </c>
      <c r="N29" s="37">
        <v>0</v>
      </c>
    </row>
    <row r="30" spans="2:29" x14ac:dyDescent="0.25">
      <c r="B30" s="33" t="s">
        <v>18</v>
      </c>
      <c r="C30" s="75">
        <v>3</v>
      </c>
      <c r="D30" s="35">
        <v>0</v>
      </c>
      <c r="E30" s="35">
        <v>3</v>
      </c>
      <c r="F30" s="35">
        <v>2</v>
      </c>
      <c r="G30" s="36">
        <v>0</v>
      </c>
      <c r="H30" s="36">
        <v>2</v>
      </c>
      <c r="I30" s="75">
        <v>1</v>
      </c>
      <c r="J30" s="36">
        <v>0</v>
      </c>
      <c r="K30" s="36">
        <v>1</v>
      </c>
      <c r="L30" s="73">
        <v>0</v>
      </c>
      <c r="M30" s="36">
        <v>0</v>
      </c>
      <c r="N30" s="37">
        <v>0</v>
      </c>
    </row>
    <row r="31" spans="2:29" x14ac:dyDescent="0.25">
      <c r="B31" s="23" t="s">
        <v>27</v>
      </c>
      <c r="C31" s="32">
        <v>69</v>
      </c>
      <c r="D31" s="25">
        <v>3</v>
      </c>
      <c r="E31" s="25">
        <v>66</v>
      </c>
      <c r="F31" s="25">
        <v>3</v>
      </c>
      <c r="G31" s="25">
        <v>3</v>
      </c>
      <c r="H31" s="25">
        <v>0</v>
      </c>
      <c r="I31" s="32">
        <v>66</v>
      </c>
      <c r="J31" s="25">
        <v>0</v>
      </c>
      <c r="K31" s="25">
        <v>66</v>
      </c>
      <c r="L31" s="25">
        <v>0</v>
      </c>
      <c r="M31" s="25">
        <v>0</v>
      </c>
      <c r="N31" s="26">
        <v>0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</row>
    <row r="32" spans="2:29" x14ac:dyDescent="0.25">
      <c r="B32" s="33" t="s">
        <v>15</v>
      </c>
      <c r="C32" s="75">
        <v>9</v>
      </c>
      <c r="D32" s="35">
        <v>1</v>
      </c>
      <c r="E32" s="35">
        <v>8</v>
      </c>
      <c r="F32" s="35">
        <v>1</v>
      </c>
      <c r="G32" s="36">
        <v>1</v>
      </c>
      <c r="H32" s="36">
        <v>0</v>
      </c>
      <c r="I32" s="75">
        <v>8</v>
      </c>
      <c r="J32" s="36">
        <v>0</v>
      </c>
      <c r="K32" s="36">
        <v>8</v>
      </c>
      <c r="L32" s="73">
        <v>0</v>
      </c>
      <c r="M32" s="36">
        <v>0</v>
      </c>
      <c r="N32" s="37">
        <v>0</v>
      </c>
    </row>
    <row r="33" spans="2:29" x14ac:dyDescent="0.25">
      <c r="B33" s="33" t="s">
        <v>16</v>
      </c>
      <c r="C33" s="75">
        <v>28</v>
      </c>
      <c r="D33" s="35">
        <v>0</v>
      </c>
      <c r="E33" s="35">
        <v>28</v>
      </c>
      <c r="F33" s="35">
        <v>0</v>
      </c>
      <c r="G33" s="36">
        <v>0</v>
      </c>
      <c r="H33" s="36">
        <v>0</v>
      </c>
      <c r="I33" s="75">
        <v>28</v>
      </c>
      <c r="J33" s="36">
        <v>0</v>
      </c>
      <c r="K33" s="36">
        <v>28</v>
      </c>
      <c r="L33" s="73">
        <v>0</v>
      </c>
      <c r="M33" s="36">
        <v>0</v>
      </c>
      <c r="N33" s="37">
        <v>0</v>
      </c>
    </row>
    <row r="34" spans="2:29" x14ac:dyDescent="0.25">
      <c r="B34" s="33" t="s">
        <v>17</v>
      </c>
      <c r="C34" s="75">
        <v>32</v>
      </c>
      <c r="D34" s="35">
        <v>2</v>
      </c>
      <c r="E34" s="35">
        <v>30</v>
      </c>
      <c r="F34" s="35">
        <v>2</v>
      </c>
      <c r="G34" s="36">
        <v>2</v>
      </c>
      <c r="H34" s="36">
        <v>0</v>
      </c>
      <c r="I34" s="75">
        <v>30</v>
      </c>
      <c r="J34" s="36">
        <v>0</v>
      </c>
      <c r="K34" s="36">
        <v>30</v>
      </c>
      <c r="L34" s="73">
        <v>0</v>
      </c>
      <c r="M34" s="36">
        <v>0</v>
      </c>
      <c r="N34" s="37">
        <v>0</v>
      </c>
    </row>
    <row r="35" spans="2:29" x14ac:dyDescent="0.25">
      <c r="B35" s="33" t="s">
        <v>18</v>
      </c>
      <c r="C35" s="75">
        <v>0</v>
      </c>
      <c r="D35" s="35">
        <v>0</v>
      </c>
      <c r="E35" s="35">
        <v>0</v>
      </c>
      <c r="F35" s="35">
        <v>0</v>
      </c>
      <c r="G35" s="36">
        <v>0</v>
      </c>
      <c r="H35" s="36">
        <v>0</v>
      </c>
      <c r="I35" s="75">
        <v>0</v>
      </c>
      <c r="J35" s="36">
        <v>0</v>
      </c>
      <c r="K35" s="36">
        <v>0</v>
      </c>
      <c r="L35" s="73">
        <v>0</v>
      </c>
      <c r="M35" s="36">
        <v>0</v>
      </c>
      <c r="N35" s="37">
        <v>0</v>
      </c>
    </row>
    <row r="36" spans="2:29" ht="17.25" x14ac:dyDescent="0.25">
      <c r="B36" s="23" t="s">
        <v>32</v>
      </c>
      <c r="C36" s="25">
        <v>37</v>
      </c>
      <c r="D36" s="25">
        <v>0</v>
      </c>
      <c r="E36" s="25">
        <v>37</v>
      </c>
      <c r="F36" s="25">
        <v>0</v>
      </c>
      <c r="G36" s="25">
        <v>0</v>
      </c>
      <c r="H36" s="25">
        <v>0</v>
      </c>
      <c r="I36" s="32">
        <v>34</v>
      </c>
      <c r="J36" s="25">
        <v>0</v>
      </c>
      <c r="K36" s="25">
        <v>34</v>
      </c>
      <c r="L36" s="25">
        <v>3</v>
      </c>
      <c r="M36" s="25">
        <v>0</v>
      </c>
      <c r="N36" s="26">
        <v>3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</row>
    <row r="37" spans="2:29" x14ac:dyDescent="0.25">
      <c r="B37" s="33" t="s">
        <v>15</v>
      </c>
      <c r="C37" s="76">
        <v>1</v>
      </c>
      <c r="D37" s="35">
        <v>0</v>
      </c>
      <c r="E37" s="35">
        <v>1</v>
      </c>
      <c r="F37" s="73">
        <v>0</v>
      </c>
      <c r="G37" s="72">
        <v>0</v>
      </c>
      <c r="H37" s="46">
        <v>0</v>
      </c>
      <c r="I37" s="73">
        <v>0</v>
      </c>
      <c r="J37" s="72">
        <v>0</v>
      </c>
      <c r="K37" s="72">
        <v>0</v>
      </c>
      <c r="L37" s="73">
        <v>1</v>
      </c>
      <c r="M37" s="36">
        <v>0</v>
      </c>
      <c r="N37" s="66">
        <v>1</v>
      </c>
    </row>
    <row r="38" spans="2:29" x14ac:dyDescent="0.25">
      <c r="B38" s="33" t="s">
        <v>16</v>
      </c>
      <c r="C38" s="76">
        <v>12</v>
      </c>
      <c r="D38" s="35">
        <v>0</v>
      </c>
      <c r="E38" s="35">
        <v>12</v>
      </c>
      <c r="F38" s="73">
        <v>0</v>
      </c>
      <c r="G38" s="46">
        <v>0</v>
      </c>
      <c r="H38" s="46">
        <v>0</v>
      </c>
      <c r="I38" s="73">
        <v>12</v>
      </c>
      <c r="J38" s="57">
        <v>0</v>
      </c>
      <c r="K38" s="72">
        <v>12</v>
      </c>
      <c r="L38" s="73">
        <v>0</v>
      </c>
      <c r="M38" s="36">
        <v>0</v>
      </c>
      <c r="N38" s="45">
        <v>0</v>
      </c>
    </row>
    <row r="39" spans="2:29" x14ac:dyDescent="0.25">
      <c r="B39" s="33" t="s">
        <v>17</v>
      </c>
      <c r="C39" s="76">
        <v>8</v>
      </c>
      <c r="D39" s="35">
        <v>0</v>
      </c>
      <c r="E39" s="35">
        <v>8</v>
      </c>
      <c r="F39" s="73">
        <v>0</v>
      </c>
      <c r="G39" s="46">
        <v>0</v>
      </c>
      <c r="H39" s="46">
        <v>0</v>
      </c>
      <c r="I39" s="73">
        <v>6</v>
      </c>
      <c r="J39" s="72">
        <v>0</v>
      </c>
      <c r="K39" s="72">
        <v>6</v>
      </c>
      <c r="L39" s="73">
        <v>2</v>
      </c>
      <c r="M39" s="36">
        <v>0</v>
      </c>
      <c r="N39" s="66">
        <v>2</v>
      </c>
    </row>
    <row r="40" spans="2:29" ht="18.75" customHeight="1" x14ac:dyDescent="0.25">
      <c r="B40" s="44" t="s">
        <v>18</v>
      </c>
      <c r="C40" s="77">
        <v>16</v>
      </c>
      <c r="D40" s="43">
        <v>0</v>
      </c>
      <c r="E40" s="43">
        <v>16</v>
      </c>
      <c r="F40" s="74">
        <v>0</v>
      </c>
      <c r="G40" s="69">
        <v>0</v>
      </c>
      <c r="H40" s="69">
        <v>0</v>
      </c>
      <c r="I40" s="74">
        <v>16</v>
      </c>
      <c r="J40" s="69">
        <v>0</v>
      </c>
      <c r="K40" s="69">
        <v>16</v>
      </c>
      <c r="L40" s="74">
        <v>0</v>
      </c>
      <c r="M40" s="68">
        <v>0</v>
      </c>
      <c r="N40" s="70">
        <v>0</v>
      </c>
    </row>
    <row r="41" spans="2:29" ht="36" customHeight="1" x14ac:dyDescent="0.25">
      <c r="B41" s="107" t="s">
        <v>29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</row>
    <row r="42" spans="2:29" ht="43.5" customHeight="1" x14ac:dyDescent="0.25">
      <c r="B42" s="101" t="s">
        <v>33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</row>
    <row r="43" spans="2:29" x14ac:dyDescent="0.25">
      <c r="B43" s="101" t="s">
        <v>34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</row>
    <row r="44" spans="2:29" x14ac:dyDescent="0.25">
      <c r="B44" s="38" t="s">
        <v>22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</row>
    <row r="62" spans="2:15" s="1" customFormat="1" x14ac:dyDescent="0.25">
      <c r="E62"/>
      <c r="F62"/>
      <c r="G62"/>
      <c r="H62"/>
      <c r="I62"/>
      <c r="J62"/>
      <c r="K62"/>
      <c r="L62"/>
      <c r="M62"/>
      <c r="N62"/>
      <c r="O62"/>
    </row>
    <row r="63" spans="2:15" x14ac:dyDescent="0.25">
      <c r="B63" s="38" t="s">
        <v>30</v>
      </c>
    </row>
    <row r="67" spans="3:3" x14ac:dyDescent="0.25">
      <c r="C67" s="39"/>
    </row>
  </sheetData>
  <mergeCells count="18">
    <mergeCell ref="B8:N8"/>
    <mergeCell ref="B9:N9"/>
    <mergeCell ref="B10:N10"/>
    <mergeCell ref="B11:N11"/>
    <mergeCell ref="B13:B15"/>
    <mergeCell ref="C13:C15"/>
    <mergeCell ref="D13:D15"/>
    <mergeCell ref="E13:E15"/>
    <mergeCell ref="F13:N13"/>
    <mergeCell ref="F14:F15"/>
    <mergeCell ref="B42:N42"/>
    <mergeCell ref="B43:N43"/>
    <mergeCell ref="G14:H14"/>
    <mergeCell ref="I14:I15"/>
    <mergeCell ref="J14:K14"/>
    <mergeCell ref="L14:L15"/>
    <mergeCell ref="M14:N14"/>
    <mergeCell ref="B41:N41"/>
  </mergeCells>
  <dataValidations count="1">
    <dataValidation type="list" allowBlank="1" showInputMessage="1" showErrorMessage="1" sqref="T9" xr:uid="{00000000-0002-0000-1000-000000000000}">
      <formula1>"Evaluación Planes ARS Autogestión,Evaluación Planes ARS Privadas,Evaluación Planes ARS Públicas"</formula1>
    </dataValidation>
  </dataValidations>
  <printOptions horizontalCentered="1"/>
  <pageMargins left="0.15748031496062992" right="0.15748031496062992" top="0.39370078740157483" bottom="0.15748031496062992" header="0.31496062992125984" footer="0.31496062992125984"/>
  <pageSetup scale="5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AB65"/>
  <sheetViews>
    <sheetView showGridLines="0" view="pageBreakPreview" topLeftCell="A37" zoomScale="85" zoomScaleNormal="75" zoomScaleSheetLayoutView="85" workbookViewId="0">
      <selection activeCell="B11" sqref="B11:N11"/>
    </sheetView>
  </sheetViews>
  <sheetFormatPr baseColWidth="10" defaultRowHeight="15" x14ac:dyDescent="0.25"/>
  <cols>
    <col min="1" max="1" width="1" customWidth="1"/>
    <col min="2" max="2" width="36" style="1" customWidth="1"/>
    <col min="3" max="3" width="12.85546875" style="1" customWidth="1"/>
    <col min="4" max="4" width="12.140625" style="1" customWidth="1"/>
    <col min="5" max="5" width="14" customWidth="1"/>
    <col min="6" max="6" width="11.5703125" customWidth="1"/>
    <col min="7" max="7" width="11.28515625" customWidth="1"/>
    <col min="8" max="8" width="15" bestFit="1" customWidth="1"/>
    <col min="9" max="9" width="12.140625" customWidth="1"/>
    <col min="10" max="10" width="11.85546875" customWidth="1"/>
    <col min="11" max="11" width="14" customWidth="1"/>
    <col min="12" max="12" width="12.7109375" customWidth="1"/>
    <col min="13" max="13" width="12.42578125" customWidth="1"/>
    <col min="14" max="14" width="13.85546875" customWidth="1"/>
    <col min="15" max="15" width="1.85546875" customWidth="1"/>
  </cols>
  <sheetData>
    <row r="1" spans="2:28" ht="3.75" customHeight="1" thickBot="1" x14ac:dyDescent="0.3"/>
    <row r="2" spans="2:28" x14ac:dyDescent="0.25"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6"/>
      <c r="O2" s="7"/>
    </row>
    <row r="3" spans="2:28" x14ac:dyDescent="0.25"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2"/>
      <c r="O3" s="7"/>
    </row>
    <row r="4" spans="2:28" x14ac:dyDescent="0.25">
      <c r="B4" s="8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12"/>
      <c r="O4" s="7"/>
    </row>
    <row r="5" spans="2:28" x14ac:dyDescent="0.25">
      <c r="B5" s="8"/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12"/>
      <c r="O5" s="7"/>
    </row>
    <row r="6" spans="2:28" ht="15.75" thickBot="1" x14ac:dyDescent="0.3">
      <c r="B6" s="13"/>
      <c r="C6" s="14"/>
      <c r="D6" s="15"/>
      <c r="E6" s="16"/>
      <c r="F6" s="16"/>
      <c r="G6" s="16"/>
      <c r="H6" s="16"/>
      <c r="I6" s="16"/>
      <c r="J6" s="16"/>
      <c r="K6" s="16"/>
      <c r="L6" s="16"/>
      <c r="M6" s="16"/>
      <c r="N6" s="17"/>
      <c r="O6" s="7"/>
    </row>
    <row r="7" spans="2:28" ht="4.5" customHeight="1" x14ac:dyDescent="0.25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</row>
    <row r="8" spans="2:28" ht="15.75" x14ac:dyDescent="0.25">
      <c r="B8" s="108" t="s">
        <v>0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10"/>
    </row>
    <row r="9" spans="2:28" ht="15" customHeight="1" x14ac:dyDescent="0.25">
      <c r="B9" s="108" t="s">
        <v>1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10"/>
    </row>
    <row r="10" spans="2:28" ht="15" customHeight="1" x14ac:dyDescent="0.25">
      <c r="B10" s="108" t="s">
        <v>2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10"/>
    </row>
    <row r="11" spans="2:28" ht="15" customHeight="1" x14ac:dyDescent="0.25">
      <c r="B11" s="108" t="s">
        <v>44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10"/>
    </row>
    <row r="12" spans="2:28" ht="5.25" customHeight="1" x14ac:dyDescent="0.25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</row>
    <row r="13" spans="2:28" ht="15" customHeight="1" x14ac:dyDescent="0.25">
      <c r="B13" s="111" t="s">
        <v>3</v>
      </c>
      <c r="C13" s="114" t="s">
        <v>4</v>
      </c>
      <c r="D13" s="114" t="s">
        <v>5</v>
      </c>
      <c r="E13" s="114" t="s">
        <v>6</v>
      </c>
      <c r="F13" s="115" t="s">
        <v>7</v>
      </c>
      <c r="G13" s="115"/>
      <c r="H13" s="115"/>
      <c r="I13" s="115"/>
      <c r="J13" s="115"/>
      <c r="K13" s="115"/>
      <c r="L13" s="115"/>
      <c r="M13" s="115"/>
      <c r="N13" s="116"/>
    </row>
    <row r="14" spans="2:28" ht="15" customHeight="1" x14ac:dyDescent="0.25">
      <c r="B14" s="112"/>
      <c r="C14" s="104"/>
      <c r="D14" s="104"/>
      <c r="E14" s="104"/>
      <c r="F14" s="104" t="s">
        <v>8</v>
      </c>
      <c r="G14" s="103" t="s">
        <v>9</v>
      </c>
      <c r="H14" s="103"/>
      <c r="I14" s="104" t="s">
        <v>8</v>
      </c>
      <c r="J14" s="103" t="s">
        <v>10</v>
      </c>
      <c r="K14" s="103"/>
      <c r="L14" s="104" t="s">
        <v>8</v>
      </c>
      <c r="M14" s="103" t="s">
        <v>11</v>
      </c>
      <c r="N14" s="106"/>
    </row>
    <row r="15" spans="2:28" ht="15" customHeight="1" x14ac:dyDescent="0.25">
      <c r="B15" s="113"/>
      <c r="C15" s="105"/>
      <c r="D15" s="105"/>
      <c r="E15" s="105"/>
      <c r="F15" s="105"/>
      <c r="G15" s="21" t="s">
        <v>12</v>
      </c>
      <c r="H15" s="21" t="s">
        <v>13</v>
      </c>
      <c r="I15" s="105"/>
      <c r="J15" s="21" t="s">
        <v>12</v>
      </c>
      <c r="K15" s="21" t="s">
        <v>13</v>
      </c>
      <c r="L15" s="105"/>
      <c r="M15" s="21" t="s">
        <v>12</v>
      </c>
      <c r="N15" s="22" t="s">
        <v>13</v>
      </c>
    </row>
    <row r="16" spans="2:28" ht="15" customHeight="1" x14ac:dyDescent="0.25">
      <c r="B16" s="23" t="s">
        <v>14</v>
      </c>
      <c r="C16" s="24">
        <v>454</v>
      </c>
      <c r="D16" s="24">
        <v>28</v>
      </c>
      <c r="E16" s="24">
        <v>426</v>
      </c>
      <c r="F16" s="24">
        <v>11</v>
      </c>
      <c r="G16" s="24">
        <v>5</v>
      </c>
      <c r="H16" s="24">
        <v>6</v>
      </c>
      <c r="I16" s="24">
        <v>432</v>
      </c>
      <c r="J16" s="24">
        <v>12</v>
      </c>
      <c r="K16" s="24">
        <v>420</v>
      </c>
      <c r="L16" s="24">
        <v>11</v>
      </c>
      <c r="M16" s="24">
        <v>11</v>
      </c>
      <c r="N16" s="24">
        <v>0</v>
      </c>
      <c r="O16" s="24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2:27" x14ac:dyDescent="0.25">
      <c r="B17" s="28" t="s">
        <v>15</v>
      </c>
      <c r="C17" s="59">
        <v>74</v>
      </c>
      <c r="D17" s="59">
        <v>13</v>
      </c>
      <c r="E17" s="59">
        <v>61</v>
      </c>
      <c r="F17" s="59">
        <v>4</v>
      </c>
      <c r="G17" s="59">
        <v>2</v>
      </c>
      <c r="H17" s="59">
        <v>2</v>
      </c>
      <c r="I17" s="59">
        <v>59</v>
      </c>
      <c r="J17" s="59">
        <v>0</v>
      </c>
      <c r="K17" s="59">
        <v>59</v>
      </c>
      <c r="L17" s="59">
        <v>11</v>
      </c>
      <c r="M17" s="59">
        <v>11</v>
      </c>
      <c r="N17" s="59">
        <v>0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2:27" x14ac:dyDescent="0.25">
      <c r="B18" s="28" t="s">
        <v>16</v>
      </c>
      <c r="C18" s="59">
        <v>174</v>
      </c>
      <c r="D18" s="59">
        <v>0</v>
      </c>
      <c r="E18" s="59">
        <v>174</v>
      </c>
      <c r="F18" s="59">
        <v>0</v>
      </c>
      <c r="G18" s="59">
        <v>0</v>
      </c>
      <c r="H18" s="59">
        <v>0</v>
      </c>
      <c r="I18" s="59">
        <v>174</v>
      </c>
      <c r="J18" s="59">
        <v>0</v>
      </c>
      <c r="K18" s="59">
        <v>174</v>
      </c>
      <c r="L18" s="59">
        <v>0</v>
      </c>
      <c r="M18" s="59">
        <v>0</v>
      </c>
      <c r="N18" s="59">
        <v>0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2:27" x14ac:dyDescent="0.25">
      <c r="B19" s="28" t="s">
        <v>17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2:27" x14ac:dyDescent="0.25">
      <c r="B20" s="28" t="s">
        <v>18</v>
      </c>
      <c r="C20" s="59">
        <v>206</v>
      </c>
      <c r="D20" s="59">
        <v>15</v>
      </c>
      <c r="E20" s="59">
        <v>191</v>
      </c>
      <c r="F20" s="59">
        <v>7</v>
      </c>
      <c r="G20" s="59">
        <v>3</v>
      </c>
      <c r="H20" s="59">
        <v>4</v>
      </c>
      <c r="I20" s="59">
        <v>199</v>
      </c>
      <c r="J20" s="59">
        <v>12</v>
      </c>
      <c r="K20" s="59">
        <v>187</v>
      </c>
      <c r="L20" s="59">
        <v>0</v>
      </c>
      <c r="M20" s="59">
        <v>0</v>
      </c>
      <c r="N20" s="59">
        <v>0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2:27" x14ac:dyDescent="0.25">
      <c r="B21" s="23" t="s">
        <v>19</v>
      </c>
      <c r="C21" s="24">
        <v>49</v>
      </c>
      <c r="D21" s="24">
        <v>0</v>
      </c>
      <c r="E21" s="24">
        <v>49</v>
      </c>
      <c r="F21" s="24">
        <v>5</v>
      </c>
      <c r="G21" s="24">
        <v>0</v>
      </c>
      <c r="H21" s="24">
        <v>5</v>
      </c>
      <c r="I21" s="24">
        <v>44</v>
      </c>
      <c r="J21" s="24">
        <v>0</v>
      </c>
      <c r="K21" s="24">
        <v>44</v>
      </c>
      <c r="L21" s="24">
        <v>0</v>
      </c>
      <c r="M21" s="24">
        <v>0</v>
      </c>
      <c r="N21" s="24">
        <v>0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2:27" x14ac:dyDescent="0.25">
      <c r="B22" s="33" t="s">
        <v>15</v>
      </c>
      <c r="C22" s="58">
        <v>46</v>
      </c>
      <c r="D22" s="35">
        <v>0</v>
      </c>
      <c r="E22" s="35">
        <v>46</v>
      </c>
      <c r="F22" s="35">
        <v>2</v>
      </c>
      <c r="G22" s="36">
        <v>0</v>
      </c>
      <c r="H22" s="36">
        <v>2</v>
      </c>
      <c r="I22" s="34">
        <v>44</v>
      </c>
      <c r="J22" s="36">
        <v>0</v>
      </c>
      <c r="K22" s="36">
        <v>44</v>
      </c>
      <c r="L22" s="36">
        <v>0</v>
      </c>
      <c r="M22" s="36">
        <v>0</v>
      </c>
      <c r="N22" s="37">
        <v>0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2:27" x14ac:dyDescent="0.25">
      <c r="B23" s="33" t="s">
        <v>16</v>
      </c>
      <c r="C23" s="58">
        <v>0</v>
      </c>
      <c r="D23" s="35">
        <v>0</v>
      </c>
      <c r="E23" s="35">
        <v>0</v>
      </c>
      <c r="F23" s="35">
        <v>0</v>
      </c>
      <c r="G23" s="36">
        <v>0</v>
      </c>
      <c r="H23" s="36">
        <v>0</v>
      </c>
      <c r="I23" s="34">
        <v>0</v>
      </c>
      <c r="J23" s="36">
        <v>0</v>
      </c>
      <c r="K23" s="36">
        <v>0</v>
      </c>
      <c r="L23" s="36">
        <v>0</v>
      </c>
      <c r="M23" s="36">
        <v>0</v>
      </c>
      <c r="N23" s="37">
        <v>0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2:27" x14ac:dyDescent="0.25">
      <c r="B24" s="33" t="s">
        <v>17</v>
      </c>
      <c r="C24" s="58">
        <v>0</v>
      </c>
      <c r="D24" s="35">
        <v>0</v>
      </c>
      <c r="E24" s="35">
        <v>0</v>
      </c>
      <c r="F24" s="35">
        <v>0</v>
      </c>
      <c r="G24" s="36">
        <v>0</v>
      </c>
      <c r="H24" s="36">
        <v>0</v>
      </c>
      <c r="I24" s="34">
        <v>0</v>
      </c>
      <c r="J24" s="36">
        <v>0</v>
      </c>
      <c r="K24" s="36">
        <v>0</v>
      </c>
      <c r="L24" s="36">
        <v>0</v>
      </c>
      <c r="M24" s="36">
        <v>0</v>
      </c>
      <c r="N24" s="37">
        <v>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2:27" x14ac:dyDescent="0.25">
      <c r="B25" s="33" t="s">
        <v>18</v>
      </c>
      <c r="C25" s="58">
        <v>3</v>
      </c>
      <c r="D25" s="35">
        <v>0</v>
      </c>
      <c r="E25" s="35">
        <v>3</v>
      </c>
      <c r="F25" s="35">
        <v>3</v>
      </c>
      <c r="G25" s="36">
        <v>0</v>
      </c>
      <c r="H25" s="36">
        <v>3</v>
      </c>
      <c r="I25" s="34">
        <v>0</v>
      </c>
      <c r="J25" s="36">
        <v>0</v>
      </c>
      <c r="K25" s="36">
        <v>0</v>
      </c>
      <c r="L25" s="36">
        <v>0</v>
      </c>
      <c r="M25" s="36">
        <v>0</v>
      </c>
      <c r="N25" s="37">
        <v>0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2:27" x14ac:dyDescent="0.25">
      <c r="B26" s="23" t="s">
        <v>28</v>
      </c>
      <c r="C26" s="24">
        <v>14</v>
      </c>
      <c r="D26" s="24">
        <v>5</v>
      </c>
      <c r="E26" s="24">
        <v>9</v>
      </c>
      <c r="F26" s="25">
        <v>5</v>
      </c>
      <c r="G26" s="25">
        <v>5</v>
      </c>
      <c r="H26" s="25">
        <v>0</v>
      </c>
      <c r="I26" s="32">
        <v>9</v>
      </c>
      <c r="J26" s="25">
        <v>0</v>
      </c>
      <c r="K26" s="25">
        <v>9</v>
      </c>
      <c r="L26" s="25">
        <v>0</v>
      </c>
      <c r="M26" s="25">
        <v>0</v>
      </c>
      <c r="N26" s="26">
        <v>0</v>
      </c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2:27" x14ac:dyDescent="0.25">
      <c r="B27" s="33" t="s">
        <v>15</v>
      </c>
      <c r="C27" s="75">
        <v>5</v>
      </c>
      <c r="D27" s="35">
        <v>2</v>
      </c>
      <c r="E27" s="35">
        <v>3</v>
      </c>
      <c r="F27" s="36">
        <v>2</v>
      </c>
      <c r="G27" s="36">
        <v>2</v>
      </c>
      <c r="H27" s="36">
        <v>0</v>
      </c>
      <c r="I27" s="58">
        <v>3</v>
      </c>
      <c r="J27" s="36">
        <v>0</v>
      </c>
      <c r="K27" s="36">
        <v>3</v>
      </c>
      <c r="L27" s="36">
        <v>0</v>
      </c>
      <c r="M27" s="36">
        <v>0</v>
      </c>
      <c r="N27" s="37"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2:27" x14ac:dyDescent="0.25">
      <c r="B28" s="33" t="s">
        <v>16</v>
      </c>
      <c r="C28" s="75">
        <v>0</v>
      </c>
      <c r="D28" s="35">
        <v>0</v>
      </c>
      <c r="E28" s="35">
        <v>0</v>
      </c>
      <c r="F28" s="36">
        <v>0</v>
      </c>
      <c r="G28" s="36">
        <v>0</v>
      </c>
      <c r="H28" s="36">
        <v>0</v>
      </c>
      <c r="I28" s="34">
        <v>0</v>
      </c>
      <c r="J28" s="36">
        <v>0</v>
      </c>
      <c r="K28" s="36">
        <v>0</v>
      </c>
      <c r="L28" s="36">
        <v>0</v>
      </c>
      <c r="M28" s="36">
        <v>0</v>
      </c>
      <c r="N28" s="37">
        <v>0</v>
      </c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2:27" x14ac:dyDescent="0.25">
      <c r="B29" s="33" t="s">
        <v>17</v>
      </c>
      <c r="C29" s="75">
        <v>0</v>
      </c>
      <c r="D29" s="35">
        <v>0</v>
      </c>
      <c r="E29" s="35">
        <v>0</v>
      </c>
      <c r="F29" s="36">
        <v>0</v>
      </c>
      <c r="G29" s="36">
        <v>0</v>
      </c>
      <c r="H29" s="36">
        <v>0</v>
      </c>
      <c r="I29" s="34">
        <v>0</v>
      </c>
      <c r="J29" s="36">
        <v>0</v>
      </c>
      <c r="K29" s="36">
        <v>0</v>
      </c>
      <c r="L29" s="36">
        <v>0</v>
      </c>
      <c r="M29" s="36">
        <v>0</v>
      </c>
      <c r="N29" s="37">
        <v>0</v>
      </c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2:27" x14ac:dyDescent="0.25">
      <c r="B30" s="33" t="s">
        <v>18</v>
      </c>
      <c r="C30" s="75">
        <v>9</v>
      </c>
      <c r="D30" s="35">
        <v>3</v>
      </c>
      <c r="E30" s="35">
        <v>6</v>
      </c>
      <c r="F30" s="36">
        <v>3</v>
      </c>
      <c r="G30" s="36">
        <v>3</v>
      </c>
      <c r="H30" s="36">
        <v>0</v>
      </c>
      <c r="I30" s="34">
        <v>6</v>
      </c>
      <c r="J30" s="36">
        <v>0</v>
      </c>
      <c r="K30" s="36">
        <v>6</v>
      </c>
      <c r="L30" s="36">
        <v>0</v>
      </c>
      <c r="M30" s="36">
        <v>0</v>
      </c>
      <c r="N30" s="37">
        <v>0</v>
      </c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2:27" x14ac:dyDescent="0.25">
      <c r="B31" s="23" t="s">
        <v>27</v>
      </c>
      <c r="C31" s="24">
        <v>0</v>
      </c>
      <c r="D31" s="24">
        <v>0</v>
      </c>
      <c r="E31" s="24">
        <v>0</v>
      </c>
      <c r="F31" s="25">
        <v>0</v>
      </c>
      <c r="G31" s="25">
        <v>0</v>
      </c>
      <c r="H31" s="25">
        <v>0</v>
      </c>
      <c r="I31" s="32">
        <v>0</v>
      </c>
      <c r="J31" s="25">
        <v>0</v>
      </c>
      <c r="K31" s="25">
        <v>0</v>
      </c>
      <c r="L31" s="25">
        <v>0</v>
      </c>
      <c r="M31" s="25">
        <v>0</v>
      </c>
      <c r="N31" s="26">
        <v>0</v>
      </c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2:27" x14ac:dyDescent="0.25">
      <c r="B32" s="33" t="s">
        <v>15</v>
      </c>
      <c r="C32" s="75">
        <v>0</v>
      </c>
      <c r="D32" s="35">
        <v>0</v>
      </c>
      <c r="E32" s="35">
        <v>0</v>
      </c>
      <c r="F32" s="36">
        <v>0</v>
      </c>
      <c r="G32" s="36">
        <v>0</v>
      </c>
      <c r="H32" s="36">
        <v>0</v>
      </c>
      <c r="I32" s="34">
        <v>0</v>
      </c>
      <c r="J32" s="36">
        <v>0</v>
      </c>
      <c r="K32" s="36">
        <v>0</v>
      </c>
      <c r="L32" s="36">
        <v>0</v>
      </c>
      <c r="M32" s="36">
        <v>0</v>
      </c>
      <c r="N32" s="37">
        <v>0</v>
      </c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7" x14ac:dyDescent="0.25">
      <c r="B33" s="33" t="s">
        <v>16</v>
      </c>
      <c r="C33" s="75">
        <v>0</v>
      </c>
      <c r="D33" s="35">
        <v>0</v>
      </c>
      <c r="E33" s="35">
        <v>0</v>
      </c>
      <c r="F33" s="36">
        <v>0</v>
      </c>
      <c r="G33" s="36">
        <v>0</v>
      </c>
      <c r="H33" s="36">
        <v>0</v>
      </c>
      <c r="I33" s="34">
        <v>0</v>
      </c>
      <c r="J33" s="36">
        <v>0</v>
      </c>
      <c r="K33" s="36">
        <v>0</v>
      </c>
      <c r="L33" s="36">
        <v>0</v>
      </c>
      <c r="M33" s="36">
        <v>0</v>
      </c>
      <c r="N33" s="37">
        <v>0</v>
      </c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2:27" x14ac:dyDescent="0.25">
      <c r="B34" s="33" t="s">
        <v>17</v>
      </c>
      <c r="C34" s="75">
        <v>0</v>
      </c>
      <c r="D34" s="35">
        <v>0</v>
      </c>
      <c r="E34" s="35">
        <v>0</v>
      </c>
      <c r="F34" s="36">
        <v>0</v>
      </c>
      <c r="G34" s="36">
        <v>0</v>
      </c>
      <c r="H34" s="36">
        <v>0</v>
      </c>
      <c r="I34" s="34">
        <v>0</v>
      </c>
      <c r="J34" s="36">
        <v>0</v>
      </c>
      <c r="K34" s="36">
        <v>0</v>
      </c>
      <c r="L34" s="36">
        <v>0</v>
      </c>
      <c r="M34" s="36">
        <v>0</v>
      </c>
      <c r="N34" s="37">
        <v>0</v>
      </c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2:27" x14ac:dyDescent="0.25">
      <c r="B35" s="33" t="s">
        <v>18</v>
      </c>
      <c r="C35" s="75">
        <v>0</v>
      </c>
      <c r="D35" s="35">
        <v>0</v>
      </c>
      <c r="E35" s="35">
        <v>0</v>
      </c>
      <c r="F35" s="36">
        <v>0</v>
      </c>
      <c r="G35" s="36">
        <v>0</v>
      </c>
      <c r="H35" s="36">
        <v>0</v>
      </c>
      <c r="I35" s="34">
        <v>0</v>
      </c>
      <c r="J35" s="36">
        <v>0</v>
      </c>
      <c r="K35" s="36">
        <v>0</v>
      </c>
      <c r="L35" s="36">
        <v>0</v>
      </c>
      <c r="M35" s="36">
        <v>0</v>
      </c>
      <c r="N35" s="37">
        <v>0</v>
      </c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2:27" x14ac:dyDescent="0.25">
      <c r="B36" s="23" t="s">
        <v>26</v>
      </c>
      <c r="C36" s="24">
        <v>391</v>
      </c>
      <c r="D36" s="24">
        <v>23</v>
      </c>
      <c r="E36" s="24">
        <v>368</v>
      </c>
      <c r="F36" s="25">
        <v>1</v>
      </c>
      <c r="G36" s="25">
        <v>0</v>
      </c>
      <c r="H36" s="25">
        <v>1</v>
      </c>
      <c r="I36" s="32">
        <v>379</v>
      </c>
      <c r="J36" s="25">
        <v>12</v>
      </c>
      <c r="K36" s="25">
        <v>367</v>
      </c>
      <c r="L36" s="25">
        <v>11</v>
      </c>
      <c r="M36" s="25">
        <v>11</v>
      </c>
      <c r="N36" s="26">
        <v>0</v>
      </c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spans="2:27" x14ac:dyDescent="0.25">
      <c r="B37" s="33" t="s">
        <v>15</v>
      </c>
      <c r="C37" s="75">
        <v>23</v>
      </c>
      <c r="D37" s="35">
        <v>11</v>
      </c>
      <c r="E37" s="35">
        <v>12</v>
      </c>
      <c r="F37" s="36">
        <v>0</v>
      </c>
      <c r="G37" s="36">
        <v>0</v>
      </c>
      <c r="H37" s="36">
        <v>0</v>
      </c>
      <c r="I37" s="58">
        <v>12</v>
      </c>
      <c r="J37" s="36">
        <v>0</v>
      </c>
      <c r="K37" s="36">
        <v>12</v>
      </c>
      <c r="L37" s="36">
        <v>11</v>
      </c>
      <c r="M37" s="36">
        <v>11</v>
      </c>
      <c r="N37" s="37">
        <v>0</v>
      </c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2:27" x14ac:dyDescent="0.25">
      <c r="B38" s="33" t="s">
        <v>16</v>
      </c>
      <c r="C38" s="75">
        <v>174</v>
      </c>
      <c r="D38" s="35">
        <v>0</v>
      </c>
      <c r="E38" s="35">
        <v>174</v>
      </c>
      <c r="F38" s="36">
        <v>0</v>
      </c>
      <c r="G38" s="36">
        <v>0</v>
      </c>
      <c r="H38" s="36">
        <v>0</v>
      </c>
      <c r="I38" s="34">
        <v>174</v>
      </c>
      <c r="J38" s="36">
        <v>0</v>
      </c>
      <c r="K38" s="36">
        <v>174</v>
      </c>
      <c r="L38" s="36">
        <v>0</v>
      </c>
      <c r="M38" s="36">
        <v>0</v>
      </c>
      <c r="N38" s="37">
        <v>0</v>
      </c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2:27" x14ac:dyDescent="0.25">
      <c r="B39" s="33" t="s">
        <v>17</v>
      </c>
      <c r="C39" s="75">
        <v>0</v>
      </c>
      <c r="D39" s="35">
        <v>0</v>
      </c>
      <c r="E39" s="35">
        <v>0</v>
      </c>
      <c r="F39" s="36">
        <v>0</v>
      </c>
      <c r="G39" s="36">
        <v>0</v>
      </c>
      <c r="H39" s="36">
        <v>0</v>
      </c>
      <c r="I39" s="34">
        <v>0</v>
      </c>
      <c r="J39" s="36">
        <v>0</v>
      </c>
      <c r="K39" s="36">
        <v>0</v>
      </c>
      <c r="L39" s="36">
        <v>0</v>
      </c>
      <c r="M39" s="36">
        <v>0</v>
      </c>
      <c r="N39" s="37">
        <v>0</v>
      </c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2:27" x14ac:dyDescent="0.25">
      <c r="B40" s="33" t="s">
        <v>18</v>
      </c>
      <c r="C40" s="75">
        <v>194</v>
      </c>
      <c r="D40" s="35">
        <v>12</v>
      </c>
      <c r="E40" s="35">
        <v>182</v>
      </c>
      <c r="F40" s="36">
        <v>1</v>
      </c>
      <c r="G40" s="36">
        <v>0</v>
      </c>
      <c r="H40" s="36">
        <v>1</v>
      </c>
      <c r="I40" s="34">
        <v>193</v>
      </c>
      <c r="J40" s="36">
        <v>12</v>
      </c>
      <c r="K40" s="36">
        <v>181</v>
      </c>
      <c r="L40" s="36">
        <v>0</v>
      </c>
      <c r="M40" s="36">
        <v>0</v>
      </c>
      <c r="N40" s="37">
        <v>0</v>
      </c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2:27" ht="33.75" customHeight="1" x14ac:dyDescent="0.25">
      <c r="B41" s="107" t="s">
        <v>20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</row>
    <row r="42" spans="2:27" ht="40.5" customHeight="1" x14ac:dyDescent="0.25">
      <c r="B42" s="101" t="s">
        <v>21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</row>
    <row r="43" spans="2:27" x14ac:dyDescent="0.25">
      <c r="B43" s="38" t="s">
        <v>22</v>
      </c>
      <c r="C43" s="38"/>
      <c r="D43"/>
    </row>
    <row r="44" spans="2:27" x14ac:dyDescent="0.25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</row>
    <row r="65" spans="3:28" s="1" customFormat="1" x14ac:dyDescent="0.25">
      <c r="C65" s="39" t="s">
        <v>22</v>
      </c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</sheetData>
  <mergeCells count="18">
    <mergeCell ref="B42:N42"/>
    <mergeCell ref="B44:N44"/>
    <mergeCell ref="G14:H14"/>
    <mergeCell ref="I14:I15"/>
    <mergeCell ref="J14:K14"/>
    <mergeCell ref="L14:L15"/>
    <mergeCell ref="M14:N14"/>
    <mergeCell ref="B41:N41"/>
    <mergeCell ref="B8:N8"/>
    <mergeCell ref="B9:N9"/>
    <mergeCell ref="B10:N10"/>
    <mergeCell ref="B11:N11"/>
    <mergeCell ref="B13:B15"/>
    <mergeCell ref="C13:C15"/>
    <mergeCell ref="D13:D15"/>
    <mergeCell ref="E13:E15"/>
    <mergeCell ref="F13:N13"/>
    <mergeCell ref="F14:F15"/>
  </mergeCells>
  <dataValidations count="1">
    <dataValidation type="list" allowBlank="1" showInputMessage="1" showErrorMessage="1" sqref="T9" xr:uid="{00000000-0002-0000-1400-000000000000}">
      <formula1>"Evaluación Planes ARS Autogestión,Evaluación Planes ARS Privadas,Evaluación Planes ARS Públicas"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scale="61" orientation="landscape" r:id="rId1"/>
  <colBreaks count="1" manualBreakCount="1">
    <brk id="14" max="51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AB65"/>
  <sheetViews>
    <sheetView showGridLines="0" view="pageBreakPreview" topLeftCell="A19" zoomScale="75" zoomScaleNormal="75" zoomScaleSheetLayoutView="75" workbookViewId="0">
      <selection activeCell="B11" sqref="B11:N11"/>
    </sheetView>
  </sheetViews>
  <sheetFormatPr baseColWidth="10" defaultRowHeight="15" x14ac:dyDescent="0.25"/>
  <cols>
    <col min="1" max="1" width="1" customWidth="1"/>
    <col min="2" max="2" width="36" style="1" customWidth="1"/>
    <col min="3" max="3" width="12.85546875" style="1" customWidth="1"/>
    <col min="4" max="4" width="12.140625" style="1" customWidth="1"/>
    <col min="5" max="5" width="14" customWidth="1"/>
    <col min="6" max="6" width="11.5703125" customWidth="1"/>
    <col min="7" max="7" width="11.28515625" customWidth="1"/>
    <col min="8" max="8" width="15" bestFit="1" customWidth="1"/>
    <col min="9" max="9" width="12.140625" customWidth="1"/>
    <col min="10" max="10" width="11.85546875" customWidth="1"/>
    <col min="11" max="11" width="14" customWidth="1"/>
    <col min="12" max="12" width="12.7109375" customWidth="1"/>
    <col min="13" max="13" width="12.42578125" customWidth="1"/>
    <col min="14" max="14" width="13.85546875" customWidth="1"/>
    <col min="15" max="15" width="1.85546875" customWidth="1"/>
  </cols>
  <sheetData>
    <row r="1" spans="2:28" ht="3.75" customHeight="1" thickBot="1" x14ac:dyDescent="0.3"/>
    <row r="2" spans="2:28" x14ac:dyDescent="0.25"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6"/>
      <c r="O2" s="7"/>
    </row>
    <row r="3" spans="2:28" x14ac:dyDescent="0.25"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2"/>
      <c r="O3" s="7"/>
    </row>
    <row r="4" spans="2:28" x14ac:dyDescent="0.25">
      <c r="B4" s="8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12"/>
      <c r="O4" s="7"/>
    </row>
    <row r="5" spans="2:28" x14ac:dyDescent="0.25">
      <c r="B5" s="8"/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12"/>
      <c r="O5" s="7"/>
    </row>
    <row r="6" spans="2:28" ht="15.75" thickBot="1" x14ac:dyDescent="0.3">
      <c r="B6" s="13"/>
      <c r="C6" s="14"/>
      <c r="D6" s="15"/>
      <c r="E6" s="16"/>
      <c r="F6" s="16"/>
      <c r="G6" s="16"/>
      <c r="H6" s="16"/>
      <c r="I6" s="16"/>
      <c r="J6" s="16"/>
      <c r="K6" s="16"/>
      <c r="L6" s="16"/>
      <c r="M6" s="16"/>
      <c r="N6" s="17"/>
      <c r="O6" s="7"/>
    </row>
    <row r="7" spans="2:28" ht="4.5" customHeight="1" x14ac:dyDescent="0.25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</row>
    <row r="8" spans="2:28" ht="15.75" x14ac:dyDescent="0.25">
      <c r="B8" s="108" t="s">
        <v>0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10"/>
    </row>
    <row r="9" spans="2:28" ht="15" customHeight="1" x14ac:dyDescent="0.25">
      <c r="B9" s="108" t="s">
        <v>1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10"/>
    </row>
    <row r="10" spans="2:28" ht="15" customHeight="1" x14ac:dyDescent="0.25">
      <c r="B10" s="108" t="s">
        <v>2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10"/>
    </row>
    <row r="11" spans="2:28" ht="15" customHeight="1" x14ac:dyDescent="0.25">
      <c r="B11" s="108" t="s">
        <v>43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10"/>
    </row>
    <row r="12" spans="2:28" ht="5.25" customHeight="1" x14ac:dyDescent="0.25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</row>
    <row r="13" spans="2:28" ht="15" customHeight="1" x14ac:dyDescent="0.25">
      <c r="B13" s="111" t="s">
        <v>3</v>
      </c>
      <c r="C13" s="114" t="s">
        <v>4</v>
      </c>
      <c r="D13" s="114" t="s">
        <v>5</v>
      </c>
      <c r="E13" s="114" t="s">
        <v>6</v>
      </c>
      <c r="F13" s="115" t="s">
        <v>7</v>
      </c>
      <c r="G13" s="115"/>
      <c r="H13" s="115"/>
      <c r="I13" s="115"/>
      <c r="J13" s="115"/>
      <c r="K13" s="115"/>
      <c r="L13" s="115"/>
      <c r="M13" s="115"/>
      <c r="N13" s="116"/>
    </row>
    <row r="14" spans="2:28" ht="15" customHeight="1" x14ac:dyDescent="0.25">
      <c r="B14" s="112"/>
      <c r="C14" s="104"/>
      <c r="D14" s="104"/>
      <c r="E14" s="104"/>
      <c r="F14" s="104" t="s">
        <v>8</v>
      </c>
      <c r="G14" s="103" t="s">
        <v>9</v>
      </c>
      <c r="H14" s="103"/>
      <c r="I14" s="104" t="s">
        <v>8</v>
      </c>
      <c r="J14" s="103" t="s">
        <v>10</v>
      </c>
      <c r="K14" s="103"/>
      <c r="L14" s="104" t="s">
        <v>8</v>
      </c>
      <c r="M14" s="103" t="s">
        <v>11</v>
      </c>
      <c r="N14" s="106"/>
    </row>
    <row r="15" spans="2:28" ht="15" customHeight="1" x14ac:dyDescent="0.25">
      <c r="B15" s="113"/>
      <c r="C15" s="105"/>
      <c r="D15" s="105"/>
      <c r="E15" s="105"/>
      <c r="F15" s="105"/>
      <c r="G15" s="21" t="s">
        <v>12</v>
      </c>
      <c r="H15" s="21" t="s">
        <v>13</v>
      </c>
      <c r="I15" s="105"/>
      <c r="J15" s="21" t="s">
        <v>12</v>
      </c>
      <c r="K15" s="21" t="s">
        <v>13</v>
      </c>
      <c r="L15" s="105"/>
      <c r="M15" s="21" t="s">
        <v>12</v>
      </c>
      <c r="N15" s="22" t="s">
        <v>13</v>
      </c>
    </row>
    <row r="16" spans="2:28" ht="15" customHeight="1" x14ac:dyDescent="0.25">
      <c r="B16" s="23" t="s">
        <v>14</v>
      </c>
      <c r="C16" s="24">
        <f>F16+I16+L16</f>
        <v>375</v>
      </c>
      <c r="D16" s="24">
        <f t="shared" ref="D16" si="0">G16+J16+M16</f>
        <v>308</v>
      </c>
      <c r="E16" s="24">
        <f t="shared" ref="E16" si="1">H16+K16+N16</f>
        <v>67</v>
      </c>
      <c r="F16" s="24">
        <f t="shared" ref="F16:N16" si="2">SUM(F17:F20)</f>
        <v>8</v>
      </c>
      <c r="G16" s="24">
        <f t="shared" si="2"/>
        <v>4</v>
      </c>
      <c r="H16" s="24">
        <f t="shared" si="2"/>
        <v>4</v>
      </c>
      <c r="I16" s="24">
        <f t="shared" si="2"/>
        <v>328</v>
      </c>
      <c r="J16" s="24">
        <f t="shared" si="2"/>
        <v>302</v>
      </c>
      <c r="K16" s="24">
        <f t="shared" si="2"/>
        <v>26</v>
      </c>
      <c r="L16" s="24">
        <f t="shared" si="2"/>
        <v>39</v>
      </c>
      <c r="M16" s="24">
        <f t="shared" si="2"/>
        <v>2</v>
      </c>
      <c r="N16" s="24">
        <f t="shared" si="2"/>
        <v>37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2:27" x14ac:dyDescent="0.25">
      <c r="B17" s="28" t="s">
        <v>15</v>
      </c>
      <c r="C17" s="59">
        <f>C22+C32+C27+C37</f>
        <v>73</v>
      </c>
      <c r="D17" s="59">
        <f>D22+D32+D27+D37</f>
        <v>23</v>
      </c>
      <c r="E17" s="59">
        <f>E22+E32+E27+E37</f>
        <v>50</v>
      </c>
      <c r="F17" s="59">
        <f t="shared" ref="F17:N17" si="3">F22+F32+F27+F37</f>
        <v>4</v>
      </c>
      <c r="G17" s="59">
        <f t="shared" si="3"/>
        <v>2</v>
      </c>
      <c r="H17" s="59">
        <f t="shared" si="3"/>
        <v>2</v>
      </c>
      <c r="I17" s="59">
        <f t="shared" si="3"/>
        <v>32</v>
      </c>
      <c r="J17" s="59">
        <f t="shared" si="3"/>
        <v>19</v>
      </c>
      <c r="K17" s="59">
        <f t="shared" si="3"/>
        <v>13</v>
      </c>
      <c r="L17" s="59">
        <f t="shared" si="3"/>
        <v>37</v>
      </c>
      <c r="M17" s="59">
        <f t="shared" si="3"/>
        <v>2</v>
      </c>
      <c r="N17" s="59">
        <f t="shared" si="3"/>
        <v>35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2:27" x14ac:dyDescent="0.25">
      <c r="B18" s="28" t="s">
        <v>16</v>
      </c>
      <c r="C18" s="59">
        <f t="shared" ref="C18:D20" si="4">C23+C33+C28+C38</f>
        <v>117</v>
      </c>
      <c r="D18" s="59">
        <f t="shared" si="4"/>
        <v>117</v>
      </c>
      <c r="E18" s="59">
        <f t="shared" ref="E18:N18" si="5">E23+E33+E28+E38</f>
        <v>0</v>
      </c>
      <c r="F18" s="59">
        <f t="shared" si="5"/>
        <v>0</v>
      </c>
      <c r="G18" s="59">
        <f t="shared" si="5"/>
        <v>0</v>
      </c>
      <c r="H18" s="59">
        <f t="shared" si="5"/>
        <v>0</v>
      </c>
      <c r="I18" s="59">
        <f t="shared" si="5"/>
        <v>117</v>
      </c>
      <c r="J18" s="59">
        <f t="shared" si="5"/>
        <v>117</v>
      </c>
      <c r="K18" s="59">
        <f t="shared" si="5"/>
        <v>0</v>
      </c>
      <c r="L18" s="59">
        <f t="shared" si="5"/>
        <v>0</v>
      </c>
      <c r="M18" s="59">
        <f t="shared" si="5"/>
        <v>0</v>
      </c>
      <c r="N18" s="59">
        <f t="shared" si="5"/>
        <v>0</v>
      </c>
      <c r="P18" s="27"/>
      <c r="S18" s="27"/>
      <c r="V18" s="27"/>
      <c r="Y18" s="27"/>
    </row>
    <row r="19" spans="2:27" x14ac:dyDescent="0.25">
      <c r="B19" s="28" t="s">
        <v>17</v>
      </c>
      <c r="C19" s="59">
        <f t="shared" si="4"/>
        <v>0</v>
      </c>
      <c r="D19" s="59">
        <f t="shared" si="4"/>
        <v>0</v>
      </c>
      <c r="E19" s="59">
        <f t="shared" ref="E19:N19" si="6">E24+E34+E29+E39</f>
        <v>0</v>
      </c>
      <c r="F19" s="59">
        <f t="shared" si="6"/>
        <v>0</v>
      </c>
      <c r="G19" s="59">
        <f t="shared" si="6"/>
        <v>0</v>
      </c>
      <c r="H19" s="59">
        <f t="shared" si="6"/>
        <v>0</v>
      </c>
      <c r="I19" s="59">
        <f t="shared" si="6"/>
        <v>0</v>
      </c>
      <c r="J19" s="59">
        <f t="shared" si="6"/>
        <v>0</v>
      </c>
      <c r="K19" s="59">
        <f t="shared" si="6"/>
        <v>0</v>
      </c>
      <c r="L19" s="59">
        <f t="shared" si="6"/>
        <v>0</v>
      </c>
      <c r="M19" s="59">
        <f t="shared" si="6"/>
        <v>0</v>
      </c>
      <c r="N19" s="59">
        <f t="shared" si="6"/>
        <v>0</v>
      </c>
      <c r="P19" s="27"/>
      <c r="S19" s="27"/>
      <c r="V19" s="27"/>
      <c r="Y19" s="27"/>
    </row>
    <row r="20" spans="2:27" x14ac:dyDescent="0.25">
      <c r="B20" s="28" t="s">
        <v>18</v>
      </c>
      <c r="C20" s="59">
        <f t="shared" si="4"/>
        <v>185</v>
      </c>
      <c r="D20" s="59">
        <f t="shared" si="4"/>
        <v>168</v>
      </c>
      <c r="E20" s="59">
        <f t="shared" ref="E20:N20" si="7">E25+E35+E30+E40</f>
        <v>17</v>
      </c>
      <c r="F20" s="59">
        <f t="shared" si="7"/>
        <v>4</v>
      </c>
      <c r="G20" s="59">
        <f t="shared" si="7"/>
        <v>2</v>
      </c>
      <c r="H20" s="59">
        <f t="shared" si="7"/>
        <v>2</v>
      </c>
      <c r="I20" s="59">
        <f t="shared" si="7"/>
        <v>179</v>
      </c>
      <c r="J20" s="59">
        <f t="shared" si="7"/>
        <v>166</v>
      </c>
      <c r="K20" s="59">
        <f t="shared" si="7"/>
        <v>13</v>
      </c>
      <c r="L20" s="59">
        <f t="shared" si="7"/>
        <v>2</v>
      </c>
      <c r="M20" s="59">
        <f t="shared" si="7"/>
        <v>0</v>
      </c>
      <c r="N20" s="59">
        <f t="shared" si="7"/>
        <v>2</v>
      </c>
      <c r="P20" s="27"/>
      <c r="S20" s="27"/>
      <c r="V20" s="27"/>
      <c r="Y20" s="27"/>
    </row>
    <row r="21" spans="2:27" x14ac:dyDescent="0.25">
      <c r="B21" s="23" t="s">
        <v>19</v>
      </c>
      <c r="C21" s="24">
        <f t="shared" ref="C21" si="8">F21+I21+L21</f>
        <v>38</v>
      </c>
      <c r="D21" s="24">
        <f t="shared" ref="D21" si="9">G21+J21+M21</f>
        <v>4</v>
      </c>
      <c r="E21" s="24">
        <f t="shared" ref="E21" si="10">H21+K21+N21</f>
        <v>34</v>
      </c>
      <c r="F21" s="24">
        <f>SUM(F22:F25)</f>
        <v>8</v>
      </c>
      <c r="G21" s="24">
        <f t="shared" ref="G21:N21" si="11">SUM(G22:G25)</f>
        <v>4</v>
      </c>
      <c r="H21" s="24">
        <f t="shared" si="11"/>
        <v>4</v>
      </c>
      <c r="I21" s="24">
        <f t="shared" si="11"/>
        <v>26</v>
      </c>
      <c r="J21" s="24">
        <f t="shared" si="11"/>
        <v>0</v>
      </c>
      <c r="K21" s="24">
        <f t="shared" si="11"/>
        <v>26</v>
      </c>
      <c r="L21" s="24">
        <f t="shared" si="11"/>
        <v>4</v>
      </c>
      <c r="M21" s="24">
        <f t="shared" si="11"/>
        <v>0</v>
      </c>
      <c r="N21" s="24">
        <f t="shared" si="11"/>
        <v>4</v>
      </c>
      <c r="P21" s="27"/>
      <c r="S21" s="27"/>
      <c r="V21" s="27"/>
      <c r="Y21" s="27"/>
    </row>
    <row r="22" spans="2:27" x14ac:dyDescent="0.25">
      <c r="B22" s="33" t="s">
        <v>15</v>
      </c>
      <c r="C22" s="58">
        <v>19</v>
      </c>
      <c r="D22" s="35">
        <v>2</v>
      </c>
      <c r="E22" s="35">
        <v>17</v>
      </c>
      <c r="F22" s="35">
        <v>4</v>
      </c>
      <c r="G22" s="36">
        <v>2</v>
      </c>
      <c r="H22" s="36">
        <v>2</v>
      </c>
      <c r="I22" s="34">
        <v>13</v>
      </c>
      <c r="J22" s="36">
        <v>0</v>
      </c>
      <c r="K22" s="36">
        <v>13</v>
      </c>
      <c r="L22" s="36">
        <v>2</v>
      </c>
      <c r="M22" s="36">
        <v>0</v>
      </c>
      <c r="N22" s="37">
        <v>2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2:27" x14ac:dyDescent="0.25">
      <c r="B23" s="33" t="s">
        <v>16</v>
      </c>
      <c r="C23" s="58">
        <v>0</v>
      </c>
      <c r="D23" s="35">
        <v>0</v>
      </c>
      <c r="E23" s="35">
        <v>0</v>
      </c>
      <c r="F23" s="35">
        <v>0</v>
      </c>
      <c r="G23" s="36">
        <v>0</v>
      </c>
      <c r="H23" s="36">
        <v>0</v>
      </c>
      <c r="I23" s="34">
        <v>0</v>
      </c>
      <c r="J23" s="36">
        <v>0</v>
      </c>
      <c r="K23" s="36">
        <v>0</v>
      </c>
      <c r="L23" s="36">
        <v>0</v>
      </c>
      <c r="M23" s="36">
        <v>0</v>
      </c>
      <c r="N23" s="37">
        <v>0</v>
      </c>
      <c r="P23" s="27"/>
      <c r="S23" s="27"/>
      <c r="V23" s="27"/>
      <c r="Y23" s="27"/>
    </row>
    <row r="24" spans="2:27" x14ac:dyDescent="0.25">
      <c r="B24" s="33" t="s">
        <v>17</v>
      </c>
      <c r="C24" s="58">
        <v>0</v>
      </c>
      <c r="D24" s="35">
        <v>0</v>
      </c>
      <c r="E24" s="35">
        <v>0</v>
      </c>
      <c r="F24" s="35">
        <v>0</v>
      </c>
      <c r="G24" s="36">
        <v>0</v>
      </c>
      <c r="H24" s="36">
        <v>0</v>
      </c>
      <c r="I24" s="34">
        <v>0</v>
      </c>
      <c r="J24" s="36">
        <v>0</v>
      </c>
      <c r="K24" s="36">
        <v>0</v>
      </c>
      <c r="L24" s="36">
        <v>0</v>
      </c>
      <c r="M24" s="36">
        <v>0</v>
      </c>
      <c r="N24" s="37">
        <v>0</v>
      </c>
      <c r="P24" s="27"/>
      <c r="S24" s="27"/>
      <c r="V24" s="27"/>
      <c r="Y24" s="27"/>
    </row>
    <row r="25" spans="2:27" x14ac:dyDescent="0.25">
      <c r="B25" s="33" t="s">
        <v>18</v>
      </c>
      <c r="C25" s="58">
        <v>19</v>
      </c>
      <c r="D25" s="35">
        <v>2</v>
      </c>
      <c r="E25" s="35">
        <v>17</v>
      </c>
      <c r="F25" s="35">
        <v>4</v>
      </c>
      <c r="G25" s="36">
        <v>2</v>
      </c>
      <c r="H25" s="36">
        <v>2</v>
      </c>
      <c r="I25" s="34">
        <v>13</v>
      </c>
      <c r="J25" s="36">
        <v>0</v>
      </c>
      <c r="K25" s="36">
        <v>13</v>
      </c>
      <c r="L25" s="36">
        <v>2</v>
      </c>
      <c r="M25" s="36">
        <v>0</v>
      </c>
      <c r="N25" s="37">
        <v>2</v>
      </c>
      <c r="P25" s="27"/>
      <c r="S25" s="27"/>
      <c r="V25" s="27"/>
      <c r="Y25" s="27"/>
    </row>
    <row r="26" spans="2:27" x14ac:dyDescent="0.25">
      <c r="B26" s="23" t="s">
        <v>28</v>
      </c>
      <c r="C26" s="24">
        <f t="shared" ref="C26:E26" si="12">F26+I26+L26</f>
        <v>315</v>
      </c>
      <c r="D26" s="24">
        <f t="shared" si="12"/>
        <v>304</v>
      </c>
      <c r="E26" s="24">
        <f t="shared" si="12"/>
        <v>11</v>
      </c>
      <c r="F26" s="25">
        <f>SUM(F27:F30)</f>
        <v>0</v>
      </c>
      <c r="G26" s="25">
        <f t="shared" ref="G26:K26" si="13">SUM(G27:G30)</f>
        <v>0</v>
      </c>
      <c r="H26" s="25">
        <f t="shared" si="13"/>
        <v>0</v>
      </c>
      <c r="I26" s="32">
        <f t="shared" si="13"/>
        <v>302</v>
      </c>
      <c r="J26" s="25">
        <f t="shared" si="13"/>
        <v>302</v>
      </c>
      <c r="K26" s="25">
        <f t="shared" si="13"/>
        <v>0</v>
      </c>
      <c r="L26" s="25">
        <f>SUM(L27:L30)</f>
        <v>13</v>
      </c>
      <c r="M26" s="25">
        <f t="shared" ref="M26:N26" si="14">SUM(M27:M30)</f>
        <v>2</v>
      </c>
      <c r="N26" s="26">
        <f t="shared" si="14"/>
        <v>11</v>
      </c>
      <c r="P26" s="27"/>
      <c r="S26" s="27"/>
      <c r="V26" s="27"/>
      <c r="Y26" s="27"/>
    </row>
    <row r="27" spans="2:27" x14ac:dyDescent="0.25">
      <c r="B27" s="33" t="s">
        <v>15</v>
      </c>
      <c r="C27" s="75">
        <v>32</v>
      </c>
      <c r="D27" s="35">
        <v>21</v>
      </c>
      <c r="E27" s="35">
        <v>11</v>
      </c>
      <c r="F27" s="36">
        <v>0</v>
      </c>
      <c r="G27" s="36">
        <v>0</v>
      </c>
      <c r="H27" s="36">
        <v>0</v>
      </c>
      <c r="I27" s="58">
        <v>19</v>
      </c>
      <c r="J27" s="36">
        <v>19</v>
      </c>
      <c r="K27" s="36">
        <v>0</v>
      </c>
      <c r="L27" s="36">
        <v>13</v>
      </c>
      <c r="M27" s="36">
        <v>2</v>
      </c>
      <c r="N27" s="37">
        <v>11</v>
      </c>
      <c r="P27" s="27"/>
      <c r="S27" s="27"/>
      <c r="V27" s="27"/>
      <c r="Y27" s="27"/>
    </row>
    <row r="28" spans="2:27" x14ac:dyDescent="0.25">
      <c r="B28" s="33" t="s">
        <v>16</v>
      </c>
      <c r="C28" s="75">
        <v>117</v>
      </c>
      <c r="D28" s="35">
        <v>117</v>
      </c>
      <c r="E28" s="35">
        <v>0</v>
      </c>
      <c r="F28" s="36">
        <v>0</v>
      </c>
      <c r="G28" s="36">
        <v>0</v>
      </c>
      <c r="H28" s="36">
        <v>0</v>
      </c>
      <c r="I28" s="34">
        <v>117</v>
      </c>
      <c r="J28" s="36">
        <v>117</v>
      </c>
      <c r="K28" s="36">
        <v>0</v>
      </c>
      <c r="L28" s="36">
        <v>0</v>
      </c>
      <c r="M28" s="36">
        <v>0</v>
      </c>
      <c r="N28" s="37">
        <v>0</v>
      </c>
      <c r="P28" s="27"/>
      <c r="S28" s="27"/>
      <c r="V28" s="27"/>
      <c r="Y28" s="27"/>
    </row>
    <row r="29" spans="2:27" x14ac:dyDescent="0.25">
      <c r="B29" s="33" t="s">
        <v>17</v>
      </c>
      <c r="C29" s="75">
        <v>0</v>
      </c>
      <c r="D29" s="35">
        <v>0</v>
      </c>
      <c r="E29" s="35">
        <v>0</v>
      </c>
      <c r="F29" s="36">
        <v>0</v>
      </c>
      <c r="G29" s="36">
        <v>0</v>
      </c>
      <c r="H29" s="36">
        <v>0</v>
      </c>
      <c r="I29" s="34">
        <v>0</v>
      </c>
      <c r="J29" s="36">
        <v>0</v>
      </c>
      <c r="K29" s="36">
        <v>0</v>
      </c>
      <c r="L29" s="36">
        <v>0</v>
      </c>
      <c r="M29" s="36">
        <v>0</v>
      </c>
      <c r="N29" s="37">
        <v>0</v>
      </c>
      <c r="P29" s="27"/>
      <c r="S29" s="27"/>
      <c r="V29" s="27"/>
      <c r="Y29" s="27"/>
    </row>
    <row r="30" spans="2:27" x14ac:dyDescent="0.25">
      <c r="B30" s="33" t="s">
        <v>18</v>
      </c>
      <c r="C30" s="75">
        <v>166</v>
      </c>
      <c r="D30" s="35">
        <v>166</v>
      </c>
      <c r="E30" s="35">
        <v>0</v>
      </c>
      <c r="F30" s="36">
        <v>0</v>
      </c>
      <c r="G30" s="36">
        <v>0</v>
      </c>
      <c r="H30" s="36">
        <v>0</v>
      </c>
      <c r="I30" s="34">
        <v>166</v>
      </c>
      <c r="J30" s="36">
        <v>166</v>
      </c>
      <c r="K30" s="36">
        <v>0</v>
      </c>
      <c r="L30" s="36">
        <v>0</v>
      </c>
      <c r="M30" s="36">
        <v>0</v>
      </c>
      <c r="N30" s="37">
        <v>0</v>
      </c>
      <c r="P30" s="27"/>
      <c r="S30" s="27"/>
      <c r="V30" s="27"/>
      <c r="Y30" s="27"/>
    </row>
    <row r="31" spans="2:27" x14ac:dyDescent="0.25">
      <c r="B31" s="23" t="s">
        <v>27</v>
      </c>
      <c r="C31" s="24">
        <f>F31+I31+L31</f>
        <v>11</v>
      </c>
      <c r="D31" s="24">
        <f t="shared" ref="D31:E31" si="15">G31+J31+M31</f>
        <v>0</v>
      </c>
      <c r="E31" s="24">
        <f t="shared" si="15"/>
        <v>11</v>
      </c>
      <c r="F31" s="25">
        <f>SUM(F32:F35)</f>
        <v>0</v>
      </c>
      <c r="G31" s="25">
        <f t="shared" ref="G31:K31" si="16">SUM(G32:G35)</f>
        <v>0</v>
      </c>
      <c r="H31" s="25">
        <f t="shared" si="16"/>
        <v>0</v>
      </c>
      <c r="I31" s="32">
        <f t="shared" si="16"/>
        <v>0</v>
      </c>
      <c r="J31" s="25">
        <f t="shared" si="16"/>
        <v>0</v>
      </c>
      <c r="K31" s="25">
        <f t="shared" si="16"/>
        <v>0</v>
      </c>
      <c r="L31" s="25">
        <f>SUM(L32:L35)</f>
        <v>11</v>
      </c>
      <c r="M31" s="25">
        <f t="shared" ref="M31:N31" si="17">SUM(M32:M35)</f>
        <v>0</v>
      </c>
      <c r="N31" s="26">
        <f t="shared" si="17"/>
        <v>11</v>
      </c>
      <c r="P31" s="27"/>
      <c r="S31" s="27"/>
      <c r="V31" s="27"/>
      <c r="Y31" s="27"/>
    </row>
    <row r="32" spans="2:27" x14ac:dyDescent="0.25">
      <c r="B32" s="33" t="s">
        <v>15</v>
      </c>
      <c r="C32" s="75">
        <v>11</v>
      </c>
      <c r="D32" s="35">
        <v>0</v>
      </c>
      <c r="E32" s="35">
        <v>11</v>
      </c>
      <c r="F32" s="36">
        <v>0</v>
      </c>
      <c r="G32" s="36">
        <v>0</v>
      </c>
      <c r="H32" s="36">
        <v>0</v>
      </c>
      <c r="I32" s="58">
        <v>0</v>
      </c>
      <c r="J32" s="36">
        <v>0</v>
      </c>
      <c r="K32" s="36">
        <v>0</v>
      </c>
      <c r="L32" s="36">
        <v>11</v>
      </c>
      <c r="M32" s="36">
        <v>0</v>
      </c>
      <c r="N32" s="37">
        <v>11</v>
      </c>
      <c r="P32" s="27"/>
      <c r="S32" s="27"/>
      <c r="V32" s="27"/>
      <c r="Y32" s="27"/>
    </row>
    <row r="33" spans="2:27" x14ac:dyDescent="0.25">
      <c r="B33" s="33" t="s">
        <v>16</v>
      </c>
      <c r="C33" s="75">
        <v>0</v>
      </c>
      <c r="D33" s="35">
        <v>0</v>
      </c>
      <c r="E33" s="35">
        <v>0</v>
      </c>
      <c r="F33" s="36">
        <v>0</v>
      </c>
      <c r="G33" s="36">
        <v>0</v>
      </c>
      <c r="H33" s="36">
        <v>0</v>
      </c>
      <c r="I33" s="34">
        <v>0</v>
      </c>
      <c r="J33" s="36">
        <v>0</v>
      </c>
      <c r="K33" s="36">
        <v>0</v>
      </c>
      <c r="L33" s="36">
        <v>0</v>
      </c>
      <c r="M33" s="36">
        <v>0</v>
      </c>
      <c r="N33" s="37">
        <v>0</v>
      </c>
      <c r="P33" s="27"/>
      <c r="S33" s="27"/>
      <c r="V33" s="27"/>
      <c r="Y33" s="27"/>
    </row>
    <row r="34" spans="2:27" x14ac:dyDescent="0.25">
      <c r="B34" s="33" t="s">
        <v>17</v>
      </c>
      <c r="C34" s="75">
        <v>0</v>
      </c>
      <c r="D34" s="35">
        <v>0</v>
      </c>
      <c r="E34" s="35">
        <v>0</v>
      </c>
      <c r="F34" s="36">
        <v>0</v>
      </c>
      <c r="G34" s="36">
        <v>0</v>
      </c>
      <c r="H34" s="36">
        <v>0</v>
      </c>
      <c r="I34" s="34">
        <v>0</v>
      </c>
      <c r="J34" s="36">
        <v>0</v>
      </c>
      <c r="K34" s="36">
        <v>0</v>
      </c>
      <c r="L34" s="36">
        <v>0</v>
      </c>
      <c r="M34" s="36">
        <v>0</v>
      </c>
      <c r="N34" s="37">
        <v>0</v>
      </c>
      <c r="P34" s="27"/>
      <c r="S34" s="27"/>
      <c r="V34" s="27"/>
      <c r="Y34" s="27"/>
    </row>
    <row r="35" spans="2:27" x14ac:dyDescent="0.25">
      <c r="B35" s="33" t="s">
        <v>18</v>
      </c>
      <c r="C35" s="75">
        <v>0</v>
      </c>
      <c r="D35" s="35">
        <v>0</v>
      </c>
      <c r="E35" s="35">
        <v>0</v>
      </c>
      <c r="F35" s="36">
        <v>0</v>
      </c>
      <c r="G35" s="36">
        <v>0</v>
      </c>
      <c r="H35" s="36">
        <v>0</v>
      </c>
      <c r="I35" s="34">
        <v>0</v>
      </c>
      <c r="J35" s="36">
        <v>0</v>
      </c>
      <c r="K35" s="36">
        <v>0</v>
      </c>
      <c r="L35" s="36">
        <v>0</v>
      </c>
      <c r="M35" s="36">
        <v>0</v>
      </c>
      <c r="N35" s="37">
        <v>0</v>
      </c>
      <c r="P35" s="27"/>
      <c r="S35" s="27"/>
      <c r="V35" s="27"/>
      <c r="Y35" s="27"/>
    </row>
    <row r="36" spans="2:27" x14ac:dyDescent="0.25">
      <c r="B36" s="23" t="s">
        <v>26</v>
      </c>
      <c r="C36" s="24">
        <v>11</v>
      </c>
      <c r="D36" s="24">
        <v>0</v>
      </c>
      <c r="E36" s="24">
        <v>11</v>
      </c>
      <c r="F36" s="25">
        <v>0</v>
      </c>
      <c r="G36" s="25">
        <v>0</v>
      </c>
      <c r="H36" s="25">
        <v>0</v>
      </c>
      <c r="I36" s="32">
        <v>0</v>
      </c>
      <c r="J36" s="25">
        <v>0</v>
      </c>
      <c r="K36" s="25">
        <v>0</v>
      </c>
      <c r="L36" s="25">
        <v>11</v>
      </c>
      <c r="M36" s="25">
        <v>0</v>
      </c>
      <c r="N36" s="26">
        <v>11</v>
      </c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spans="2:27" x14ac:dyDescent="0.25">
      <c r="B37" s="33" t="s">
        <v>15</v>
      </c>
      <c r="C37" s="75">
        <v>11</v>
      </c>
      <c r="D37" s="35">
        <v>0</v>
      </c>
      <c r="E37" s="35">
        <v>11</v>
      </c>
      <c r="F37" s="36">
        <v>0</v>
      </c>
      <c r="G37" s="36">
        <v>0</v>
      </c>
      <c r="H37" s="36">
        <v>0</v>
      </c>
      <c r="I37" s="58">
        <v>0</v>
      </c>
      <c r="J37" s="36">
        <v>0</v>
      </c>
      <c r="K37" s="36">
        <v>0</v>
      </c>
      <c r="L37" s="36">
        <v>11</v>
      </c>
      <c r="M37" s="36">
        <v>0</v>
      </c>
      <c r="N37" s="37">
        <v>11</v>
      </c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2:27" x14ac:dyDescent="0.25">
      <c r="B38" s="33" t="s">
        <v>16</v>
      </c>
      <c r="C38" s="75">
        <v>0</v>
      </c>
      <c r="D38" s="35">
        <v>0</v>
      </c>
      <c r="E38" s="35">
        <v>0</v>
      </c>
      <c r="F38" s="36">
        <v>0</v>
      </c>
      <c r="G38" s="36">
        <v>0</v>
      </c>
      <c r="H38" s="36">
        <v>0</v>
      </c>
      <c r="I38" s="34">
        <v>0</v>
      </c>
      <c r="J38" s="36">
        <v>0</v>
      </c>
      <c r="K38" s="36">
        <v>0</v>
      </c>
      <c r="L38" s="36">
        <v>0</v>
      </c>
      <c r="M38" s="36">
        <v>0</v>
      </c>
      <c r="N38" s="37">
        <v>0</v>
      </c>
      <c r="P38" s="27"/>
      <c r="S38" s="27"/>
      <c r="V38" s="27"/>
      <c r="Y38" s="27"/>
    </row>
    <row r="39" spans="2:27" x14ac:dyDescent="0.25">
      <c r="B39" s="33" t="s">
        <v>17</v>
      </c>
      <c r="C39" s="75">
        <v>0</v>
      </c>
      <c r="D39" s="35">
        <v>0</v>
      </c>
      <c r="E39" s="35">
        <v>0</v>
      </c>
      <c r="F39" s="36">
        <v>0</v>
      </c>
      <c r="G39" s="36">
        <v>0</v>
      </c>
      <c r="H39" s="36">
        <v>0</v>
      </c>
      <c r="I39" s="34">
        <v>0</v>
      </c>
      <c r="J39" s="36">
        <v>0</v>
      </c>
      <c r="K39" s="36">
        <v>0</v>
      </c>
      <c r="L39" s="36">
        <v>0</v>
      </c>
      <c r="M39" s="36">
        <v>0</v>
      </c>
      <c r="N39" s="37">
        <v>0</v>
      </c>
      <c r="P39" s="27"/>
      <c r="S39" s="27"/>
      <c r="V39" s="27"/>
      <c r="Y39" s="27"/>
    </row>
    <row r="40" spans="2:27" x14ac:dyDescent="0.25">
      <c r="B40" s="33" t="s">
        <v>18</v>
      </c>
      <c r="C40" s="75">
        <v>0</v>
      </c>
      <c r="D40" s="35">
        <v>0</v>
      </c>
      <c r="E40" s="35">
        <v>0</v>
      </c>
      <c r="F40" s="36">
        <v>0</v>
      </c>
      <c r="G40" s="36">
        <v>0</v>
      </c>
      <c r="H40" s="36">
        <v>0</v>
      </c>
      <c r="I40" s="34">
        <v>0</v>
      </c>
      <c r="J40" s="36">
        <v>0</v>
      </c>
      <c r="K40" s="36">
        <v>0</v>
      </c>
      <c r="L40" s="36">
        <v>0</v>
      </c>
      <c r="M40" s="36">
        <v>0</v>
      </c>
      <c r="N40" s="37">
        <v>0</v>
      </c>
      <c r="P40" s="27"/>
      <c r="S40" s="27"/>
      <c r="V40" s="27"/>
      <c r="Y40" s="27"/>
    </row>
    <row r="41" spans="2:27" ht="33.75" customHeight="1" x14ac:dyDescent="0.25">
      <c r="B41" s="107" t="s">
        <v>20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</row>
    <row r="42" spans="2:27" ht="40.5" customHeight="1" x14ac:dyDescent="0.25">
      <c r="B42" s="101" t="s">
        <v>21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</row>
    <row r="43" spans="2:27" x14ac:dyDescent="0.25">
      <c r="B43" s="38" t="s">
        <v>22</v>
      </c>
      <c r="C43" s="38"/>
      <c r="D43"/>
    </row>
    <row r="44" spans="2:27" x14ac:dyDescent="0.25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</row>
    <row r="65" spans="3:28" s="1" customFormat="1" x14ac:dyDescent="0.25">
      <c r="C65" s="39" t="s">
        <v>38</v>
      </c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</sheetData>
  <mergeCells count="18">
    <mergeCell ref="B42:N42"/>
    <mergeCell ref="B44:N44"/>
    <mergeCell ref="G14:H14"/>
    <mergeCell ref="I14:I15"/>
    <mergeCell ref="J14:K14"/>
    <mergeCell ref="L14:L15"/>
    <mergeCell ref="M14:N14"/>
    <mergeCell ref="B41:N41"/>
    <mergeCell ref="B8:N8"/>
    <mergeCell ref="B9:N9"/>
    <mergeCell ref="B10:N10"/>
    <mergeCell ref="B11:N11"/>
    <mergeCell ref="B13:B15"/>
    <mergeCell ref="C13:C15"/>
    <mergeCell ref="D13:D15"/>
    <mergeCell ref="E13:E15"/>
    <mergeCell ref="F13:N13"/>
    <mergeCell ref="F14:F15"/>
  </mergeCells>
  <dataValidations count="1">
    <dataValidation type="list" allowBlank="1" showInputMessage="1" showErrorMessage="1" sqref="T9" xr:uid="{00000000-0002-0000-1800-000000000000}">
      <formula1>"Evaluación Planes ARS Autogestión,Evaluación Planes ARS Privadas,Evaluación Planes ARS Públicas"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scale="61" orientation="landscape" r:id="rId1"/>
  <colBreaks count="1" manualBreakCount="1">
    <brk id="14" max="51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AB65"/>
  <sheetViews>
    <sheetView showGridLines="0" view="pageBreakPreview" topLeftCell="A37" zoomScale="75" zoomScaleNormal="75" zoomScaleSheetLayoutView="75" workbookViewId="0">
      <selection activeCell="Q20" sqref="Q20"/>
    </sheetView>
  </sheetViews>
  <sheetFormatPr baseColWidth="10" defaultRowHeight="15" x14ac:dyDescent="0.25"/>
  <cols>
    <col min="1" max="1" width="1" customWidth="1"/>
    <col min="2" max="2" width="36" style="1" customWidth="1"/>
    <col min="3" max="3" width="12.85546875" style="1" customWidth="1"/>
    <col min="4" max="4" width="12.140625" style="1" customWidth="1"/>
    <col min="5" max="5" width="14" customWidth="1"/>
    <col min="6" max="6" width="11.5703125" customWidth="1"/>
    <col min="7" max="7" width="11.28515625" customWidth="1"/>
    <col min="8" max="8" width="15" bestFit="1" customWidth="1"/>
    <col min="9" max="9" width="12.140625" customWidth="1"/>
    <col min="10" max="10" width="11.85546875" customWidth="1"/>
    <col min="11" max="11" width="14" customWidth="1"/>
    <col min="12" max="12" width="12.7109375" customWidth="1"/>
    <col min="13" max="13" width="12.42578125" customWidth="1"/>
    <col min="14" max="14" width="13.85546875" customWidth="1"/>
    <col min="15" max="15" width="1.85546875" customWidth="1"/>
  </cols>
  <sheetData>
    <row r="1" spans="2:28" ht="3.75" customHeight="1" thickBot="1" x14ac:dyDescent="0.3"/>
    <row r="2" spans="2:28" x14ac:dyDescent="0.25"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6"/>
      <c r="O2" s="7"/>
    </row>
    <row r="3" spans="2:28" x14ac:dyDescent="0.25"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2"/>
      <c r="O3" s="7"/>
    </row>
    <row r="4" spans="2:28" x14ac:dyDescent="0.25">
      <c r="B4" s="8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12"/>
      <c r="O4" s="7"/>
    </row>
    <row r="5" spans="2:28" x14ac:dyDescent="0.25">
      <c r="B5" s="8"/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12"/>
      <c r="O5" s="7"/>
    </row>
    <row r="6" spans="2:28" ht="15.75" thickBot="1" x14ac:dyDescent="0.3">
      <c r="B6" s="13"/>
      <c r="C6" s="14"/>
      <c r="D6" s="15"/>
      <c r="E6" s="16"/>
      <c r="F6" s="16"/>
      <c r="G6" s="16"/>
      <c r="H6" s="16"/>
      <c r="I6" s="16"/>
      <c r="J6" s="16"/>
      <c r="K6" s="16"/>
      <c r="L6" s="16"/>
      <c r="M6" s="16"/>
      <c r="N6" s="17"/>
      <c r="O6" s="7"/>
    </row>
    <row r="7" spans="2:28" ht="4.5" customHeight="1" x14ac:dyDescent="0.25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</row>
    <row r="8" spans="2:28" ht="15.75" x14ac:dyDescent="0.25">
      <c r="B8" s="108" t="s">
        <v>0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10"/>
    </row>
    <row r="9" spans="2:28" ht="15" customHeight="1" x14ac:dyDescent="0.25">
      <c r="B9" s="108" t="s">
        <v>1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10"/>
    </row>
    <row r="10" spans="2:28" ht="15" customHeight="1" x14ac:dyDescent="0.25">
      <c r="B10" s="108" t="s">
        <v>2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10"/>
    </row>
    <row r="11" spans="2:28" ht="15" customHeight="1" x14ac:dyDescent="0.25">
      <c r="B11" s="108" t="s">
        <v>42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10"/>
    </row>
    <row r="12" spans="2:28" ht="5.25" customHeight="1" x14ac:dyDescent="0.25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</row>
    <row r="13" spans="2:28" ht="15" customHeight="1" x14ac:dyDescent="0.25">
      <c r="B13" s="111" t="s">
        <v>3</v>
      </c>
      <c r="C13" s="114" t="s">
        <v>4</v>
      </c>
      <c r="D13" s="114" t="s">
        <v>5</v>
      </c>
      <c r="E13" s="114" t="s">
        <v>6</v>
      </c>
      <c r="F13" s="115" t="s">
        <v>7</v>
      </c>
      <c r="G13" s="115"/>
      <c r="H13" s="115"/>
      <c r="I13" s="115"/>
      <c r="J13" s="115"/>
      <c r="K13" s="115"/>
      <c r="L13" s="115"/>
      <c r="M13" s="115"/>
      <c r="N13" s="116"/>
    </row>
    <row r="14" spans="2:28" ht="15" customHeight="1" x14ac:dyDescent="0.25">
      <c r="B14" s="112"/>
      <c r="C14" s="104"/>
      <c r="D14" s="104"/>
      <c r="E14" s="104"/>
      <c r="F14" s="104" t="s">
        <v>8</v>
      </c>
      <c r="G14" s="103" t="s">
        <v>9</v>
      </c>
      <c r="H14" s="103"/>
      <c r="I14" s="104" t="s">
        <v>8</v>
      </c>
      <c r="J14" s="103" t="s">
        <v>10</v>
      </c>
      <c r="K14" s="103"/>
      <c r="L14" s="104" t="s">
        <v>8</v>
      </c>
      <c r="M14" s="103" t="s">
        <v>11</v>
      </c>
      <c r="N14" s="106"/>
    </row>
    <row r="15" spans="2:28" ht="15" customHeight="1" x14ac:dyDescent="0.25">
      <c r="B15" s="113"/>
      <c r="C15" s="105"/>
      <c r="D15" s="105"/>
      <c r="E15" s="105"/>
      <c r="F15" s="105"/>
      <c r="G15" s="21" t="s">
        <v>12</v>
      </c>
      <c r="H15" s="21" t="s">
        <v>13</v>
      </c>
      <c r="I15" s="105"/>
      <c r="J15" s="21" t="s">
        <v>12</v>
      </c>
      <c r="K15" s="21" t="s">
        <v>13</v>
      </c>
      <c r="L15" s="105"/>
      <c r="M15" s="21" t="s">
        <v>12</v>
      </c>
      <c r="N15" s="22" t="s">
        <v>13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2:28" ht="15" customHeight="1" x14ac:dyDescent="0.25">
      <c r="B16" s="23" t="s">
        <v>14</v>
      </c>
      <c r="C16" s="24">
        <f>SUM(C17:C20)</f>
        <v>407</v>
      </c>
      <c r="D16" s="24">
        <f>SUM(D17:D20)</f>
        <v>217</v>
      </c>
      <c r="E16" s="24">
        <f>SUM(E17:E20)</f>
        <v>190</v>
      </c>
      <c r="F16" s="24">
        <f t="shared" ref="F16:N16" si="0">SUM(F17:F20)</f>
        <v>198</v>
      </c>
      <c r="G16" s="24">
        <f t="shared" si="0"/>
        <v>194</v>
      </c>
      <c r="H16" s="24">
        <f t="shared" si="0"/>
        <v>4</v>
      </c>
      <c r="I16" s="24">
        <f t="shared" si="0"/>
        <v>169</v>
      </c>
      <c r="J16" s="24">
        <f t="shared" si="0"/>
        <v>13</v>
      </c>
      <c r="K16" s="24">
        <f t="shared" si="0"/>
        <v>156</v>
      </c>
      <c r="L16" s="24">
        <f t="shared" si="0"/>
        <v>40</v>
      </c>
      <c r="M16" s="24">
        <f t="shared" si="0"/>
        <v>10</v>
      </c>
      <c r="N16" s="24">
        <f t="shared" si="0"/>
        <v>30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2:27" x14ac:dyDescent="0.25">
      <c r="B17" s="28" t="s">
        <v>15</v>
      </c>
      <c r="C17" s="59">
        <f>C22+C32+C27+C37</f>
        <v>98</v>
      </c>
      <c r="D17" s="59">
        <f>D22+D32+D27+D37</f>
        <v>10</v>
      </c>
      <c r="E17" s="59">
        <f>E22+E32+E27+E37</f>
        <v>88</v>
      </c>
      <c r="F17" s="59">
        <f t="shared" ref="F17:N17" si="1">F22+F32+F27+F37</f>
        <v>8</v>
      </c>
      <c r="G17" s="59">
        <f t="shared" si="1"/>
        <v>4</v>
      </c>
      <c r="H17" s="59">
        <f t="shared" si="1"/>
        <v>4</v>
      </c>
      <c r="I17" s="59">
        <f t="shared" si="1"/>
        <v>85</v>
      </c>
      <c r="J17" s="59">
        <f t="shared" si="1"/>
        <v>1</v>
      </c>
      <c r="K17" s="59">
        <f t="shared" si="1"/>
        <v>84</v>
      </c>
      <c r="L17" s="59">
        <f t="shared" si="1"/>
        <v>5</v>
      </c>
      <c r="M17" s="59">
        <f t="shared" si="1"/>
        <v>5</v>
      </c>
      <c r="N17" s="59">
        <f t="shared" si="1"/>
        <v>0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2:27" x14ac:dyDescent="0.25">
      <c r="B18" s="28" t="s">
        <v>16</v>
      </c>
      <c r="C18" s="59">
        <f t="shared" ref="C18:N20" si="2">C23+C33+C28+C38</f>
        <v>8</v>
      </c>
      <c r="D18" s="59">
        <f t="shared" si="2"/>
        <v>8</v>
      </c>
      <c r="E18" s="59">
        <f t="shared" si="2"/>
        <v>0</v>
      </c>
      <c r="F18" s="59">
        <f t="shared" si="2"/>
        <v>0</v>
      </c>
      <c r="G18" s="59">
        <f t="shared" si="2"/>
        <v>0</v>
      </c>
      <c r="H18" s="59">
        <f t="shared" si="2"/>
        <v>0</v>
      </c>
      <c r="I18" s="59">
        <f t="shared" si="2"/>
        <v>8</v>
      </c>
      <c r="J18" s="59">
        <f t="shared" si="2"/>
        <v>8</v>
      </c>
      <c r="K18" s="59">
        <f t="shared" si="2"/>
        <v>0</v>
      </c>
      <c r="L18" s="59">
        <f t="shared" si="2"/>
        <v>0</v>
      </c>
      <c r="M18" s="59">
        <f t="shared" si="2"/>
        <v>0</v>
      </c>
      <c r="N18" s="59">
        <f t="shared" si="2"/>
        <v>0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2:27" x14ac:dyDescent="0.25">
      <c r="B19" s="28" t="s">
        <v>17</v>
      </c>
      <c r="C19" s="59">
        <f t="shared" si="2"/>
        <v>0</v>
      </c>
      <c r="D19" s="59">
        <f t="shared" si="2"/>
        <v>0</v>
      </c>
      <c r="E19" s="59">
        <f t="shared" si="2"/>
        <v>0</v>
      </c>
      <c r="F19" s="59">
        <f t="shared" si="2"/>
        <v>0</v>
      </c>
      <c r="G19" s="59">
        <f t="shared" si="2"/>
        <v>0</v>
      </c>
      <c r="H19" s="59">
        <f t="shared" si="2"/>
        <v>0</v>
      </c>
      <c r="I19" s="59">
        <f t="shared" si="2"/>
        <v>0</v>
      </c>
      <c r="J19" s="59">
        <f t="shared" si="2"/>
        <v>0</v>
      </c>
      <c r="K19" s="59">
        <f t="shared" si="2"/>
        <v>0</v>
      </c>
      <c r="L19" s="59">
        <f t="shared" si="2"/>
        <v>0</v>
      </c>
      <c r="M19" s="59">
        <f t="shared" si="2"/>
        <v>0</v>
      </c>
      <c r="N19" s="59">
        <f t="shared" si="2"/>
        <v>0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2:27" x14ac:dyDescent="0.25">
      <c r="B20" s="28" t="s">
        <v>18</v>
      </c>
      <c r="C20" s="59">
        <f t="shared" si="2"/>
        <v>301</v>
      </c>
      <c r="D20" s="59">
        <f t="shared" si="2"/>
        <v>199</v>
      </c>
      <c r="E20" s="59">
        <f t="shared" si="2"/>
        <v>102</v>
      </c>
      <c r="F20" s="59">
        <f t="shared" si="2"/>
        <v>190</v>
      </c>
      <c r="G20" s="59">
        <f t="shared" si="2"/>
        <v>190</v>
      </c>
      <c r="H20" s="59">
        <f t="shared" si="2"/>
        <v>0</v>
      </c>
      <c r="I20" s="59">
        <f t="shared" si="2"/>
        <v>76</v>
      </c>
      <c r="J20" s="59">
        <f t="shared" si="2"/>
        <v>4</v>
      </c>
      <c r="K20" s="59">
        <f t="shared" si="2"/>
        <v>72</v>
      </c>
      <c r="L20" s="59">
        <f t="shared" si="2"/>
        <v>35</v>
      </c>
      <c r="M20" s="59">
        <f t="shared" si="2"/>
        <v>5</v>
      </c>
      <c r="N20" s="59">
        <f t="shared" si="2"/>
        <v>30</v>
      </c>
      <c r="P20" s="27"/>
      <c r="Q20" s="27"/>
      <c r="R20" s="27"/>
      <c r="S20" s="27"/>
      <c r="V20" s="27"/>
      <c r="Y20" s="27"/>
    </row>
    <row r="21" spans="2:27" x14ac:dyDescent="0.25">
      <c r="B21" s="23" t="s">
        <v>19</v>
      </c>
      <c r="C21" s="24">
        <f>F21+I21+L21</f>
        <v>25</v>
      </c>
      <c r="D21" s="24">
        <f>G21+J21+M21</f>
        <v>5</v>
      </c>
      <c r="E21" s="24">
        <f>H21+K21+N21</f>
        <v>20</v>
      </c>
      <c r="F21" s="24">
        <v>0</v>
      </c>
      <c r="G21" s="24">
        <v>0</v>
      </c>
      <c r="H21" s="24">
        <v>0</v>
      </c>
      <c r="I21" s="24">
        <v>15</v>
      </c>
      <c r="J21" s="24">
        <v>0</v>
      </c>
      <c r="K21" s="24">
        <v>15</v>
      </c>
      <c r="L21" s="24">
        <v>10</v>
      </c>
      <c r="M21" s="24">
        <v>5</v>
      </c>
      <c r="N21" s="24">
        <v>5</v>
      </c>
      <c r="P21" s="27"/>
      <c r="Q21" s="27"/>
      <c r="R21" s="27"/>
      <c r="S21" s="27"/>
      <c r="V21" s="27"/>
      <c r="Y21" s="27"/>
    </row>
    <row r="22" spans="2:27" x14ac:dyDescent="0.25">
      <c r="B22" s="33" t="s">
        <v>15</v>
      </c>
      <c r="C22" s="58">
        <v>20</v>
      </c>
      <c r="D22" s="35">
        <v>5</v>
      </c>
      <c r="E22" s="35">
        <v>15</v>
      </c>
      <c r="F22" s="35">
        <v>0</v>
      </c>
      <c r="G22" s="36">
        <v>0</v>
      </c>
      <c r="H22" s="36">
        <v>0</v>
      </c>
      <c r="I22" s="34">
        <v>15</v>
      </c>
      <c r="J22" s="36">
        <v>0</v>
      </c>
      <c r="K22" s="36">
        <v>15</v>
      </c>
      <c r="L22" s="36">
        <v>5</v>
      </c>
      <c r="M22" s="36">
        <v>5</v>
      </c>
      <c r="N22" s="37">
        <v>0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2:27" x14ac:dyDescent="0.25">
      <c r="B23" s="33" t="s">
        <v>16</v>
      </c>
      <c r="C23" s="58">
        <v>0</v>
      </c>
      <c r="D23" s="35">
        <v>0</v>
      </c>
      <c r="E23" s="35">
        <v>0</v>
      </c>
      <c r="F23" s="35">
        <v>0</v>
      </c>
      <c r="G23" s="36">
        <v>0</v>
      </c>
      <c r="H23" s="36">
        <v>0</v>
      </c>
      <c r="I23" s="34">
        <v>0</v>
      </c>
      <c r="J23" s="36">
        <v>0</v>
      </c>
      <c r="K23" s="36">
        <v>0</v>
      </c>
      <c r="L23" s="36">
        <v>0</v>
      </c>
      <c r="M23" s="36">
        <v>0</v>
      </c>
      <c r="N23" s="37">
        <v>0</v>
      </c>
      <c r="P23" s="27"/>
      <c r="Q23" s="27"/>
      <c r="R23" s="27"/>
      <c r="S23" s="27"/>
      <c r="V23" s="27"/>
      <c r="Y23" s="27"/>
    </row>
    <row r="24" spans="2:27" x14ac:dyDescent="0.25">
      <c r="B24" s="33" t="s">
        <v>17</v>
      </c>
      <c r="C24" s="58">
        <v>0</v>
      </c>
      <c r="D24" s="35">
        <v>0</v>
      </c>
      <c r="E24" s="35">
        <v>0</v>
      </c>
      <c r="F24" s="35">
        <v>0</v>
      </c>
      <c r="G24" s="36">
        <v>0</v>
      </c>
      <c r="H24" s="36">
        <v>0</v>
      </c>
      <c r="I24" s="34">
        <v>0</v>
      </c>
      <c r="J24" s="36">
        <v>0</v>
      </c>
      <c r="K24" s="36">
        <v>0</v>
      </c>
      <c r="L24" s="36">
        <v>0</v>
      </c>
      <c r="M24" s="36">
        <v>0</v>
      </c>
      <c r="N24" s="37">
        <v>0</v>
      </c>
      <c r="P24" s="27"/>
      <c r="Q24" s="27"/>
      <c r="R24" s="27"/>
      <c r="S24" s="27"/>
      <c r="V24" s="27"/>
      <c r="Y24" s="27"/>
    </row>
    <row r="25" spans="2:27" x14ac:dyDescent="0.25">
      <c r="B25" s="33" t="s">
        <v>18</v>
      </c>
      <c r="C25" s="58">
        <v>5</v>
      </c>
      <c r="D25" s="35">
        <v>0</v>
      </c>
      <c r="E25" s="35">
        <v>5</v>
      </c>
      <c r="F25" s="35">
        <v>0</v>
      </c>
      <c r="G25" s="36">
        <v>0</v>
      </c>
      <c r="H25" s="36">
        <v>0</v>
      </c>
      <c r="I25" s="34">
        <v>0</v>
      </c>
      <c r="J25" s="36">
        <v>0</v>
      </c>
      <c r="K25" s="36">
        <v>0</v>
      </c>
      <c r="L25" s="36">
        <v>5</v>
      </c>
      <c r="M25" s="36">
        <v>0</v>
      </c>
      <c r="N25" s="37">
        <v>5</v>
      </c>
      <c r="P25" s="27"/>
      <c r="Q25" s="27"/>
      <c r="R25" s="27"/>
      <c r="S25" s="27"/>
      <c r="V25" s="27"/>
      <c r="Y25" s="27"/>
    </row>
    <row r="26" spans="2:27" x14ac:dyDescent="0.25">
      <c r="B26" s="23" t="s">
        <v>28</v>
      </c>
      <c r="C26" s="24">
        <f>F26+I26+L26</f>
        <v>217</v>
      </c>
      <c r="D26" s="24">
        <f>G26+J26+M26</f>
        <v>212</v>
      </c>
      <c r="E26" s="24">
        <f>H26+K26+N26</f>
        <v>5</v>
      </c>
      <c r="F26" s="25">
        <v>194</v>
      </c>
      <c r="G26" s="25">
        <v>194</v>
      </c>
      <c r="H26" s="25">
        <v>0</v>
      </c>
      <c r="I26" s="32">
        <v>13</v>
      </c>
      <c r="J26" s="25">
        <v>13</v>
      </c>
      <c r="K26" s="25">
        <v>0</v>
      </c>
      <c r="L26" s="25">
        <v>10</v>
      </c>
      <c r="M26" s="25">
        <v>5</v>
      </c>
      <c r="N26" s="26">
        <v>5</v>
      </c>
      <c r="P26" s="27"/>
      <c r="Q26" s="27"/>
      <c r="R26" s="27"/>
      <c r="S26" s="27"/>
      <c r="V26" s="27"/>
      <c r="Y26" s="27"/>
    </row>
    <row r="27" spans="2:27" x14ac:dyDescent="0.25">
      <c r="B27" s="33" t="s">
        <v>15</v>
      </c>
      <c r="C27" s="75">
        <v>5</v>
      </c>
      <c r="D27" s="35">
        <v>5</v>
      </c>
      <c r="E27" s="35">
        <v>0</v>
      </c>
      <c r="F27" s="36">
        <v>4</v>
      </c>
      <c r="G27" s="36">
        <v>4</v>
      </c>
      <c r="H27" s="36">
        <v>0</v>
      </c>
      <c r="I27" s="58">
        <v>1</v>
      </c>
      <c r="J27" s="36">
        <v>1</v>
      </c>
      <c r="K27" s="36">
        <v>0</v>
      </c>
      <c r="L27" s="36">
        <v>0</v>
      </c>
      <c r="M27" s="36">
        <v>0</v>
      </c>
      <c r="N27" s="37">
        <v>0</v>
      </c>
      <c r="P27" s="27"/>
      <c r="Q27" s="27"/>
      <c r="R27" s="27"/>
      <c r="S27" s="27"/>
      <c r="V27" s="27"/>
      <c r="Y27" s="27"/>
    </row>
    <row r="28" spans="2:27" x14ac:dyDescent="0.25">
      <c r="B28" s="33" t="s">
        <v>16</v>
      </c>
      <c r="C28" s="75">
        <v>8</v>
      </c>
      <c r="D28" s="35">
        <v>8</v>
      </c>
      <c r="E28" s="35">
        <v>0</v>
      </c>
      <c r="F28" s="36">
        <v>0</v>
      </c>
      <c r="G28" s="36">
        <v>0</v>
      </c>
      <c r="H28" s="36">
        <v>0</v>
      </c>
      <c r="I28" s="34">
        <v>8</v>
      </c>
      <c r="J28" s="36">
        <v>8</v>
      </c>
      <c r="K28" s="36">
        <v>0</v>
      </c>
      <c r="L28" s="36">
        <v>0</v>
      </c>
      <c r="M28" s="36">
        <v>0</v>
      </c>
      <c r="N28" s="37">
        <v>0</v>
      </c>
      <c r="P28" s="27"/>
      <c r="Q28" s="27"/>
      <c r="R28" s="27"/>
      <c r="S28" s="27"/>
      <c r="V28" s="27"/>
      <c r="Y28" s="27"/>
    </row>
    <row r="29" spans="2:27" x14ac:dyDescent="0.25">
      <c r="B29" s="33" t="s">
        <v>17</v>
      </c>
      <c r="C29" s="75">
        <v>0</v>
      </c>
      <c r="D29" s="35">
        <v>0</v>
      </c>
      <c r="E29" s="35">
        <v>0</v>
      </c>
      <c r="F29" s="36">
        <v>0</v>
      </c>
      <c r="G29" s="36">
        <v>0</v>
      </c>
      <c r="H29" s="36">
        <v>0</v>
      </c>
      <c r="I29" s="34">
        <v>0</v>
      </c>
      <c r="J29" s="36">
        <v>0</v>
      </c>
      <c r="K29" s="36">
        <v>0</v>
      </c>
      <c r="L29" s="36">
        <v>0</v>
      </c>
      <c r="M29" s="36">
        <v>0</v>
      </c>
      <c r="N29" s="37">
        <v>0</v>
      </c>
      <c r="P29" s="27"/>
      <c r="Q29" s="27"/>
      <c r="R29" s="27"/>
      <c r="S29" s="27"/>
      <c r="V29" s="27"/>
      <c r="Y29" s="27"/>
    </row>
    <row r="30" spans="2:27" x14ac:dyDescent="0.25">
      <c r="B30" s="33" t="s">
        <v>18</v>
      </c>
      <c r="C30" s="75">
        <v>204</v>
      </c>
      <c r="D30" s="35">
        <v>199</v>
      </c>
      <c r="E30" s="35">
        <v>5</v>
      </c>
      <c r="F30" s="36">
        <v>190</v>
      </c>
      <c r="G30" s="36">
        <v>190</v>
      </c>
      <c r="H30" s="36">
        <v>0</v>
      </c>
      <c r="I30" s="34">
        <v>4</v>
      </c>
      <c r="J30" s="36">
        <v>4</v>
      </c>
      <c r="K30" s="36">
        <v>0</v>
      </c>
      <c r="L30" s="36">
        <v>10</v>
      </c>
      <c r="M30" s="36">
        <v>5</v>
      </c>
      <c r="N30" s="37">
        <v>5</v>
      </c>
      <c r="P30" s="27"/>
      <c r="Q30" s="27"/>
      <c r="R30" s="27"/>
      <c r="S30" s="27"/>
      <c r="V30" s="27"/>
      <c r="Y30" s="27"/>
    </row>
    <row r="31" spans="2:27" x14ac:dyDescent="0.25">
      <c r="B31" s="23" t="s">
        <v>27</v>
      </c>
      <c r="C31" s="24">
        <f>F31+I31+L31</f>
        <v>31</v>
      </c>
      <c r="D31" s="24">
        <f>G31+J31+M31</f>
        <v>0</v>
      </c>
      <c r="E31" s="24">
        <f>H31+K31+N31</f>
        <v>31</v>
      </c>
      <c r="F31" s="25">
        <f>SUM(F32:F35)</f>
        <v>2</v>
      </c>
      <c r="G31" s="25">
        <f t="shared" ref="G31:K31" si="3">SUM(G32:G35)</f>
        <v>0</v>
      </c>
      <c r="H31" s="25">
        <f t="shared" si="3"/>
        <v>2</v>
      </c>
      <c r="I31" s="32">
        <f>SUM(I32:I35)</f>
        <v>29</v>
      </c>
      <c r="J31" s="25">
        <f t="shared" si="3"/>
        <v>0</v>
      </c>
      <c r="K31" s="25">
        <f t="shared" si="3"/>
        <v>29</v>
      </c>
      <c r="L31" s="25">
        <f>SUM(L32:L35)</f>
        <v>0</v>
      </c>
      <c r="M31" s="25">
        <f>SUM(M32:M35)</f>
        <v>0</v>
      </c>
      <c r="N31" s="26">
        <f t="shared" ref="N31" si="4">SUM(N32:N35)</f>
        <v>0</v>
      </c>
      <c r="P31" s="27"/>
      <c r="Q31" s="27"/>
      <c r="R31" s="27"/>
      <c r="S31" s="27"/>
      <c r="V31" s="27"/>
      <c r="Y31" s="27"/>
    </row>
    <row r="32" spans="2:27" x14ac:dyDescent="0.25">
      <c r="B32" s="33" t="s">
        <v>15</v>
      </c>
      <c r="C32" s="34">
        <f t="shared" ref="C32:C35" si="5">D32+E32</f>
        <v>15</v>
      </c>
      <c r="D32" s="34">
        <f>G32+J32+M32</f>
        <v>0</v>
      </c>
      <c r="E32" s="34">
        <f>H32+K32+N32</f>
        <v>15</v>
      </c>
      <c r="F32" s="34">
        <f>G32+H32</f>
        <v>2</v>
      </c>
      <c r="G32" s="34">
        <v>0</v>
      </c>
      <c r="H32" s="34">
        <v>2</v>
      </c>
      <c r="I32" s="34">
        <f>J32+K32</f>
        <v>13</v>
      </c>
      <c r="J32" s="34">
        <v>0</v>
      </c>
      <c r="K32" s="34">
        <v>13</v>
      </c>
      <c r="L32" s="34">
        <f>M32+N32</f>
        <v>0</v>
      </c>
      <c r="M32" s="34">
        <v>0</v>
      </c>
      <c r="N32" s="34">
        <v>0</v>
      </c>
      <c r="P32" s="27"/>
      <c r="Q32" s="27"/>
      <c r="R32" s="27"/>
      <c r="S32" s="27"/>
      <c r="V32" s="27"/>
      <c r="Y32" s="27"/>
    </row>
    <row r="33" spans="2:27" x14ac:dyDescent="0.25">
      <c r="B33" s="33" t="s">
        <v>16</v>
      </c>
      <c r="C33" s="34">
        <f t="shared" si="5"/>
        <v>0</v>
      </c>
      <c r="D33" s="34">
        <f t="shared" ref="D33:D35" si="6">G33+J33+M33</f>
        <v>0</v>
      </c>
      <c r="E33" s="34">
        <f t="shared" ref="E33:E40" si="7">H33+K33+N33</f>
        <v>0</v>
      </c>
      <c r="F33" s="34">
        <f t="shared" ref="F33:F35" si="8">G33+H33</f>
        <v>0</v>
      </c>
      <c r="G33" s="34">
        <v>0</v>
      </c>
      <c r="H33" s="34">
        <v>0</v>
      </c>
      <c r="I33" s="34">
        <f t="shared" ref="I33:I35" si="9">J33+K33</f>
        <v>0</v>
      </c>
      <c r="J33" s="34">
        <v>0</v>
      </c>
      <c r="K33" s="34">
        <v>0</v>
      </c>
      <c r="L33" s="34">
        <f t="shared" ref="L33:L35" si="10">M33+N33</f>
        <v>0</v>
      </c>
      <c r="M33" s="34">
        <v>0</v>
      </c>
      <c r="N33" s="34">
        <v>0</v>
      </c>
      <c r="P33" s="27"/>
      <c r="Q33" s="27"/>
      <c r="R33" s="27"/>
      <c r="S33" s="27"/>
      <c r="V33" s="27"/>
      <c r="Y33" s="27"/>
    </row>
    <row r="34" spans="2:27" x14ac:dyDescent="0.25">
      <c r="B34" s="33" t="s">
        <v>17</v>
      </c>
      <c r="C34" s="34">
        <f t="shared" si="5"/>
        <v>0</v>
      </c>
      <c r="D34" s="34">
        <f>G34+J34+M34</f>
        <v>0</v>
      </c>
      <c r="E34" s="34">
        <f t="shared" si="7"/>
        <v>0</v>
      </c>
      <c r="F34" s="34">
        <f t="shared" si="8"/>
        <v>0</v>
      </c>
      <c r="G34" s="34">
        <v>0</v>
      </c>
      <c r="H34" s="34">
        <v>0</v>
      </c>
      <c r="I34" s="34">
        <f t="shared" si="9"/>
        <v>0</v>
      </c>
      <c r="J34" s="34">
        <v>0</v>
      </c>
      <c r="K34" s="34">
        <v>0</v>
      </c>
      <c r="L34" s="34">
        <f t="shared" si="10"/>
        <v>0</v>
      </c>
      <c r="M34" s="34">
        <v>0</v>
      </c>
      <c r="N34" s="34">
        <v>0</v>
      </c>
      <c r="P34" s="27"/>
      <c r="Q34" s="27"/>
      <c r="R34" s="27"/>
      <c r="S34" s="27"/>
      <c r="V34" s="27"/>
      <c r="Y34" s="27"/>
    </row>
    <row r="35" spans="2:27" x14ac:dyDescent="0.25">
      <c r="B35" s="33" t="s">
        <v>18</v>
      </c>
      <c r="C35" s="34">
        <f t="shared" si="5"/>
        <v>16</v>
      </c>
      <c r="D35" s="34">
        <f t="shared" si="6"/>
        <v>0</v>
      </c>
      <c r="E35" s="34">
        <f t="shared" si="7"/>
        <v>16</v>
      </c>
      <c r="F35" s="34">
        <f t="shared" si="8"/>
        <v>0</v>
      </c>
      <c r="G35" s="34">
        <v>0</v>
      </c>
      <c r="H35" s="34">
        <v>0</v>
      </c>
      <c r="I35" s="34">
        <f t="shared" si="9"/>
        <v>16</v>
      </c>
      <c r="J35" s="34">
        <v>0</v>
      </c>
      <c r="K35" s="34">
        <v>16</v>
      </c>
      <c r="L35" s="34">
        <f t="shared" si="10"/>
        <v>0</v>
      </c>
      <c r="M35" s="34">
        <v>0</v>
      </c>
      <c r="N35" s="34">
        <v>0</v>
      </c>
      <c r="P35" s="27"/>
      <c r="Q35" s="27"/>
      <c r="R35" s="27"/>
      <c r="S35" s="27"/>
      <c r="V35" s="27"/>
      <c r="Y35" s="27"/>
    </row>
    <row r="36" spans="2:27" x14ac:dyDescent="0.25">
      <c r="B36" s="23" t="s">
        <v>26</v>
      </c>
      <c r="C36" s="24">
        <f>F36+I36+L36</f>
        <v>134</v>
      </c>
      <c r="D36" s="24">
        <f>G36+J36+M36</f>
        <v>0</v>
      </c>
      <c r="E36" s="24">
        <f t="shared" si="7"/>
        <v>134</v>
      </c>
      <c r="F36" s="25">
        <f>SUM(F37:F40)</f>
        <v>2</v>
      </c>
      <c r="G36" s="25">
        <f t="shared" ref="G36:K36" si="11">SUM(G37:G40)</f>
        <v>0</v>
      </c>
      <c r="H36" s="25">
        <f t="shared" si="11"/>
        <v>2</v>
      </c>
      <c r="I36" s="32">
        <f>SUM(I37:I40)</f>
        <v>112</v>
      </c>
      <c r="J36" s="25">
        <f t="shared" si="11"/>
        <v>0</v>
      </c>
      <c r="K36" s="25">
        <f t="shared" si="11"/>
        <v>112</v>
      </c>
      <c r="L36" s="25">
        <f>SUM(L37:L40)</f>
        <v>20</v>
      </c>
      <c r="M36" s="25">
        <f>SUM(M37:M40)</f>
        <v>0</v>
      </c>
      <c r="N36" s="26">
        <f t="shared" ref="N36" si="12">SUM(N37:N40)</f>
        <v>20</v>
      </c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spans="2:27" x14ac:dyDescent="0.25">
      <c r="B37" s="33" t="s">
        <v>15</v>
      </c>
      <c r="C37" s="34">
        <f t="shared" ref="C37:C40" si="13">D37+E37</f>
        <v>58</v>
      </c>
      <c r="D37" s="34">
        <f>G37+J37+M37</f>
        <v>0</v>
      </c>
      <c r="E37" s="34">
        <f t="shared" si="7"/>
        <v>58</v>
      </c>
      <c r="F37" s="34">
        <f>G37+H37</f>
        <v>2</v>
      </c>
      <c r="G37" s="34">
        <v>0</v>
      </c>
      <c r="H37" s="34">
        <v>2</v>
      </c>
      <c r="I37" s="34">
        <f>J37+K37</f>
        <v>56</v>
      </c>
      <c r="J37" s="34">
        <v>0</v>
      </c>
      <c r="K37" s="34">
        <v>56</v>
      </c>
      <c r="L37" s="34">
        <f>M37+N37</f>
        <v>0</v>
      </c>
      <c r="M37" s="34">
        <v>0</v>
      </c>
      <c r="N37" s="34">
        <v>0</v>
      </c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2:27" x14ac:dyDescent="0.25">
      <c r="B38" s="33" t="s">
        <v>16</v>
      </c>
      <c r="C38" s="34">
        <f t="shared" si="13"/>
        <v>0</v>
      </c>
      <c r="D38" s="34">
        <f t="shared" ref="D38" si="14">G38+J38+M38</f>
        <v>0</v>
      </c>
      <c r="E38" s="34">
        <f t="shared" si="7"/>
        <v>0</v>
      </c>
      <c r="F38" s="34">
        <f t="shared" ref="F38:F40" si="15">G38+H38</f>
        <v>0</v>
      </c>
      <c r="G38" s="34">
        <v>0</v>
      </c>
      <c r="H38" s="34">
        <v>0</v>
      </c>
      <c r="I38" s="34">
        <f t="shared" ref="I38:I40" si="16">J38+K38</f>
        <v>0</v>
      </c>
      <c r="J38" s="34">
        <v>0</v>
      </c>
      <c r="K38" s="34">
        <v>0</v>
      </c>
      <c r="L38" s="34">
        <f t="shared" ref="L38:L40" si="17">M38+N38</f>
        <v>0</v>
      </c>
      <c r="M38" s="34">
        <v>0</v>
      </c>
      <c r="N38" s="34">
        <v>0</v>
      </c>
      <c r="P38" s="27"/>
      <c r="Q38" s="27"/>
      <c r="R38" s="27"/>
      <c r="S38" s="27"/>
      <c r="V38" s="27"/>
      <c r="Y38" s="27"/>
    </row>
    <row r="39" spans="2:27" x14ac:dyDescent="0.25">
      <c r="B39" s="33" t="s">
        <v>17</v>
      </c>
      <c r="C39" s="34">
        <f t="shared" si="13"/>
        <v>0</v>
      </c>
      <c r="D39" s="34">
        <f>G39+J39+M39</f>
        <v>0</v>
      </c>
      <c r="E39" s="34">
        <f t="shared" si="7"/>
        <v>0</v>
      </c>
      <c r="F39" s="34">
        <f t="shared" si="15"/>
        <v>0</v>
      </c>
      <c r="G39" s="34">
        <v>0</v>
      </c>
      <c r="H39" s="34">
        <v>0</v>
      </c>
      <c r="I39" s="34">
        <f t="shared" si="16"/>
        <v>0</v>
      </c>
      <c r="J39" s="34">
        <v>0</v>
      </c>
      <c r="K39" s="34">
        <v>0</v>
      </c>
      <c r="L39" s="34">
        <f t="shared" si="17"/>
        <v>0</v>
      </c>
      <c r="M39" s="34">
        <v>0</v>
      </c>
      <c r="N39" s="34">
        <v>0</v>
      </c>
      <c r="P39" s="27"/>
      <c r="Q39" s="27"/>
      <c r="R39" s="27"/>
      <c r="S39" s="27"/>
      <c r="V39" s="27"/>
      <c r="Y39" s="27"/>
    </row>
    <row r="40" spans="2:27" x14ac:dyDescent="0.25">
      <c r="B40" s="33" t="s">
        <v>18</v>
      </c>
      <c r="C40" s="34">
        <f t="shared" si="13"/>
        <v>76</v>
      </c>
      <c r="D40" s="34">
        <f t="shared" ref="D40" si="18">G40+J40+M40</f>
        <v>0</v>
      </c>
      <c r="E40" s="34">
        <f t="shared" si="7"/>
        <v>76</v>
      </c>
      <c r="F40" s="34">
        <f t="shared" si="15"/>
        <v>0</v>
      </c>
      <c r="G40" s="34">
        <v>0</v>
      </c>
      <c r="H40" s="34">
        <v>0</v>
      </c>
      <c r="I40" s="34">
        <f t="shared" si="16"/>
        <v>56</v>
      </c>
      <c r="J40" s="34">
        <v>0</v>
      </c>
      <c r="K40" s="34">
        <v>56</v>
      </c>
      <c r="L40" s="34">
        <f t="shared" si="17"/>
        <v>20</v>
      </c>
      <c r="M40" s="34">
        <v>0</v>
      </c>
      <c r="N40" s="34">
        <v>20</v>
      </c>
      <c r="P40" s="27"/>
      <c r="Q40" s="27"/>
      <c r="R40" s="27"/>
      <c r="S40" s="27"/>
      <c r="V40" s="27"/>
      <c r="Y40" s="27"/>
    </row>
    <row r="41" spans="2:27" ht="33.75" customHeight="1" x14ac:dyDescent="0.25">
      <c r="B41" s="107" t="s">
        <v>20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</row>
    <row r="42" spans="2:27" ht="40.5" customHeight="1" x14ac:dyDescent="0.25">
      <c r="B42" s="101" t="s">
        <v>21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</row>
    <row r="43" spans="2:27" x14ac:dyDescent="0.25">
      <c r="B43" s="38" t="s">
        <v>39</v>
      </c>
      <c r="C43" s="38"/>
      <c r="D43"/>
    </row>
    <row r="44" spans="2:27" x14ac:dyDescent="0.25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</row>
    <row r="65" spans="3:28" s="1" customFormat="1" x14ac:dyDescent="0.25">
      <c r="C65" s="38" t="s">
        <v>39</v>
      </c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</sheetData>
  <mergeCells count="18">
    <mergeCell ref="B42:N42"/>
    <mergeCell ref="B44:N44"/>
    <mergeCell ref="G14:H14"/>
    <mergeCell ref="I14:I15"/>
    <mergeCell ref="J14:K14"/>
    <mergeCell ref="L14:L15"/>
    <mergeCell ref="M14:N14"/>
    <mergeCell ref="B41:N41"/>
    <mergeCell ref="B8:N8"/>
    <mergeCell ref="B9:N9"/>
    <mergeCell ref="B10:N10"/>
    <mergeCell ref="B11:N11"/>
    <mergeCell ref="B13:B15"/>
    <mergeCell ref="C13:C15"/>
    <mergeCell ref="D13:D15"/>
    <mergeCell ref="E13:E15"/>
    <mergeCell ref="F13:N13"/>
    <mergeCell ref="F14:F15"/>
  </mergeCells>
  <dataValidations count="1">
    <dataValidation type="list" allowBlank="1" showInputMessage="1" showErrorMessage="1" sqref="T9" xr:uid="{00000000-0002-0000-1B00-000000000000}">
      <formula1>"Evaluación Planes ARS Autogestión,Evaluación Planes ARS Privadas,Evaluación Planes ARS Públicas"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scale="61" orientation="landscape" r:id="rId1"/>
  <colBreaks count="1" manualBreakCount="1">
    <brk id="14" max="5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04622-9083-439F-B527-75A6534688E7}">
  <dimension ref="B1:AD59"/>
  <sheetViews>
    <sheetView showGridLines="0" view="pageBreakPreview" topLeftCell="B4" zoomScale="75" zoomScaleNormal="75" zoomScaleSheetLayoutView="75" workbookViewId="0">
      <selection activeCell="B14" sqref="B14"/>
    </sheetView>
  </sheetViews>
  <sheetFormatPr baseColWidth="10" defaultRowHeight="14.25" x14ac:dyDescent="0.2"/>
  <cols>
    <col min="1" max="1" width="1" style="83" customWidth="1"/>
    <col min="2" max="2" width="36" style="82" customWidth="1"/>
    <col min="3" max="3" width="12.85546875" style="82" customWidth="1"/>
    <col min="4" max="4" width="13.85546875" style="82" customWidth="1"/>
    <col min="5" max="5" width="14" style="83" customWidth="1"/>
    <col min="6" max="6" width="11.5703125" style="83" customWidth="1"/>
    <col min="7" max="7" width="12.42578125" style="83" customWidth="1"/>
    <col min="8" max="8" width="15" style="83" bestFit="1" customWidth="1"/>
    <col min="9" max="9" width="12.140625" style="83" customWidth="1"/>
    <col min="10" max="10" width="11.85546875" style="83" customWidth="1"/>
    <col min="11" max="11" width="14" style="83" customWidth="1"/>
    <col min="12" max="12" width="12.7109375" style="83" customWidth="1"/>
    <col min="13" max="13" width="12.42578125" style="83" customWidth="1"/>
    <col min="14" max="14" width="13.85546875" style="83" customWidth="1"/>
    <col min="15" max="15" width="1.85546875" style="83" customWidth="1"/>
    <col min="16" max="16384" width="11.42578125" style="83"/>
  </cols>
  <sheetData>
    <row r="1" spans="2:30" ht="3.75" customHeight="1" x14ac:dyDescent="0.2"/>
    <row r="2" spans="2:30" x14ac:dyDescent="0.2">
      <c r="B2" s="84"/>
      <c r="C2" s="84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  <c r="O2" s="87"/>
    </row>
    <row r="3" spans="2:30" x14ac:dyDescent="0.2">
      <c r="B3" s="84"/>
      <c r="C3" s="84"/>
      <c r="D3" s="85"/>
      <c r="E3" s="86"/>
      <c r="F3" s="86"/>
      <c r="G3" s="86"/>
      <c r="H3" s="86"/>
      <c r="I3" s="86"/>
      <c r="J3" s="86"/>
      <c r="K3" s="86"/>
      <c r="L3" s="86"/>
      <c r="M3" s="86"/>
      <c r="N3" s="86"/>
      <c r="O3" s="87"/>
    </row>
    <row r="4" spans="2:30" x14ac:dyDescent="0.2">
      <c r="B4" s="84"/>
      <c r="C4" s="84"/>
      <c r="D4" s="85"/>
      <c r="E4" s="86"/>
      <c r="F4" s="86"/>
      <c r="G4" s="86"/>
      <c r="H4" s="86"/>
      <c r="I4" s="86"/>
      <c r="J4" s="86"/>
      <c r="K4" s="86"/>
      <c r="L4" s="86"/>
      <c r="M4" s="86"/>
      <c r="N4" s="86"/>
      <c r="O4" s="87"/>
    </row>
    <row r="5" spans="2:30" x14ac:dyDescent="0.2">
      <c r="B5" s="84"/>
      <c r="C5" s="84"/>
      <c r="D5" s="85"/>
      <c r="E5" s="86"/>
      <c r="F5" s="86"/>
      <c r="G5" s="86"/>
      <c r="H5" s="86"/>
      <c r="I5" s="86"/>
      <c r="J5" s="86"/>
      <c r="K5" s="86"/>
      <c r="L5" s="86"/>
      <c r="M5" s="86"/>
      <c r="N5" s="86"/>
      <c r="O5" s="87"/>
    </row>
    <row r="6" spans="2:30" x14ac:dyDescent="0.2">
      <c r="B6" s="84"/>
      <c r="C6" s="84"/>
      <c r="D6" s="85"/>
      <c r="E6" s="86"/>
      <c r="F6" s="86"/>
      <c r="G6" s="86"/>
      <c r="H6" s="86"/>
      <c r="I6" s="86"/>
      <c r="J6" s="86"/>
      <c r="K6" s="86"/>
      <c r="L6" s="86"/>
      <c r="M6" s="86"/>
      <c r="N6" s="86"/>
      <c r="O6" s="87"/>
    </row>
    <row r="7" spans="2:30" ht="15.75" x14ac:dyDescent="0.25">
      <c r="B7" s="109" t="s">
        <v>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</row>
    <row r="8" spans="2:30" ht="15" customHeight="1" x14ac:dyDescent="0.25">
      <c r="B8" s="109" t="s">
        <v>1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</row>
    <row r="9" spans="2:30" ht="15" customHeight="1" x14ac:dyDescent="0.25">
      <c r="B9" s="109" t="s">
        <v>2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2:30" ht="15" customHeight="1" x14ac:dyDescent="0.25">
      <c r="B10" s="109" t="s">
        <v>45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</row>
    <row r="11" spans="2:30" ht="15" customHeight="1" x14ac:dyDescent="0.2">
      <c r="B11" s="124" t="s">
        <v>3</v>
      </c>
      <c r="C11" s="127" t="s">
        <v>4</v>
      </c>
      <c r="D11" s="127" t="s">
        <v>5</v>
      </c>
      <c r="E11" s="127" t="s">
        <v>6</v>
      </c>
      <c r="F11" s="128" t="s">
        <v>7</v>
      </c>
      <c r="G11" s="128"/>
      <c r="H11" s="128"/>
      <c r="I11" s="128"/>
      <c r="J11" s="128"/>
      <c r="K11" s="128"/>
      <c r="L11" s="128"/>
      <c r="M11" s="128"/>
      <c r="N11" s="129"/>
    </row>
    <row r="12" spans="2:30" ht="15" customHeight="1" x14ac:dyDescent="0.2">
      <c r="B12" s="125"/>
      <c r="C12" s="121"/>
      <c r="D12" s="121"/>
      <c r="E12" s="121"/>
      <c r="F12" s="121" t="s">
        <v>8</v>
      </c>
      <c r="G12" s="120" t="s">
        <v>9</v>
      </c>
      <c r="H12" s="120"/>
      <c r="I12" s="121" t="s">
        <v>8</v>
      </c>
      <c r="J12" s="120" t="s">
        <v>10</v>
      </c>
      <c r="K12" s="120"/>
      <c r="L12" s="121" t="s">
        <v>8</v>
      </c>
      <c r="M12" s="120" t="s">
        <v>11</v>
      </c>
      <c r="N12" s="123"/>
    </row>
    <row r="13" spans="2:30" ht="15" customHeight="1" x14ac:dyDescent="0.2">
      <c r="B13" s="126"/>
      <c r="C13" s="122"/>
      <c r="D13" s="122"/>
      <c r="E13" s="122"/>
      <c r="F13" s="122"/>
      <c r="G13" s="88" t="s">
        <v>12</v>
      </c>
      <c r="H13" s="88" t="s">
        <v>13</v>
      </c>
      <c r="I13" s="122"/>
      <c r="J13" s="88" t="s">
        <v>12</v>
      </c>
      <c r="K13" s="88" t="s">
        <v>13</v>
      </c>
      <c r="L13" s="122"/>
      <c r="M13" s="88" t="s">
        <v>12</v>
      </c>
      <c r="N13" s="89" t="s">
        <v>13</v>
      </c>
    </row>
    <row r="14" spans="2:30" ht="15" customHeight="1" x14ac:dyDescent="0.2">
      <c r="B14" s="90" t="s">
        <v>47</v>
      </c>
      <c r="C14" s="91">
        <f>F14+I14+L14</f>
        <v>1086</v>
      </c>
      <c r="D14" s="91">
        <f t="shared" ref="D14:F17" si="0">D18+D30+D22+D26</f>
        <v>130</v>
      </c>
      <c r="E14" s="91">
        <f t="shared" si="0"/>
        <v>956</v>
      </c>
      <c r="F14" s="91">
        <f t="shared" si="0"/>
        <v>10</v>
      </c>
      <c r="G14" s="91">
        <f t="shared" ref="G14:N14" si="1">G18+G30+G22+G26</f>
        <v>0</v>
      </c>
      <c r="H14" s="91">
        <f t="shared" si="1"/>
        <v>10</v>
      </c>
      <c r="I14" s="91">
        <f t="shared" si="1"/>
        <v>1043</v>
      </c>
      <c r="J14" s="91">
        <f t="shared" si="1"/>
        <v>125</v>
      </c>
      <c r="K14" s="91">
        <f t="shared" si="1"/>
        <v>918</v>
      </c>
      <c r="L14" s="91">
        <f t="shared" si="1"/>
        <v>33</v>
      </c>
      <c r="M14" s="91">
        <f t="shared" si="1"/>
        <v>5</v>
      </c>
      <c r="N14" s="91">
        <f t="shared" si="1"/>
        <v>28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</row>
    <row r="15" spans="2:30" ht="15" x14ac:dyDescent="0.25">
      <c r="B15" s="93" t="s">
        <v>15</v>
      </c>
      <c r="C15" s="76">
        <f>C19+C31+C23+C27</f>
        <v>333</v>
      </c>
      <c r="D15" s="76">
        <f t="shared" si="0"/>
        <v>31</v>
      </c>
      <c r="E15" s="76">
        <f t="shared" si="0"/>
        <v>302</v>
      </c>
      <c r="F15" s="76">
        <f t="shared" si="0"/>
        <v>7</v>
      </c>
      <c r="G15" s="76">
        <f t="shared" ref="G15:N15" si="2">G19+G31+G23+G27</f>
        <v>0</v>
      </c>
      <c r="H15" s="76">
        <f t="shared" si="2"/>
        <v>7</v>
      </c>
      <c r="I15" s="76">
        <f t="shared" si="2"/>
        <v>296</v>
      </c>
      <c r="J15" s="76">
        <f t="shared" si="2"/>
        <v>26</v>
      </c>
      <c r="K15" s="76">
        <f t="shared" si="2"/>
        <v>270</v>
      </c>
      <c r="L15" s="76">
        <f t="shared" si="2"/>
        <v>30</v>
      </c>
      <c r="M15" s="76">
        <f t="shared" si="2"/>
        <v>5</v>
      </c>
      <c r="N15" s="76">
        <f t="shared" si="2"/>
        <v>25</v>
      </c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</row>
    <row r="16" spans="2:30" ht="15" x14ac:dyDescent="0.25">
      <c r="B16" s="93" t="s">
        <v>16</v>
      </c>
      <c r="C16" s="76">
        <f t="shared" ref="C16:N17" si="3">C20+C32+C24+C28</f>
        <v>109</v>
      </c>
      <c r="D16" s="76">
        <f t="shared" si="0"/>
        <v>64</v>
      </c>
      <c r="E16" s="76">
        <f t="shared" si="0"/>
        <v>45</v>
      </c>
      <c r="F16" s="76">
        <f t="shared" si="0"/>
        <v>0</v>
      </c>
      <c r="G16" s="76">
        <f t="shared" si="3"/>
        <v>0</v>
      </c>
      <c r="H16" s="76">
        <f t="shared" si="3"/>
        <v>0</v>
      </c>
      <c r="I16" s="76">
        <f t="shared" si="3"/>
        <v>109</v>
      </c>
      <c r="J16" s="76">
        <f t="shared" si="3"/>
        <v>64</v>
      </c>
      <c r="K16" s="76">
        <f t="shared" si="3"/>
        <v>45</v>
      </c>
      <c r="L16" s="76">
        <f t="shared" si="3"/>
        <v>0</v>
      </c>
      <c r="M16" s="76">
        <f t="shared" si="3"/>
        <v>0</v>
      </c>
      <c r="N16" s="76">
        <f t="shared" si="3"/>
        <v>0</v>
      </c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</row>
    <row r="17" spans="2:30" ht="15" x14ac:dyDescent="0.25">
      <c r="B17" s="93" t="s">
        <v>18</v>
      </c>
      <c r="C17" s="76">
        <f t="shared" si="3"/>
        <v>644</v>
      </c>
      <c r="D17" s="76">
        <f t="shared" si="0"/>
        <v>35</v>
      </c>
      <c r="E17" s="76">
        <f t="shared" si="0"/>
        <v>609</v>
      </c>
      <c r="F17" s="76">
        <f t="shared" si="0"/>
        <v>3</v>
      </c>
      <c r="G17" s="76">
        <f t="shared" si="3"/>
        <v>0</v>
      </c>
      <c r="H17" s="76">
        <f t="shared" si="3"/>
        <v>3</v>
      </c>
      <c r="I17" s="76">
        <f t="shared" si="3"/>
        <v>638</v>
      </c>
      <c r="J17" s="76">
        <f t="shared" si="3"/>
        <v>35</v>
      </c>
      <c r="K17" s="76">
        <f t="shared" si="3"/>
        <v>603</v>
      </c>
      <c r="L17" s="76">
        <f t="shared" si="3"/>
        <v>3</v>
      </c>
      <c r="M17" s="76">
        <f t="shared" si="3"/>
        <v>0</v>
      </c>
      <c r="N17" s="76">
        <f t="shared" si="3"/>
        <v>3</v>
      </c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</row>
    <row r="18" spans="2:30" ht="15" x14ac:dyDescent="0.2">
      <c r="B18" s="90" t="s">
        <v>19</v>
      </c>
      <c r="C18" s="91">
        <f t="shared" ref="C18:E19" si="4">F18+I18+L18</f>
        <v>85</v>
      </c>
      <c r="D18" s="91">
        <f t="shared" si="4"/>
        <v>64</v>
      </c>
      <c r="E18" s="91">
        <f t="shared" si="4"/>
        <v>21</v>
      </c>
      <c r="F18" s="91">
        <f>SUM(F19:F21)</f>
        <v>1</v>
      </c>
      <c r="G18" s="91">
        <f>SUM(G19:G21)</f>
        <v>0</v>
      </c>
      <c r="H18" s="91">
        <f t="shared" ref="H18:N18" si="5">SUM(H19:H21)</f>
        <v>1</v>
      </c>
      <c r="I18" s="91">
        <f>SUM(I19:I21)</f>
        <v>84</v>
      </c>
      <c r="J18" s="91">
        <f t="shared" si="5"/>
        <v>64</v>
      </c>
      <c r="K18" s="91">
        <f t="shared" si="5"/>
        <v>20</v>
      </c>
      <c r="L18" s="91">
        <f>SUM(L19:L21)</f>
        <v>0</v>
      </c>
      <c r="M18" s="91">
        <f t="shared" si="5"/>
        <v>0</v>
      </c>
      <c r="N18" s="94">
        <f t="shared" si="5"/>
        <v>0</v>
      </c>
      <c r="P18" s="92"/>
      <c r="S18" s="92"/>
      <c r="V18" s="92"/>
      <c r="Y18" s="92"/>
      <c r="AB18" s="92"/>
      <c r="AC18" s="92"/>
      <c r="AD18" s="92"/>
    </row>
    <row r="19" spans="2:30" x14ac:dyDescent="0.2">
      <c r="B19" s="33" t="s">
        <v>15</v>
      </c>
      <c r="C19" s="58">
        <f t="shared" si="4"/>
        <v>10</v>
      </c>
      <c r="D19" s="58">
        <f t="shared" si="4"/>
        <v>0</v>
      </c>
      <c r="E19" s="58">
        <f t="shared" si="4"/>
        <v>10</v>
      </c>
      <c r="F19" s="35">
        <f>G19+H19</f>
        <v>1</v>
      </c>
      <c r="G19" s="72">
        <v>0</v>
      </c>
      <c r="H19" s="72">
        <v>1</v>
      </c>
      <c r="I19" s="35">
        <f>J19+K19</f>
        <v>9</v>
      </c>
      <c r="J19" s="72">
        <v>0</v>
      </c>
      <c r="K19" s="72">
        <v>9</v>
      </c>
      <c r="L19" s="35">
        <f>M19+N19</f>
        <v>0</v>
      </c>
      <c r="M19" s="72">
        <v>0</v>
      </c>
      <c r="N19" s="95">
        <v>0</v>
      </c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</row>
    <row r="20" spans="2:30" x14ac:dyDescent="0.2">
      <c r="B20" s="33" t="s">
        <v>16</v>
      </c>
      <c r="C20" s="58">
        <f t="shared" ref="C20:C21" si="6">F20+I20+L20</f>
        <v>64</v>
      </c>
      <c r="D20" s="58">
        <f t="shared" ref="D20:D21" si="7">G20+J20+M20</f>
        <v>64</v>
      </c>
      <c r="E20" s="58">
        <f t="shared" ref="E20:E21" si="8">H20+K20+N20</f>
        <v>0</v>
      </c>
      <c r="F20" s="35">
        <f t="shared" ref="F20:F21" si="9">G20+H20</f>
        <v>0</v>
      </c>
      <c r="G20" s="72">
        <v>0</v>
      </c>
      <c r="H20" s="72">
        <v>0</v>
      </c>
      <c r="I20" s="35">
        <f t="shared" ref="I20:I21" si="10">J20+K20</f>
        <v>64</v>
      </c>
      <c r="J20" s="72">
        <v>64</v>
      </c>
      <c r="K20" s="72">
        <v>0</v>
      </c>
      <c r="L20" s="35">
        <f t="shared" ref="L20:L21" si="11">M20+N20</f>
        <v>0</v>
      </c>
      <c r="M20" s="72">
        <v>0</v>
      </c>
      <c r="N20" s="95">
        <v>0</v>
      </c>
      <c r="P20" s="92"/>
      <c r="S20" s="92"/>
      <c r="V20" s="92"/>
      <c r="Y20" s="92"/>
      <c r="AB20" s="92"/>
      <c r="AC20" s="92"/>
      <c r="AD20" s="92"/>
    </row>
    <row r="21" spans="2:30" x14ac:dyDescent="0.2">
      <c r="B21" s="33" t="s">
        <v>18</v>
      </c>
      <c r="C21" s="58">
        <f t="shared" si="6"/>
        <v>11</v>
      </c>
      <c r="D21" s="58">
        <f t="shared" si="7"/>
        <v>0</v>
      </c>
      <c r="E21" s="58">
        <f t="shared" si="8"/>
        <v>11</v>
      </c>
      <c r="F21" s="35">
        <f t="shared" si="9"/>
        <v>0</v>
      </c>
      <c r="G21" s="72">
        <v>0</v>
      </c>
      <c r="H21" s="72">
        <v>0</v>
      </c>
      <c r="I21" s="35">
        <f t="shared" si="10"/>
        <v>11</v>
      </c>
      <c r="J21" s="72">
        <v>0</v>
      </c>
      <c r="K21" s="72">
        <v>11</v>
      </c>
      <c r="L21" s="35">
        <f t="shared" si="11"/>
        <v>0</v>
      </c>
      <c r="M21" s="72">
        <v>0</v>
      </c>
      <c r="N21" s="95">
        <v>0</v>
      </c>
      <c r="P21" s="92"/>
      <c r="S21" s="92"/>
      <c r="V21" s="92"/>
      <c r="Y21" s="92"/>
      <c r="AB21" s="92"/>
      <c r="AC21" s="92"/>
      <c r="AD21" s="92"/>
    </row>
    <row r="22" spans="2:30" ht="15" x14ac:dyDescent="0.2">
      <c r="B22" s="90" t="s">
        <v>28</v>
      </c>
      <c r="C22" s="91">
        <f>F22+I22+L22</f>
        <v>125</v>
      </c>
      <c r="D22" s="91">
        <f>G22+J22+M22</f>
        <v>21</v>
      </c>
      <c r="E22" s="91">
        <f>H22+K22+N22</f>
        <v>104</v>
      </c>
      <c r="F22" s="96">
        <f>SUM(F23:F25)</f>
        <v>0</v>
      </c>
      <c r="G22" s="91">
        <f>SUM(G23:G25)</f>
        <v>0</v>
      </c>
      <c r="H22" s="91">
        <f t="shared" ref="H22:N22" si="12">SUM(H23:H25)</f>
        <v>0</v>
      </c>
      <c r="I22" s="91">
        <f>SUM(I23:I25)</f>
        <v>119</v>
      </c>
      <c r="J22" s="91">
        <f t="shared" si="12"/>
        <v>18</v>
      </c>
      <c r="K22" s="91">
        <f t="shared" si="12"/>
        <v>101</v>
      </c>
      <c r="L22" s="91">
        <f>SUM(L23:L25)</f>
        <v>6</v>
      </c>
      <c r="M22" s="91">
        <f t="shared" si="12"/>
        <v>3</v>
      </c>
      <c r="N22" s="94">
        <f t="shared" si="12"/>
        <v>3</v>
      </c>
      <c r="P22" s="92"/>
      <c r="S22" s="92"/>
      <c r="V22" s="92"/>
      <c r="Y22" s="92"/>
      <c r="AB22" s="92"/>
      <c r="AC22" s="92"/>
      <c r="AD22" s="92"/>
    </row>
    <row r="23" spans="2:30" x14ac:dyDescent="0.2">
      <c r="B23" s="33" t="s">
        <v>15</v>
      </c>
      <c r="C23" s="58">
        <f>F23+I23+L23</f>
        <v>39</v>
      </c>
      <c r="D23" s="58">
        <f t="shared" ref="D23:E23" si="13">G23+J23+M23</f>
        <v>7</v>
      </c>
      <c r="E23" s="58">
        <f t="shared" si="13"/>
        <v>32</v>
      </c>
      <c r="F23" s="35">
        <f>G23+H23</f>
        <v>0</v>
      </c>
      <c r="G23" s="72">
        <v>0</v>
      </c>
      <c r="H23" s="72">
        <v>0</v>
      </c>
      <c r="I23" s="35">
        <f>J23+K23</f>
        <v>33</v>
      </c>
      <c r="J23" s="72">
        <v>4</v>
      </c>
      <c r="K23" s="72">
        <v>29</v>
      </c>
      <c r="L23" s="35">
        <f>M23+N23</f>
        <v>6</v>
      </c>
      <c r="M23" s="72">
        <v>3</v>
      </c>
      <c r="N23" s="95">
        <v>3</v>
      </c>
      <c r="P23" s="92"/>
      <c r="S23" s="92"/>
      <c r="V23" s="92"/>
      <c r="Y23" s="92"/>
      <c r="AB23" s="92"/>
      <c r="AC23" s="92"/>
      <c r="AD23" s="92"/>
    </row>
    <row r="24" spans="2:30" x14ac:dyDescent="0.2">
      <c r="B24" s="33" t="s">
        <v>16</v>
      </c>
      <c r="C24" s="58">
        <f t="shared" ref="C24:C25" si="14">F24+I24+L24</f>
        <v>45</v>
      </c>
      <c r="D24" s="58">
        <f t="shared" ref="D24:D25" si="15">G24+J24+M24</f>
        <v>0</v>
      </c>
      <c r="E24" s="58">
        <f t="shared" ref="E24:E25" si="16">H24+K24+N24</f>
        <v>45</v>
      </c>
      <c r="F24" s="35">
        <f t="shared" ref="F24:F25" si="17">G24+H24</f>
        <v>0</v>
      </c>
      <c r="G24" s="72">
        <v>0</v>
      </c>
      <c r="H24" s="72">
        <v>0</v>
      </c>
      <c r="I24" s="35">
        <f t="shared" ref="I24:I25" si="18">J24+K24</f>
        <v>45</v>
      </c>
      <c r="J24" s="72">
        <v>0</v>
      </c>
      <c r="K24" s="72">
        <v>45</v>
      </c>
      <c r="L24" s="35">
        <f t="shared" ref="L24:L25" si="19">M24+N24</f>
        <v>0</v>
      </c>
      <c r="M24" s="72">
        <v>0</v>
      </c>
      <c r="N24" s="95">
        <v>0</v>
      </c>
      <c r="P24" s="92"/>
      <c r="S24" s="92"/>
      <c r="V24" s="92"/>
      <c r="Y24" s="92"/>
      <c r="AB24" s="92"/>
      <c r="AC24" s="92"/>
      <c r="AD24" s="92"/>
    </row>
    <row r="25" spans="2:30" x14ac:dyDescent="0.2">
      <c r="B25" s="33" t="s">
        <v>18</v>
      </c>
      <c r="C25" s="58">
        <f t="shared" si="14"/>
        <v>41</v>
      </c>
      <c r="D25" s="58">
        <f t="shared" si="15"/>
        <v>14</v>
      </c>
      <c r="E25" s="58">
        <f t="shared" si="16"/>
        <v>27</v>
      </c>
      <c r="F25" s="35">
        <f t="shared" si="17"/>
        <v>0</v>
      </c>
      <c r="G25" s="72">
        <v>0</v>
      </c>
      <c r="H25" s="72">
        <v>0</v>
      </c>
      <c r="I25" s="35">
        <f t="shared" si="18"/>
        <v>41</v>
      </c>
      <c r="J25" s="72">
        <v>14</v>
      </c>
      <c r="K25" s="72">
        <v>27</v>
      </c>
      <c r="L25" s="35">
        <f t="shared" si="19"/>
        <v>0</v>
      </c>
      <c r="M25" s="72">
        <v>0</v>
      </c>
      <c r="N25" s="95">
        <v>0</v>
      </c>
      <c r="P25" s="92"/>
      <c r="S25" s="92"/>
      <c r="V25" s="92"/>
      <c r="Y25" s="92"/>
      <c r="AB25" s="92"/>
      <c r="AC25" s="92"/>
      <c r="AD25" s="92"/>
    </row>
    <row r="26" spans="2:30" ht="15" x14ac:dyDescent="0.2">
      <c r="B26" s="90" t="s">
        <v>27</v>
      </c>
      <c r="C26" s="91">
        <f>F26+I26+L26</f>
        <v>385</v>
      </c>
      <c r="D26" s="91">
        <f>G26+J26+M26</f>
        <v>42</v>
      </c>
      <c r="E26" s="91">
        <f>H26+K26+N26</f>
        <v>343</v>
      </c>
      <c r="F26" s="96">
        <f>SUM(F27:F29)</f>
        <v>2</v>
      </c>
      <c r="G26" s="96">
        <f>SUM(G27:G29)</f>
        <v>0</v>
      </c>
      <c r="H26" s="96">
        <f t="shared" ref="H26" si="20">SUM(H27:H29)</f>
        <v>2</v>
      </c>
      <c r="I26" s="96">
        <f>SUM(I27:I29)</f>
        <v>357</v>
      </c>
      <c r="J26" s="96">
        <f>SUM(J27:J29)</f>
        <v>40</v>
      </c>
      <c r="K26" s="96">
        <f>SUM(K27:K29)</f>
        <v>317</v>
      </c>
      <c r="L26" s="96">
        <f>SUM(L27:L29)</f>
        <v>26</v>
      </c>
      <c r="M26" s="96">
        <f t="shared" ref="M26:N26" si="21">SUM(M27:M29)</f>
        <v>2</v>
      </c>
      <c r="N26" s="97">
        <f t="shared" si="21"/>
        <v>24</v>
      </c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</row>
    <row r="27" spans="2:30" x14ac:dyDescent="0.2">
      <c r="B27" s="33" t="s">
        <v>15</v>
      </c>
      <c r="C27" s="58">
        <f>F27+I27+L27</f>
        <v>137</v>
      </c>
      <c r="D27" s="58">
        <f t="shared" ref="D27:E27" si="22">G27+J27+M27</f>
        <v>22</v>
      </c>
      <c r="E27" s="58">
        <f t="shared" si="22"/>
        <v>115</v>
      </c>
      <c r="F27" s="35">
        <f>G27+H27</f>
        <v>2</v>
      </c>
      <c r="G27" s="34">
        <v>0</v>
      </c>
      <c r="H27" s="34">
        <v>2</v>
      </c>
      <c r="I27" s="35">
        <f>J27+K27</f>
        <v>111</v>
      </c>
      <c r="J27" s="98">
        <v>20</v>
      </c>
      <c r="K27" s="98">
        <v>91</v>
      </c>
      <c r="L27" s="35">
        <f>M27+N27</f>
        <v>24</v>
      </c>
      <c r="M27" s="34">
        <v>2</v>
      </c>
      <c r="N27" s="99">
        <v>22</v>
      </c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</row>
    <row r="28" spans="2:30" x14ac:dyDescent="0.2">
      <c r="B28" s="33" t="s">
        <v>16</v>
      </c>
      <c r="C28" s="58">
        <f t="shared" ref="C28:C29" si="23">F28+I28+L28</f>
        <v>0</v>
      </c>
      <c r="D28" s="58">
        <f t="shared" ref="D28:D29" si="24">G28+J28+M28</f>
        <v>0</v>
      </c>
      <c r="E28" s="58">
        <f t="shared" ref="E28:E29" si="25">H28+K28+N28</f>
        <v>0</v>
      </c>
      <c r="F28" s="35">
        <f t="shared" ref="F28:F29" si="26">G28+H28</f>
        <v>0</v>
      </c>
      <c r="G28" s="34">
        <v>0</v>
      </c>
      <c r="H28" s="34">
        <v>0</v>
      </c>
      <c r="I28" s="35">
        <f>J28+K28</f>
        <v>0</v>
      </c>
      <c r="J28" s="98">
        <v>0</v>
      </c>
      <c r="K28" s="98">
        <v>0</v>
      </c>
      <c r="L28" s="35">
        <f t="shared" ref="L28:L29" si="27">M28+N28</f>
        <v>0</v>
      </c>
      <c r="M28" s="34">
        <v>0</v>
      </c>
      <c r="N28" s="99">
        <v>0</v>
      </c>
      <c r="P28" s="92"/>
      <c r="S28" s="92"/>
      <c r="V28" s="92"/>
      <c r="Y28" s="92"/>
      <c r="AB28" s="92"/>
      <c r="AC28" s="92"/>
      <c r="AD28" s="92"/>
    </row>
    <row r="29" spans="2:30" x14ac:dyDescent="0.2">
      <c r="B29" s="33" t="s">
        <v>18</v>
      </c>
      <c r="C29" s="58">
        <f t="shared" si="23"/>
        <v>248</v>
      </c>
      <c r="D29" s="58">
        <f t="shared" si="24"/>
        <v>20</v>
      </c>
      <c r="E29" s="58">
        <f t="shared" si="25"/>
        <v>228</v>
      </c>
      <c r="F29" s="35">
        <f t="shared" si="26"/>
        <v>0</v>
      </c>
      <c r="G29" s="72">
        <v>0</v>
      </c>
      <c r="H29" s="72">
        <v>0</v>
      </c>
      <c r="I29" s="35">
        <f>J29+K29</f>
        <v>246</v>
      </c>
      <c r="J29" s="72">
        <v>20</v>
      </c>
      <c r="K29" s="72">
        <v>226</v>
      </c>
      <c r="L29" s="35">
        <f t="shared" si="27"/>
        <v>2</v>
      </c>
      <c r="M29" s="72">
        <v>0</v>
      </c>
      <c r="N29" s="95">
        <v>2</v>
      </c>
      <c r="P29" s="92"/>
      <c r="S29" s="92"/>
      <c r="V29" s="92"/>
      <c r="Y29" s="92"/>
      <c r="AB29" s="92"/>
      <c r="AC29" s="92"/>
      <c r="AD29" s="92"/>
    </row>
    <row r="30" spans="2:30" ht="15" x14ac:dyDescent="0.2">
      <c r="B30" s="90" t="s">
        <v>26</v>
      </c>
      <c r="C30" s="91">
        <f>F30+I30+L30</f>
        <v>491</v>
      </c>
      <c r="D30" s="91">
        <f>G30+J30+M30</f>
        <v>3</v>
      </c>
      <c r="E30" s="91">
        <f>H30+K30+N30</f>
        <v>488</v>
      </c>
      <c r="F30" s="96">
        <f>SUM(F31:F33)</f>
        <v>7</v>
      </c>
      <c r="G30" s="96">
        <f>SUM(G31:G33)</f>
        <v>0</v>
      </c>
      <c r="H30" s="96">
        <f t="shared" ref="H30:N30" si="28">SUM(H31:H33)</f>
        <v>7</v>
      </c>
      <c r="I30" s="96">
        <f>SUM(I31:I33)</f>
        <v>483</v>
      </c>
      <c r="J30" s="96">
        <f>SUM(J31:J33)</f>
        <v>3</v>
      </c>
      <c r="K30" s="96">
        <f>SUM(K31:K33)</f>
        <v>480</v>
      </c>
      <c r="L30" s="96">
        <f>SUM(L31:L33)</f>
        <v>1</v>
      </c>
      <c r="M30" s="96">
        <f t="shared" si="28"/>
        <v>0</v>
      </c>
      <c r="N30" s="97">
        <f t="shared" si="28"/>
        <v>1</v>
      </c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</row>
    <row r="31" spans="2:30" x14ac:dyDescent="0.2">
      <c r="B31" s="33" t="s">
        <v>15</v>
      </c>
      <c r="C31" s="58">
        <f>F31+I31+L31</f>
        <v>147</v>
      </c>
      <c r="D31" s="58">
        <f>G31+J31+M31</f>
        <v>2</v>
      </c>
      <c r="E31" s="58">
        <f t="shared" ref="E31" si="29">H31+K31+N31</f>
        <v>145</v>
      </c>
      <c r="F31" s="35">
        <f>G31+H31</f>
        <v>4</v>
      </c>
      <c r="G31" s="34">
        <v>0</v>
      </c>
      <c r="H31" s="34">
        <v>4</v>
      </c>
      <c r="I31" s="35">
        <f>J31+K31</f>
        <v>143</v>
      </c>
      <c r="J31" s="98">
        <v>2</v>
      </c>
      <c r="K31" s="98">
        <v>141</v>
      </c>
      <c r="L31" s="35">
        <f>M31+N31</f>
        <v>0</v>
      </c>
      <c r="M31" s="34">
        <v>0</v>
      </c>
      <c r="N31" s="99">
        <v>0</v>
      </c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</row>
    <row r="32" spans="2:30" x14ac:dyDescent="0.2">
      <c r="B32" s="33" t="s">
        <v>16</v>
      </c>
      <c r="C32" s="58">
        <f t="shared" ref="C32:C33" si="30">F32+I32+L32</f>
        <v>0</v>
      </c>
      <c r="D32" s="58">
        <f t="shared" ref="D32:D33" si="31">G32+J32+M32</f>
        <v>0</v>
      </c>
      <c r="E32" s="58">
        <f t="shared" ref="E32:E33" si="32">H32+K32+N32</f>
        <v>0</v>
      </c>
      <c r="F32" s="35">
        <f t="shared" ref="F32:F33" si="33">G32+H32</f>
        <v>0</v>
      </c>
      <c r="G32" s="34">
        <v>0</v>
      </c>
      <c r="H32" s="34">
        <v>0</v>
      </c>
      <c r="I32" s="35">
        <f>J32+K32</f>
        <v>0</v>
      </c>
      <c r="J32" s="98">
        <v>0</v>
      </c>
      <c r="K32" s="98">
        <v>0</v>
      </c>
      <c r="L32" s="35">
        <f t="shared" ref="L32:L33" si="34">M32+N32</f>
        <v>0</v>
      </c>
      <c r="M32" s="34">
        <v>0</v>
      </c>
      <c r="N32" s="99">
        <v>0</v>
      </c>
      <c r="P32" s="92"/>
      <c r="S32" s="92"/>
      <c r="V32" s="92"/>
      <c r="Y32" s="92"/>
      <c r="AB32" s="92"/>
      <c r="AC32" s="92"/>
      <c r="AD32" s="92"/>
    </row>
    <row r="33" spans="2:30" x14ac:dyDescent="0.2">
      <c r="B33" s="44" t="s">
        <v>18</v>
      </c>
      <c r="C33" s="67">
        <f t="shared" si="30"/>
        <v>344</v>
      </c>
      <c r="D33" s="58">
        <f t="shared" si="31"/>
        <v>1</v>
      </c>
      <c r="E33" s="58">
        <f t="shared" si="32"/>
        <v>343</v>
      </c>
      <c r="F33" s="43">
        <f t="shared" si="33"/>
        <v>3</v>
      </c>
      <c r="G33" s="42">
        <v>0</v>
      </c>
      <c r="H33" s="42">
        <v>3</v>
      </c>
      <c r="I33" s="43">
        <f>J33+K33</f>
        <v>340</v>
      </c>
      <c r="J33" s="42">
        <v>1</v>
      </c>
      <c r="K33" s="42">
        <v>339</v>
      </c>
      <c r="L33" s="43">
        <f t="shared" si="34"/>
        <v>1</v>
      </c>
      <c r="M33" s="42">
        <v>0</v>
      </c>
      <c r="N33" s="100">
        <v>1</v>
      </c>
      <c r="P33" s="92"/>
      <c r="S33" s="92"/>
      <c r="V33" s="92"/>
      <c r="Y33" s="92"/>
      <c r="AB33" s="92"/>
      <c r="AC33" s="92"/>
      <c r="AD33" s="92"/>
    </row>
    <row r="34" spans="2:30" ht="33.75" customHeight="1" x14ac:dyDescent="0.2">
      <c r="B34" s="107" t="s">
        <v>40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</row>
    <row r="35" spans="2:30" ht="40.5" customHeight="1" x14ac:dyDescent="0.2">
      <c r="B35" s="101" t="s">
        <v>21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</row>
    <row r="36" spans="2:30" x14ac:dyDescent="0.2">
      <c r="B36" s="81" t="s">
        <v>39</v>
      </c>
      <c r="C36" s="38"/>
      <c r="D36" s="83"/>
    </row>
    <row r="37" spans="2:30" x14ac:dyDescent="0.2"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</row>
    <row r="58" spans="3:28" s="82" customFormat="1" x14ac:dyDescent="0.2">
      <c r="C58" s="38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</row>
    <row r="59" spans="3:28" x14ac:dyDescent="0.2">
      <c r="C59" s="38" t="s">
        <v>39</v>
      </c>
    </row>
  </sheetData>
  <mergeCells count="18">
    <mergeCell ref="B7:N7"/>
    <mergeCell ref="B8:N8"/>
    <mergeCell ref="B9:N9"/>
    <mergeCell ref="B10:N10"/>
    <mergeCell ref="B11:B13"/>
    <mergeCell ref="C11:C13"/>
    <mergeCell ref="D11:D13"/>
    <mergeCell ref="E11:E13"/>
    <mergeCell ref="F11:N11"/>
    <mergeCell ref="F12:F13"/>
    <mergeCell ref="B35:N35"/>
    <mergeCell ref="B37:N37"/>
    <mergeCell ref="G12:H12"/>
    <mergeCell ref="I12:I13"/>
    <mergeCell ref="J12:K12"/>
    <mergeCell ref="L12:L13"/>
    <mergeCell ref="M12:N12"/>
    <mergeCell ref="B34:N34"/>
  </mergeCells>
  <dataValidations count="1">
    <dataValidation type="list" allowBlank="1" showInputMessage="1" showErrorMessage="1" sqref="T8" xr:uid="{F402B929-473E-47EA-A981-016D1B181F07}">
      <formula1>"Evaluación Planes ARS Autogestión,Evaluación Planes ARS Privadas,Evaluación Planes ARS Públicas"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scale="62" orientation="landscape" r:id="rId1"/>
  <colBreaks count="1" manualBreakCount="1">
    <brk id="14" max="5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  <vt:lpstr>'2022'!Área_de_impresión</vt:lpstr>
      <vt:lpstr>'2023'!Área_de_impresión</vt:lpstr>
      <vt:lpstr>'2024'!Área_de_impresión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Ernesto  Mercedes Ulloa</dc:creator>
  <cp:lastModifiedBy>Miladys Margarita Abreu García</cp:lastModifiedBy>
  <cp:lastPrinted>2024-04-11T12:49:21Z</cp:lastPrinted>
  <dcterms:created xsi:type="dcterms:W3CDTF">2016-05-24T18:17:47Z</dcterms:created>
  <dcterms:modified xsi:type="dcterms:W3CDTF">2024-04-11T12:49:47Z</dcterms:modified>
</cp:coreProperties>
</file>