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61A46366-1D8C-48B1-AE5B-6A40EE54DBAF}" xr6:coauthVersionLast="36" xr6:coauthVersionMax="36" xr10:uidLastSave="{00000000-0000-0000-0000-000000000000}"/>
  <bookViews>
    <workbookView xWindow="0" yWindow="0" windowWidth="20490" windowHeight="7500" firstSheet="1" activeTab="10" xr2:uid="{00000000-000D-0000-FFFF-FFFF00000000}"/>
  </bookViews>
  <sheets>
    <sheet name=" 2015" sheetId="2" r:id="rId1"/>
    <sheet name="2016" sheetId="12" r:id="rId2"/>
    <sheet name=" 2017" sheetId="28" r:id="rId3"/>
    <sheet name=" 2018" sheetId="40" r:id="rId4"/>
    <sheet name=" 2019" sheetId="52" r:id="rId5"/>
    <sheet name="Octubre 20202" sheetId="62" state="hidden" r:id="rId6"/>
    <sheet name=" 2020 " sheetId="65" r:id="rId7"/>
    <sheet name=" 2021" sheetId="76" r:id="rId8"/>
    <sheet name=" 2022" sheetId="79" r:id="rId9"/>
    <sheet name="2023" sheetId="85" r:id="rId10"/>
    <sheet name="2024" sheetId="84" r:id="rId11"/>
  </sheets>
  <definedNames>
    <definedName name="_xlnm.Print_Area" localSheetId="0">' 2015'!$A$1:$P$56</definedName>
    <definedName name="_xlnm.Print_Area" localSheetId="3">' 2018'!$A$1:$L$53</definedName>
    <definedName name="_xlnm.Print_Area" localSheetId="6">' 2020 '!$A$1:$Q$53</definedName>
    <definedName name="_xlnm.Print_Area" localSheetId="8">' 2022'!$A$1:$R$53</definedName>
    <definedName name="_xlnm.Print_Area" localSheetId="10">'2024'!$A$1:$H$51</definedName>
    <definedName name="_xlnm.Print_Area" localSheetId="5">'Octubre 20202'!$A$1:$Y$53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85" l="1"/>
  <c r="C27" i="85"/>
  <c r="D26" i="85"/>
  <c r="C26" i="85"/>
  <c r="D25" i="85"/>
  <c r="C25" i="85"/>
  <c r="D24" i="85"/>
  <c r="C24" i="85"/>
  <c r="D23" i="85"/>
  <c r="C23" i="85"/>
  <c r="D22" i="85"/>
  <c r="C22" i="85"/>
  <c r="D21" i="85"/>
  <c r="C21" i="85"/>
  <c r="D20" i="85"/>
  <c r="C20" i="85"/>
  <c r="D19" i="85"/>
  <c r="C19" i="85"/>
  <c r="D18" i="85"/>
  <c r="C18" i="85"/>
  <c r="D17" i="85"/>
  <c r="C17" i="85"/>
  <c r="D16" i="85"/>
  <c r="C16" i="85"/>
  <c r="D15" i="85"/>
  <c r="C15" i="85"/>
  <c r="D14" i="85"/>
  <c r="D13" i="85" s="1"/>
  <c r="C14" i="85"/>
  <c r="C13" i="85" s="1"/>
  <c r="L13" i="85"/>
  <c r="K13" i="85"/>
  <c r="J13" i="85"/>
  <c r="I13" i="85"/>
  <c r="H13" i="85"/>
  <c r="G13" i="85"/>
  <c r="F13" i="85"/>
  <c r="E13" i="85"/>
  <c r="J13" i="84" l="1"/>
  <c r="K13" i="84"/>
  <c r="L13" i="84"/>
  <c r="C14" i="84"/>
  <c r="D14" i="84"/>
  <c r="C15" i="84"/>
  <c r="D15" i="84"/>
  <c r="C16" i="84"/>
  <c r="D16" i="84"/>
  <c r="C17" i="84"/>
  <c r="D17" i="84"/>
  <c r="C18" i="84"/>
  <c r="D18" i="84"/>
  <c r="C19" i="84"/>
  <c r="D19" i="84"/>
  <c r="C20" i="84"/>
  <c r="D20" i="84"/>
  <c r="C21" i="84"/>
  <c r="D21" i="84"/>
  <c r="C22" i="84"/>
  <c r="D22" i="84"/>
  <c r="C23" i="84"/>
  <c r="D23" i="84"/>
  <c r="C24" i="84"/>
  <c r="D24" i="84"/>
  <c r="C25" i="84"/>
  <c r="D25" i="84"/>
  <c r="C26" i="84"/>
  <c r="D26" i="84"/>
  <c r="C27" i="84"/>
  <c r="D27" i="84"/>
  <c r="G13" i="84"/>
  <c r="H13" i="84"/>
  <c r="I13" i="84"/>
  <c r="C13" i="84" l="1"/>
  <c r="D13" i="84"/>
  <c r="F13" i="84"/>
  <c r="E13" i="84"/>
  <c r="D29" i="76" l="1"/>
  <c r="C29" i="76"/>
  <c r="D28" i="76"/>
  <c r="C28" i="76"/>
  <c r="D27" i="76"/>
  <c r="C27" i="76"/>
  <c r="D26" i="76"/>
  <c r="C26" i="76"/>
  <c r="D25" i="76"/>
  <c r="C25" i="76"/>
  <c r="D24" i="76"/>
  <c r="C24" i="76"/>
  <c r="D23" i="76"/>
  <c r="C23" i="76"/>
  <c r="D22" i="76"/>
  <c r="C22" i="76"/>
  <c r="D21" i="76"/>
  <c r="C21" i="76"/>
  <c r="D20" i="76"/>
  <c r="C20" i="76"/>
  <c r="D19" i="76"/>
  <c r="C19" i="76"/>
  <c r="D18" i="76"/>
  <c r="C18" i="76"/>
  <c r="D17" i="76"/>
  <c r="C17" i="76"/>
  <c r="D16" i="76"/>
  <c r="C16" i="76"/>
  <c r="J15" i="76"/>
  <c r="I15" i="76"/>
  <c r="L15" i="76"/>
  <c r="K15" i="76"/>
  <c r="H15" i="76"/>
  <c r="G15" i="76"/>
  <c r="F15" i="76"/>
  <c r="E15" i="76"/>
  <c r="C15" i="76" l="1"/>
  <c r="D15" i="76"/>
  <c r="N18" i="65" l="1"/>
  <c r="N19" i="65"/>
  <c r="N15" i="65"/>
  <c r="O19" i="65" l="1"/>
  <c r="P19" i="65" s="1"/>
  <c r="O18" i="65"/>
  <c r="P18" i="65" s="1"/>
  <c r="Q18" i="65" s="1"/>
  <c r="D17" i="62" l="1"/>
  <c r="D18" i="62"/>
  <c r="D19" i="62"/>
  <c r="D20" i="62"/>
  <c r="D21" i="62"/>
  <c r="D22" i="62"/>
  <c r="D23" i="62"/>
  <c r="D24" i="62"/>
  <c r="D25" i="62"/>
  <c r="D26" i="62"/>
  <c r="D27" i="62"/>
  <c r="D28" i="62"/>
  <c r="D29" i="62"/>
  <c r="D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16" i="62"/>
  <c r="D15" i="62" l="1"/>
  <c r="C15" i="62"/>
  <c r="D29" i="40" l="1"/>
  <c r="C29" i="40"/>
  <c r="D28" i="40"/>
  <c r="C28" i="40"/>
  <c r="D27" i="40"/>
  <c r="C27" i="40"/>
  <c r="D26" i="40"/>
  <c r="C26" i="40"/>
  <c r="D25" i="40"/>
  <c r="C25" i="40"/>
  <c r="D24" i="40"/>
  <c r="C24" i="40"/>
  <c r="D23" i="40"/>
  <c r="C23" i="40"/>
  <c r="D22" i="40"/>
  <c r="C22" i="40"/>
  <c r="D21" i="40"/>
  <c r="C21" i="40"/>
  <c r="D20" i="40"/>
  <c r="C20" i="40"/>
  <c r="D19" i="40"/>
  <c r="C19" i="40"/>
  <c r="D18" i="40"/>
  <c r="C18" i="40"/>
  <c r="D17" i="40"/>
  <c r="C17" i="40"/>
  <c r="D16" i="40"/>
  <c r="C16" i="40"/>
  <c r="L15" i="40"/>
  <c r="K15" i="40"/>
  <c r="J15" i="40"/>
  <c r="I15" i="40"/>
  <c r="H15" i="40"/>
  <c r="G15" i="40"/>
  <c r="F15" i="40"/>
  <c r="E15" i="40"/>
  <c r="D15" i="40" l="1"/>
  <c r="C15" i="40"/>
  <c r="D29" i="28" l="1"/>
  <c r="C29" i="28"/>
  <c r="D28" i="28"/>
  <c r="C28" i="28"/>
  <c r="D27" i="28"/>
  <c r="C27" i="28"/>
  <c r="D26" i="28"/>
  <c r="C26" i="28"/>
  <c r="D25" i="28"/>
  <c r="C25" i="28"/>
  <c r="D24" i="28"/>
  <c r="C24" i="28"/>
  <c r="D23" i="28"/>
  <c r="C23" i="28"/>
  <c r="D22" i="28"/>
  <c r="C22" i="28"/>
  <c r="D21" i="28"/>
  <c r="C21" i="28"/>
  <c r="D20" i="28"/>
  <c r="C20" i="28"/>
  <c r="D19" i="28"/>
  <c r="C19" i="28"/>
  <c r="D18" i="28"/>
  <c r="C18" i="28"/>
  <c r="D17" i="28"/>
  <c r="C17" i="28"/>
  <c r="D16" i="28"/>
  <c r="C16" i="28"/>
  <c r="L15" i="28"/>
  <c r="K15" i="28"/>
  <c r="J15" i="28"/>
  <c r="I15" i="28"/>
  <c r="H15" i="28"/>
  <c r="G15" i="28"/>
  <c r="F15" i="28"/>
  <c r="E15" i="28"/>
  <c r="C15" i="28" l="1"/>
  <c r="D15" i="28"/>
</calcChain>
</file>

<file path=xl/sharedStrings.xml><?xml version="1.0" encoding="utf-8"?>
<sst xmlns="http://schemas.openxmlformats.org/spreadsheetml/2006/main" count="461" uniqueCount="66">
  <si>
    <t>Cuadro 5_004</t>
  </si>
  <si>
    <t>Superintendencia de Salud y Riesgos Laborales</t>
  </si>
  <si>
    <t>Solicitudes y Casos Atendidos por Tema Asociado</t>
  </si>
  <si>
    <t xml:space="preserve">Tema </t>
  </si>
  <si>
    <t>Total</t>
  </si>
  <si>
    <t xml:space="preserve"> Solicitudes/1</t>
  </si>
  <si>
    <t>Casos Atendidos/2</t>
  </si>
  <si>
    <t xml:space="preserve"> Solicitudes</t>
  </si>
  <si>
    <t>Casos Atendidos</t>
  </si>
  <si>
    <t>Solicitudes</t>
  </si>
  <si>
    <t>Accidente laboral</t>
  </si>
  <si>
    <t>Actualización de datos</t>
  </si>
  <si>
    <t>Afiliación</t>
  </si>
  <si>
    <t>Afiliación Novedad ARS</t>
  </si>
  <si>
    <t>Carnetizacion de los Afiliados ( al SFS)</t>
  </si>
  <si>
    <t>Coberturas del PDSS</t>
  </si>
  <si>
    <t xml:space="preserve">Exclusiones y inclusiones </t>
  </si>
  <si>
    <t>Información General</t>
  </si>
  <si>
    <t>Promotores de salud</t>
  </si>
  <si>
    <t>Reclamación por pagos, cobros y reembolsos</t>
  </si>
  <si>
    <t>Solicitud de información</t>
  </si>
  <si>
    <t>Subsidios</t>
  </si>
  <si>
    <t>Traspaso</t>
  </si>
  <si>
    <t>Otros</t>
  </si>
  <si>
    <r>
      <t>Notas:
1/ Solicitudes</t>
    </r>
    <r>
      <rPr>
        <b/>
        <sz val="9"/>
        <color theme="1"/>
        <rFont val="Arial"/>
        <family val="2"/>
      </rPr>
      <t>:</t>
    </r>
    <r>
      <rPr>
        <sz val="9"/>
        <color theme="1"/>
        <rFont val="Arial"/>
        <family val="2"/>
      </rPr>
      <t xml:space="preserve"> Se refiere a la demanda de información que realizan los usuarios, que pueden ser respondidas en un tiempo menor de 20 minutos.
2/Casos Atendidos: Se refiere a la formalización de una solicitud en la que es necesario realizar una investigación y cuyo tiempo de respuesta puede durar entre 1 y 30 días laborales en función de su complejidad.</t>
    </r>
  </si>
  <si>
    <t>Fuente: SISALRIL. A partir de las bases de datos de Casos y Solicitudes de la herramienta de Gestión de Casos</t>
  </si>
  <si>
    <t>`</t>
  </si>
  <si>
    <t>Enero</t>
  </si>
  <si>
    <t>Febrero</t>
  </si>
  <si>
    <t>Marzo</t>
  </si>
  <si>
    <t>Abril</t>
  </si>
  <si>
    <r>
      <t>Casos Atendidos</t>
    </r>
    <r>
      <rPr>
        <b/>
        <vertAlign val="superscript"/>
        <sz val="11"/>
        <color theme="0"/>
        <rFont val="Arial"/>
        <family val="2"/>
      </rPr>
      <t>/2</t>
    </r>
  </si>
  <si>
    <r>
      <t xml:space="preserve"> Solicitudes</t>
    </r>
    <r>
      <rPr>
        <b/>
        <vertAlign val="superscript"/>
        <sz val="11"/>
        <color theme="0"/>
        <rFont val="Arial"/>
        <family val="2"/>
      </rPr>
      <t>/1</t>
    </r>
  </si>
  <si>
    <t>Octubre-Diciembre</t>
  </si>
  <si>
    <t>Julio-Septiembre</t>
  </si>
  <si>
    <t>Abril-Junio</t>
  </si>
  <si>
    <t>Enero-Marzo</t>
  </si>
  <si>
    <t>Año: 2015</t>
  </si>
  <si>
    <t>Mayo</t>
  </si>
  <si>
    <t>Julio</t>
  </si>
  <si>
    <t>Junio</t>
  </si>
  <si>
    <t>Agosto</t>
  </si>
  <si>
    <t xml:space="preserve">            Fuente: SISALRIL. A partir de las bases de datos de Casos y Solicitudes de la herramienta de Gestión de Casos</t>
  </si>
  <si>
    <t>Octubre</t>
  </si>
  <si>
    <t>Año 2016</t>
  </si>
  <si>
    <r>
      <t xml:space="preserve"> Solicitudes/</t>
    </r>
    <r>
      <rPr>
        <b/>
        <vertAlign val="superscript"/>
        <sz val="11"/>
        <color theme="0"/>
        <rFont val="Arial"/>
        <family val="2"/>
      </rPr>
      <t>1</t>
    </r>
  </si>
  <si>
    <r>
      <t>Casos Atendidos/</t>
    </r>
    <r>
      <rPr>
        <b/>
        <vertAlign val="superscript"/>
        <sz val="11"/>
        <color theme="0"/>
        <rFont val="Arial"/>
        <family val="2"/>
      </rPr>
      <t>2</t>
    </r>
  </si>
  <si>
    <t>Septiembre</t>
  </si>
  <si>
    <t>Período: Enero-Octubre 2020</t>
  </si>
  <si>
    <t>Año</t>
  </si>
  <si>
    <t>Períodos</t>
  </si>
  <si>
    <t>1ra Columna</t>
  </si>
  <si>
    <t>2da Columna</t>
  </si>
  <si>
    <t>3ra Columna</t>
  </si>
  <si>
    <t>4ta Columna</t>
  </si>
  <si>
    <r>
      <t>Notas:
1/ Solicitudes</t>
    </r>
    <r>
      <rPr>
        <b/>
        <sz val="9"/>
        <color theme="1"/>
        <rFont val="Franklin Gothic Book"/>
        <family val="2"/>
      </rPr>
      <t>:</t>
    </r>
    <r>
      <rPr>
        <sz val="9"/>
        <color theme="1"/>
        <rFont val="Franklin Gothic Book"/>
        <family val="2"/>
      </rPr>
      <t xml:space="preserve"> Se refiere a la demanda de información que realizan los usuarios, que pueden ser respondidas en un tiempo menor de 20 minutos.
2/Casos Atendidos: Se refiere a la formalización de una solicitud en la que es necesario realizar una investigación y cuyo tiempo de respuesta puede durar entre 1 y 30 días laborales en función de su complejidad.</t>
    </r>
  </si>
  <si>
    <t>Año: 2023</t>
  </si>
  <si>
    <t>Año: 2017</t>
  </si>
  <si>
    <t>Año: 2018</t>
  </si>
  <si>
    <t>Año: 2019</t>
  </si>
  <si>
    <t>Año: 2020</t>
  </si>
  <si>
    <t>Año: 2021</t>
  </si>
  <si>
    <t>Año: 2022</t>
  </si>
  <si>
    <t>0ctubre-Diciembre</t>
  </si>
  <si>
    <r>
      <t>Notas:
1/ Solicitudes</t>
    </r>
    <r>
      <rPr>
        <b/>
        <sz val="9"/>
        <rFont val="Franklin Gothic Book"/>
        <family val="2"/>
      </rPr>
      <t>:</t>
    </r>
    <r>
      <rPr>
        <sz val="9"/>
        <rFont val="Franklin Gothic Book"/>
        <family val="2"/>
      </rPr>
      <t xml:space="preserve"> Se refiere a la demanda de información que realizan los usuarios, que pueden ser respondidas en un tiempo menor de 20 minutos.
2/Casos Atendidos: Se refiere a la formalización de una solicitud en la que es necesario realizar una investigación y cuyo tiempo de respuesta puede durar entre 1 y 30 días laborales en función de su complejidad.</t>
    </r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</si>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</sst>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name val="Franklin Gothic Book"/>
      <family val="2"/>
    </font>
    <font>
      <b/>
      <sz val="9"/>
      <name val="Franklin Gothic Book"/>
      <family val="2"/>
    </font>
    <font>
      <sz val="11"/>
      <color theme="7" tint="-0.249977111117893"/>
      <name val="Franklin Gothic Book"/>
      <family val="2"/>
    </font>
    <font>
      <u/>
      <sz val="10"/>
      <name val="Franklin Gothic Book"/>
      <family val="2"/>
    </font>
    <font>
      <u/>
      <sz val="11"/>
      <name val="Franklin Gothic Book"/>
      <family val="2"/>
    </font>
    <font>
      <b/>
      <sz val="12"/>
      <name val="Franklin Gothic Book"/>
      <family val="2"/>
    </font>
    <font>
      <b/>
      <sz val="11"/>
      <name val="Franklin Gothic Book"/>
      <family val="2"/>
    </font>
    <font>
      <b/>
      <sz val="10"/>
      <name val="Franklin Gothic Book"/>
      <family val="2"/>
    </font>
    <font>
      <sz val="11"/>
      <color theme="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/>
      <right/>
      <top style="thin">
        <color indexed="64"/>
      </top>
      <bottom style="thin">
        <color theme="0" tint="-0.1499374370555742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164" fontId="14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2" applyFont="1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7" fillId="0" borderId="0" xfId="2" applyAlignment="1" applyProtection="1"/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/>
    </xf>
    <xf numFmtId="0" fontId="11" fillId="3" borderId="14" xfId="0" applyFont="1" applyFill="1" applyBorder="1" applyAlignment="1">
      <alignment horizontal="right" wrapText="1"/>
    </xf>
    <xf numFmtId="0" fontId="11" fillId="3" borderId="15" xfId="0" applyFont="1" applyFill="1" applyBorder="1" applyAlignment="1">
      <alignment horizontal="right" wrapText="1"/>
    </xf>
    <xf numFmtId="0" fontId="12" fillId="4" borderId="9" xfId="0" applyFont="1" applyFill="1" applyBorder="1" applyAlignment="1">
      <alignment horizontal="right" vertical="center"/>
    </xf>
    <xf numFmtId="3" fontId="5" fillId="4" borderId="16" xfId="1" applyNumberFormat="1" applyFont="1" applyFill="1" applyBorder="1" applyAlignment="1">
      <alignment horizontal="right" vertical="center"/>
    </xf>
    <xf numFmtId="3" fontId="5" fillId="4" borderId="17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18" xfId="0" applyFont="1" applyFill="1" applyBorder="1"/>
    <xf numFmtId="3" fontId="5" fillId="0" borderId="19" xfId="1" applyNumberFormat="1" applyFont="1" applyFill="1" applyBorder="1" applyAlignment="1">
      <alignment horizontal="right"/>
    </xf>
    <xf numFmtId="3" fontId="4" fillId="0" borderId="19" xfId="1" applyNumberFormat="1" applyFont="1" applyFill="1" applyBorder="1" applyAlignment="1">
      <alignment horizontal="right" vertical="center"/>
    </xf>
    <xf numFmtId="3" fontId="4" fillId="0" borderId="20" xfId="1" applyNumberFormat="1" applyFont="1" applyFill="1" applyBorder="1" applyAlignment="1">
      <alignment horizontal="right" vertical="center"/>
    </xf>
    <xf numFmtId="0" fontId="13" fillId="0" borderId="13" xfId="0" applyFont="1" applyFill="1" applyBorder="1"/>
    <xf numFmtId="3" fontId="5" fillId="0" borderId="14" xfId="1" applyNumberFormat="1" applyFont="1" applyFill="1" applyBorder="1" applyAlignment="1">
      <alignment horizontal="right"/>
    </xf>
    <xf numFmtId="3" fontId="4" fillId="0" borderId="14" xfId="1" applyNumberFormat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/>
    </xf>
    <xf numFmtId="0" fontId="17" fillId="0" borderId="0" xfId="0" applyFont="1" applyFill="1" applyBorder="1"/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18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0" fontId="0" fillId="0" borderId="0" xfId="3" applyFont="1" applyFill="1" applyBorder="1"/>
    <xf numFmtId="0" fontId="19" fillId="0" borderId="0" xfId="0" applyFont="1"/>
    <xf numFmtId="0" fontId="20" fillId="0" borderId="0" xfId="0" applyFont="1" applyFill="1" applyBorder="1"/>
    <xf numFmtId="0" fontId="0" fillId="0" borderId="0" xfId="0" applyFill="1" applyBorder="1"/>
    <xf numFmtId="3" fontId="3" fillId="0" borderId="15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3" fillId="0" borderId="20" xfId="1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3" fontId="5" fillId="6" borderId="17" xfId="1" applyNumberFormat="1" applyFont="1" applyFill="1" applyBorder="1" applyAlignment="1">
      <alignment horizontal="right" vertical="center"/>
    </xf>
    <xf numFmtId="3" fontId="5" fillId="6" borderId="16" xfId="1" applyNumberFormat="1" applyFont="1" applyFill="1" applyBorder="1" applyAlignment="1">
      <alignment horizontal="right" vertical="center"/>
    </xf>
    <xf numFmtId="0" fontId="12" fillId="6" borderId="9" xfId="0" applyFont="1" applyFill="1" applyBorder="1" applyAlignment="1">
      <alignment horizontal="right" vertical="center"/>
    </xf>
    <xf numFmtId="3" fontId="2" fillId="0" borderId="19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>
      <alignment horizontal="right"/>
    </xf>
    <xf numFmtId="3" fontId="2" fillId="0" borderId="15" xfId="1" applyNumberFormat="1" applyFont="1" applyFill="1" applyBorder="1" applyAlignment="1">
      <alignment horizontal="right"/>
    </xf>
    <xf numFmtId="0" fontId="22" fillId="0" borderId="0" xfId="0" applyFont="1"/>
    <xf numFmtId="3" fontId="1" fillId="0" borderId="15" xfId="1" applyNumberFormat="1" applyFont="1" applyFill="1" applyBorder="1" applyAlignment="1">
      <alignment horizontal="right"/>
    </xf>
    <xf numFmtId="3" fontId="1" fillId="0" borderId="14" xfId="1" applyNumberFormat="1" applyFont="1" applyFill="1" applyBorder="1" applyAlignment="1">
      <alignment horizontal="right"/>
    </xf>
    <xf numFmtId="3" fontId="1" fillId="0" borderId="20" xfId="1" applyNumberFormat="1" applyFont="1" applyFill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4" fillId="0" borderId="14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4" fillId="0" borderId="0" xfId="0" applyFont="1"/>
    <xf numFmtId="3" fontId="23" fillId="0" borderId="0" xfId="0" applyNumberFormat="1" applyFont="1"/>
    <xf numFmtId="0" fontId="9" fillId="0" borderId="7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 vertical="center"/>
    </xf>
    <xf numFmtId="0" fontId="24" fillId="5" borderId="0" xfId="0" applyFont="1" applyFill="1"/>
    <xf numFmtId="3" fontId="23" fillId="5" borderId="0" xfId="0" applyNumberFormat="1" applyFont="1" applyFill="1"/>
    <xf numFmtId="0" fontId="22" fillId="5" borderId="0" xfId="0" applyNumberFormat="1" applyFont="1" applyFill="1"/>
    <xf numFmtId="0" fontId="25" fillId="0" borderId="0" xfId="0" applyFont="1"/>
    <xf numFmtId="0" fontId="25" fillId="0" borderId="0" xfId="0" applyFont="1" applyBorder="1"/>
    <xf numFmtId="0" fontId="26" fillId="0" borderId="0" xfId="2" applyFont="1" applyAlignment="1" applyProtection="1"/>
    <xf numFmtId="0" fontId="27" fillId="0" borderId="0" xfId="2" applyFont="1" applyAlignment="1" applyProtection="1"/>
    <xf numFmtId="3" fontId="25" fillId="0" borderId="0" xfId="0" applyNumberFormat="1" applyFont="1"/>
    <xf numFmtId="0" fontId="32" fillId="0" borderId="18" xfId="0" applyFont="1" applyFill="1" applyBorder="1"/>
    <xf numFmtId="3" fontId="31" fillId="0" borderId="19" xfId="1" applyNumberFormat="1" applyFont="1" applyFill="1" applyBorder="1" applyAlignment="1">
      <alignment horizontal="right"/>
    </xf>
    <xf numFmtId="3" fontId="33" fillId="0" borderId="19" xfId="1" applyNumberFormat="1" applyFont="1" applyFill="1" applyBorder="1" applyAlignment="1">
      <alignment horizontal="right" vertical="center"/>
    </xf>
    <xf numFmtId="3" fontId="33" fillId="0" borderId="20" xfId="1" applyNumberFormat="1" applyFont="1" applyFill="1" applyBorder="1" applyAlignment="1">
      <alignment horizontal="right" vertical="center"/>
    </xf>
    <xf numFmtId="0" fontId="32" fillId="0" borderId="13" xfId="0" applyFont="1" applyFill="1" applyBorder="1"/>
    <xf numFmtId="3" fontId="31" fillId="0" borderId="14" xfId="1" applyNumberFormat="1" applyFont="1" applyFill="1" applyBorder="1" applyAlignment="1">
      <alignment horizontal="right"/>
    </xf>
    <xf numFmtId="3" fontId="33" fillId="0" borderId="14" xfId="1" applyNumberFormat="1" applyFont="1" applyFill="1" applyBorder="1" applyAlignment="1">
      <alignment horizontal="right"/>
    </xf>
    <xf numFmtId="3" fontId="33" fillId="0" borderId="15" xfId="1" applyNumberFormat="1" applyFont="1" applyFill="1" applyBorder="1" applyAlignment="1">
      <alignment horizontal="right"/>
    </xf>
    <xf numFmtId="0" fontId="36" fillId="0" borderId="0" xfId="0" applyFont="1" applyFill="1" applyBorder="1"/>
    <xf numFmtId="3" fontId="34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7" fillId="0" borderId="0" xfId="0" applyFont="1" applyFill="1" applyBorder="1"/>
    <xf numFmtId="3" fontId="30" fillId="0" borderId="0" xfId="0" applyNumberFormat="1" applyFont="1" applyFill="1" applyBorder="1" applyAlignment="1">
      <alignment horizontal="center"/>
    </xf>
    <xf numFmtId="0" fontId="25" fillId="0" borderId="0" xfId="3" applyFont="1" applyFill="1" applyBorder="1"/>
    <xf numFmtId="0" fontId="30" fillId="0" borderId="0" xfId="0" applyFont="1"/>
    <xf numFmtId="0" fontId="31" fillId="0" borderId="0" xfId="0" applyFont="1" applyFill="1" applyBorder="1"/>
    <xf numFmtId="0" fontId="25" fillId="0" borderId="0" xfId="0" applyFont="1" applyFill="1" applyBorder="1"/>
    <xf numFmtId="0" fontId="30" fillId="8" borderId="9" xfId="0" applyFont="1" applyFill="1" applyBorder="1" applyAlignment="1">
      <alignment horizontal="right" vertical="center"/>
    </xf>
    <xf numFmtId="3" fontId="31" fillId="8" borderId="16" xfId="1" applyNumberFormat="1" applyFont="1" applyFill="1" applyBorder="1" applyAlignment="1">
      <alignment horizontal="right" vertical="center"/>
    </xf>
    <xf numFmtId="3" fontId="31" fillId="8" borderId="17" xfId="1" applyNumberFormat="1" applyFont="1" applyFill="1" applyBorder="1" applyAlignment="1">
      <alignment horizontal="right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8" fillId="0" borderId="0" xfId="0" applyFont="1"/>
    <xf numFmtId="3" fontId="38" fillId="0" borderId="0" xfId="0" applyNumberFormat="1" applyFont="1"/>
    <xf numFmtId="0" fontId="32" fillId="0" borderId="0" xfId="0" applyFont="1" applyBorder="1"/>
    <xf numFmtId="0" fontId="39" fillId="0" borderId="0" xfId="2" applyFont="1" applyAlignment="1" applyProtection="1"/>
    <xf numFmtId="0" fontId="32" fillId="0" borderId="0" xfId="0" applyFont="1"/>
    <xf numFmtId="0" fontId="40" fillId="0" borderId="0" xfId="2" applyFont="1" applyAlignment="1" applyProtection="1"/>
    <xf numFmtId="0" fontId="41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/>
    <xf numFmtId="3" fontId="42" fillId="0" borderId="0" xfId="0" applyNumberFormat="1" applyFont="1" applyFill="1" applyBorder="1" applyAlignment="1">
      <alignment horizontal="center"/>
    </xf>
    <xf numFmtId="0" fontId="32" fillId="0" borderId="0" xfId="3" applyFont="1" applyFill="1" applyBorder="1"/>
    <xf numFmtId="0" fontId="42" fillId="0" borderId="0" xfId="0" applyFont="1"/>
    <xf numFmtId="0" fontId="43" fillId="0" borderId="0" xfId="0" applyFont="1" applyFill="1" applyBorder="1"/>
    <xf numFmtId="0" fontId="32" fillId="0" borderId="0" xfId="0" applyFont="1" applyFill="1" applyBorder="1"/>
    <xf numFmtId="0" fontId="44" fillId="0" borderId="26" xfId="0" applyFont="1" applyFill="1" applyBorder="1"/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3" fontId="45" fillId="0" borderId="26" xfId="1" applyNumberFormat="1" applyFont="1" applyFill="1" applyBorder="1" applyAlignment="1">
      <alignment horizontal="right" vertical="center"/>
    </xf>
    <xf numFmtId="3" fontId="44" fillId="0" borderId="26" xfId="0" applyNumberFormat="1" applyFont="1" applyFill="1" applyBorder="1"/>
    <xf numFmtId="3" fontId="46" fillId="0" borderId="26" xfId="1" applyNumberFormat="1" applyFont="1" applyFill="1" applyBorder="1" applyAlignment="1">
      <alignment horizontal="right" vertical="center"/>
    </xf>
    <xf numFmtId="3" fontId="46" fillId="0" borderId="26" xfId="1" applyNumberFormat="1" applyFont="1" applyFill="1" applyBorder="1" applyAlignment="1">
      <alignment horizontal="right"/>
    </xf>
    <xf numFmtId="0" fontId="29" fillId="0" borderId="27" xfId="0" applyFont="1" applyFill="1" applyBorder="1" applyAlignment="1">
      <alignment horizontal="center" vertical="center"/>
    </xf>
    <xf numFmtId="3" fontId="45" fillId="0" borderId="27" xfId="1" applyNumberFormat="1" applyFont="1" applyFill="1" applyBorder="1" applyAlignment="1">
      <alignment horizontal="right" vertical="center"/>
    </xf>
    <xf numFmtId="3" fontId="46" fillId="0" borderId="27" xfId="1" applyNumberFormat="1" applyFont="1" applyFill="1" applyBorder="1" applyAlignment="1">
      <alignment horizontal="right" vertical="center"/>
    </xf>
    <xf numFmtId="3" fontId="46" fillId="0" borderId="27" xfId="1" applyNumberFormat="1" applyFont="1" applyFill="1" applyBorder="1" applyAlignment="1">
      <alignment horizontal="right"/>
    </xf>
    <xf numFmtId="0" fontId="29" fillId="7" borderId="32" xfId="0" applyFont="1" applyFill="1" applyBorder="1" applyAlignment="1">
      <alignment horizontal="center" vertical="center"/>
    </xf>
    <xf numFmtId="0" fontId="29" fillId="7" borderId="32" xfId="0" applyFont="1" applyFill="1" applyBorder="1" applyAlignment="1">
      <alignment horizontal="center" vertical="center" wrapText="1"/>
    </xf>
    <xf numFmtId="0" fontId="29" fillId="7" borderId="33" xfId="0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right" vertical="center"/>
    </xf>
    <xf numFmtId="3" fontId="31" fillId="8" borderId="32" xfId="1" applyNumberFormat="1" applyFont="1" applyFill="1" applyBorder="1" applyAlignment="1">
      <alignment horizontal="right" vertical="center"/>
    </xf>
    <xf numFmtId="3" fontId="31" fillId="8" borderId="33" xfId="1" applyNumberFormat="1" applyFont="1" applyFill="1" applyBorder="1" applyAlignment="1">
      <alignment horizontal="right" vertical="center"/>
    </xf>
    <xf numFmtId="0" fontId="32" fillId="0" borderId="31" xfId="0" applyFont="1" applyFill="1" applyBorder="1"/>
    <xf numFmtId="3" fontId="31" fillId="0" borderId="32" xfId="1" applyNumberFormat="1" applyFont="1" applyFill="1" applyBorder="1" applyAlignment="1">
      <alignment horizontal="right"/>
    </xf>
    <xf numFmtId="3" fontId="33" fillId="0" borderId="32" xfId="1" applyNumberFormat="1" applyFont="1" applyFill="1" applyBorder="1" applyAlignment="1">
      <alignment horizontal="right" vertical="center"/>
    </xf>
    <xf numFmtId="3" fontId="33" fillId="0" borderId="33" xfId="1" applyNumberFormat="1" applyFont="1" applyFill="1" applyBorder="1" applyAlignment="1">
      <alignment horizontal="right" vertical="center"/>
    </xf>
    <xf numFmtId="0" fontId="32" fillId="0" borderId="34" xfId="0" applyFont="1" applyFill="1" applyBorder="1"/>
    <xf numFmtId="3" fontId="31" fillId="0" borderId="35" xfId="1" applyNumberFormat="1" applyFont="1" applyFill="1" applyBorder="1" applyAlignment="1">
      <alignment horizontal="right"/>
    </xf>
    <xf numFmtId="3" fontId="33" fillId="0" borderId="35" xfId="1" applyNumberFormat="1" applyFont="1" applyFill="1" applyBorder="1" applyAlignment="1">
      <alignment horizontal="right"/>
    </xf>
    <xf numFmtId="3" fontId="33" fillId="0" borderId="36" xfId="1" applyNumberFormat="1" applyFont="1" applyFill="1" applyBorder="1" applyAlignment="1">
      <alignment horizontal="right"/>
    </xf>
    <xf numFmtId="0" fontId="41" fillId="0" borderId="0" xfId="0" applyFont="1" applyBorder="1" applyAlignment="1"/>
    <xf numFmtId="0" fontId="36" fillId="0" borderId="0" xfId="3" applyFont="1" applyFill="1" applyBorder="1" applyAlignment="1">
      <alignment vertical="center" wrapText="1"/>
    </xf>
    <xf numFmtId="0" fontId="36" fillId="0" borderId="0" xfId="0" applyFont="1" applyFill="1" applyBorder="1" applyAlignment="1"/>
    <xf numFmtId="0" fontId="11" fillId="3" borderId="2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9" fillId="7" borderId="9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6" fillId="0" borderId="37" xfId="3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9" fillId="7" borderId="28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00A4EB"/>
      <color rgb="FF003EAB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                                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Enero-Diciembre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gradFill rotWithShape="1">
              <a:gsLst>
                <a:gs pos="0">
                  <a:srgbClr val="3F8ACD"/>
                </a:gs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2015'!$E$13,' 2015'!$G$13,' 2015'!$I$13,' 2015'!$K$13)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2015'!$E$15,' 2015'!$G$15,' 2015'!$I$15,' 2015'!$K$15)</c:f>
              <c:numCache>
                <c:formatCode>#,##0</c:formatCode>
                <c:ptCount val="4"/>
                <c:pt idx="0">
                  <c:v>6008</c:v>
                </c:pt>
                <c:pt idx="1">
                  <c:v>7226</c:v>
                </c:pt>
                <c:pt idx="2">
                  <c:v>8228</c:v>
                </c:pt>
                <c:pt idx="3">
                  <c:v>7520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E66-41A3-8FD7-1A4F08A6AAFB}"/>
            </c:ext>
          </c:extLst>
        </c:ser>
        <c:ser>
          <c:idx val="1"/>
          <c:order val="1"/>
          <c:tx>
            <c:v>Casos Atendidos</c:v>
          </c:tx>
          <c:spPr>
            <a:solidFill>
              <a:srgbClr val="77933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2015'!$E$13,' 2015'!$G$13,' 2015'!$I$13,' 2015'!$K$13)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2015'!$F$15,' 2015'!$H$15,' 2015'!$J$15,' 2015'!$L$15)</c:f>
              <c:numCache>
                <c:formatCode>#,##0</c:formatCode>
                <c:ptCount val="4"/>
                <c:pt idx="0">
                  <c:v>3968</c:v>
                </c:pt>
                <c:pt idx="1">
                  <c:v>4202</c:v>
                </c:pt>
                <c:pt idx="2">
                  <c:v>4382</c:v>
                </c:pt>
                <c:pt idx="3">
                  <c:v>4021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E66-41A3-8FD7-1A4F08A6A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005728"/>
        <c:axId val="337006112"/>
        <c:axId val="0"/>
      </c:bar3DChart>
      <c:catAx>
        <c:axId val="33700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06112"/>
        <c:crosses val="autoZero"/>
        <c:auto val="1"/>
        <c:lblAlgn val="ctr"/>
        <c:lblOffset val="100"/>
        <c:noMultiLvlLbl val="0"/>
      </c:catAx>
      <c:valAx>
        <c:axId val="3370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0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 2019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 2019'!$C$14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 2019'!$B$16:$B$29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2019'!$C$16:$C$29</c:f>
              <c:numCache>
                <c:formatCode>#,##0</c:formatCode>
                <c:ptCount val="14"/>
                <c:pt idx="0">
                  <c:v>119</c:v>
                </c:pt>
                <c:pt idx="1">
                  <c:v>3136</c:v>
                </c:pt>
                <c:pt idx="2">
                  <c:v>9440</c:v>
                </c:pt>
                <c:pt idx="3">
                  <c:v>186</c:v>
                </c:pt>
                <c:pt idx="4">
                  <c:v>5</c:v>
                </c:pt>
                <c:pt idx="5">
                  <c:v>1079</c:v>
                </c:pt>
                <c:pt idx="6">
                  <c:v>287</c:v>
                </c:pt>
                <c:pt idx="7">
                  <c:v>236</c:v>
                </c:pt>
                <c:pt idx="8">
                  <c:v>1349</c:v>
                </c:pt>
                <c:pt idx="9">
                  <c:v>289</c:v>
                </c:pt>
                <c:pt idx="10">
                  <c:v>34425</c:v>
                </c:pt>
                <c:pt idx="11">
                  <c:v>3273</c:v>
                </c:pt>
                <c:pt idx="12">
                  <c:v>1200</c:v>
                </c:pt>
                <c:pt idx="13">
                  <c:v>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2-465A-B660-FEC373285DA2}"/>
            </c:ext>
          </c:extLst>
        </c:ser>
        <c:ser>
          <c:idx val="1"/>
          <c:order val="1"/>
          <c:tx>
            <c:strRef>
              <c:f>' 2019'!$D$14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 2019'!$B$16:$B$29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2019'!$D$16:$D$29</c:f>
              <c:numCache>
                <c:formatCode>#,##0</c:formatCode>
                <c:ptCount val="14"/>
                <c:pt idx="0">
                  <c:v>34</c:v>
                </c:pt>
                <c:pt idx="1">
                  <c:v>8140</c:v>
                </c:pt>
                <c:pt idx="2">
                  <c:v>6810</c:v>
                </c:pt>
                <c:pt idx="3">
                  <c:v>171</c:v>
                </c:pt>
                <c:pt idx="4">
                  <c:v>2</c:v>
                </c:pt>
                <c:pt idx="5">
                  <c:v>333</c:v>
                </c:pt>
                <c:pt idx="6">
                  <c:v>230</c:v>
                </c:pt>
                <c:pt idx="7">
                  <c:v>267</c:v>
                </c:pt>
                <c:pt idx="8">
                  <c:v>546</c:v>
                </c:pt>
                <c:pt idx="9">
                  <c:v>105</c:v>
                </c:pt>
                <c:pt idx="10">
                  <c:v>178</c:v>
                </c:pt>
                <c:pt idx="11">
                  <c:v>258</c:v>
                </c:pt>
                <c:pt idx="12">
                  <c:v>918</c:v>
                </c:pt>
                <c:pt idx="13">
                  <c:v>2473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2-465A-B660-FEC373285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8704000"/>
        <c:axId val="378708312"/>
      </c:barChart>
      <c:catAx>
        <c:axId val="378704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8312"/>
        <c:crosses val="autoZero"/>
        <c:auto val="1"/>
        <c:lblAlgn val="ctr"/>
        <c:lblOffset val="100"/>
        <c:noMultiLvlLbl val="0"/>
      </c:catAx>
      <c:valAx>
        <c:axId val="3787083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    </a:t>
            </a:r>
          </a:p>
          <a:p>
            <a:pPr>
              <a:defRPr/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Enero-Octubre 2020</a:t>
            </a:r>
          </a:p>
        </c:rich>
      </c:tx>
      <c:layout>
        <c:manualLayout>
          <c:xMode val="edge"/>
          <c:yMode val="edge"/>
          <c:x val="0.36371335919943648"/>
          <c:y val="5.5716381492753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('Octubre 20202'!$E$13,'Octubre 20202'!$G$13,'Octubre 20202'!$I$13,'Octubre 20202'!$K$13,'Octubre 20202'!$M$13,'Octubre 20202'!$O$13,'Octubre 20202'!$Q$13,'Octubre 20202'!$S$13,'Octubre 20202'!$U$13,'Octubre 20202'!$W$13)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('Octubre 20202'!$E$15,'Octubre 20202'!$G$15,'Octubre 20202'!$I$15,'Octubre 20202'!$K$15,'Octubre 20202'!$M$15,'Octubre 20202'!$O$15,'Octubre 20202'!$Q$15,'Octubre 20202'!$S$15,'Octubre 20202'!$U$15,'Octubre 20202'!$W$15)</c:f>
              <c:numCache>
                <c:formatCode>#,##0</c:formatCode>
                <c:ptCount val="10"/>
                <c:pt idx="0">
                  <c:v>6473</c:v>
                </c:pt>
                <c:pt idx="1">
                  <c:v>5117</c:v>
                </c:pt>
                <c:pt idx="2">
                  <c:v>4296</c:v>
                </c:pt>
                <c:pt idx="3">
                  <c:v>645</c:v>
                </c:pt>
                <c:pt idx="4">
                  <c:v>1101</c:v>
                </c:pt>
                <c:pt idx="5">
                  <c:v>3477</c:v>
                </c:pt>
                <c:pt idx="6">
                  <c:v>2741</c:v>
                </c:pt>
                <c:pt idx="7">
                  <c:v>2588</c:v>
                </c:pt>
                <c:pt idx="8">
                  <c:v>3875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D8B-4B68-8708-02BF574DDED4}"/>
            </c:ext>
          </c:extLst>
        </c:ser>
        <c:ser>
          <c:idx val="1"/>
          <c:order val="1"/>
          <c:tx>
            <c:v>Casos Atendidos</c:v>
          </c:tx>
          <c:spPr>
            <a:solidFill>
              <a:srgbClr val="77933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8B-4B68-8708-02BF574DDE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('Octubre 20202'!$E$13,'Octubre 20202'!$G$13,'Octubre 20202'!$I$13,'Octubre 20202'!$K$13,'Octubre 20202'!$M$13,'Octubre 20202'!$O$13,'Octubre 20202'!$Q$13,'Octubre 20202'!$S$13,'Octubre 20202'!$U$13,'Octubre 20202'!$W$13)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('Octubre 20202'!$F$15,'Octubre 20202'!$H$15,'Octubre 20202'!$J$15,'Octubre 20202'!$L$15,'Octubre 20202'!$N$15,'Octubre 20202'!$P$15,'Octubre 20202'!$R$15,'Octubre 20202'!$T$15,'Octubre 20202'!$V$15,'Octubre 20202'!$X$15)</c:f>
              <c:numCache>
                <c:formatCode>#,##0</c:formatCode>
                <c:ptCount val="10"/>
                <c:pt idx="0">
                  <c:v>2050</c:v>
                </c:pt>
                <c:pt idx="1">
                  <c:v>1711</c:v>
                </c:pt>
                <c:pt idx="2">
                  <c:v>1447</c:v>
                </c:pt>
                <c:pt idx="3">
                  <c:v>759</c:v>
                </c:pt>
                <c:pt idx="4">
                  <c:v>806</c:v>
                </c:pt>
                <c:pt idx="5">
                  <c:v>473</c:v>
                </c:pt>
                <c:pt idx="6">
                  <c:v>1110</c:v>
                </c:pt>
                <c:pt idx="7">
                  <c:v>1497</c:v>
                </c:pt>
                <c:pt idx="8">
                  <c:v>1958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D8B-4B68-8708-02BF574D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335864"/>
        <c:axId val="379336256"/>
        <c:axId val="0"/>
      </c:bar3DChart>
      <c:catAx>
        <c:axId val="379335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36256"/>
        <c:crosses val="autoZero"/>
        <c:auto val="1"/>
        <c:lblAlgn val="ctr"/>
        <c:lblOffset val="100"/>
        <c:noMultiLvlLbl val="0"/>
      </c:catAx>
      <c:valAx>
        <c:axId val="37933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3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-</a:t>
            </a:r>
            <a:r>
              <a:rPr lang="es-DO" sz="10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Octubre</a:t>
            </a: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2020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'Octubre 20202'!$C$14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'Octubre 20202'!$B$16:$B$29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'Octubre 20202'!$C$16:$C$29</c:f>
              <c:numCache>
                <c:formatCode>#,##0</c:formatCode>
                <c:ptCount val="14"/>
                <c:pt idx="0">
                  <c:v>66</c:v>
                </c:pt>
                <c:pt idx="1">
                  <c:v>1338</c:v>
                </c:pt>
                <c:pt idx="2">
                  <c:v>3174</c:v>
                </c:pt>
                <c:pt idx="3">
                  <c:v>44</c:v>
                </c:pt>
                <c:pt idx="4">
                  <c:v>19</c:v>
                </c:pt>
                <c:pt idx="5">
                  <c:v>571</c:v>
                </c:pt>
                <c:pt idx="6">
                  <c:v>84</c:v>
                </c:pt>
                <c:pt idx="7">
                  <c:v>270</c:v>
                </c:pt>
                <c:pt idx="8">
                  <c:v>632</c:v>
                </c:pt>
                <c:pt idx="9">
                  <c:v>139</c:v>
                </c:pt>
                <c:pt idx="10">
                  <c:v>19578</c:v>
                </c:pt>
                <c:pt idx="11">
                  <c:v>2816</c:v>
                </c:pt>
                <c:pt idx="12">
                  <c:v>456</c:v>
                </c:pt>
                <c:pt idx="13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D-41CA-84AF-64E4888F6E63}"/>
            </c:ext>
          </c:extLst>
        </c:ser>
        <c:ser>
          <c:idx val="1"/>
          <c:order val="1"/>
          <c:tx>
            <c:strRef>
              <c:f>'Octubre 20202'!$D$14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'Octubre 20202'!$B$16:$B$29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'Octubre 20202'!$D$16:$D$29</c:f>
              <c:numCache>
                <c:formatCode>#,##0</c:formatCode>
                <c:ptCount val="14"/>
                <c:pt idx="0">
                  <c:v>23</c:v>
                </c:pt>
                <c:pt idx="1">
                  <c:v>5748</c:v>
                </c:pt>
                <c:pt idx="2">
                  <c:v>2021</c:v>
                </c:pt>
                <c:pt idx="3">
                  <c:v>60</c:v>
                </c:pt>
                <c:pt idx="4">
                  <c:v>2</c:v>
                </c:pt>
                <c:pt idx="5">
                  <c:v>181</c:v>
                </c:pt>
                <c:pt idx="6">
                  <c:v>104</c:v>
                </c:pt>
                <c:pt idx="7">
                  <c:v>70</c:v>
                </c:pt>
                <c:pt idx="8">
                  <c:v>362</c:v>
                </c:pt>
                <c:pt idx="9">
                  <c:v>1298</c:v>
                </c:pt>
                <c:pt idx="10">
                  <c:v>64</c:v>
                </c:pt>
                <c:pt idx="11">
                  <c:v>137</c:v>
                </c:pt>
                <c:pt idx="12">
                  <c:v>399</c:v>
                </c:pt>
                <c:pt idx="13">
                  <c:v>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D-41CA-84AF-64E4888F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521040"/>
        <c:axId val="380519864"/>
      </c:barChart>
      <c:catAx>
        <c:axId val="38052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519864"/>
        <c:crosses val="autoZero"/>
        <c:auto val="1"/>
        <c:lblAlgn val="ctr"/>
        <c:lblOffset val="100"/>
        <c:noMultiLvlLbl val="0"/>
      </c:catAx>
      <c:valAx>
        <c:axId val="3805198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5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</a:t>
            </a:r>
            <a:r>
              <a:rPr lang="es-DO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                    </a:t>
            </a: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Año: 2020</a:t>
            </a:r>
          </a:p>
          <a:p>
            <a:pPr>
              <a:defRPr/>
            </a:pPr>
            <a:endParaRPr lang="es-DO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711713035048033"/>
          <c:y val="2.228464485194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gradFill flip="none" rotWithShape="1">
              <a:gsLst>
                <a:gs pos="0">
                  <a:schemeClr val="accent1">
                    <a:lumMod val="75000"/>
                  </a:schemeClr>
                </a:gs>
                <a:gs pos="0">
                  <a:srgbClr val="366CA1"/>
                </a:gs>
                <a:gs pos="79000">
                  <a:srgbClr val="3F8ACD"/>
                </a:gs>
                <a:gs pos="100000">
                  <a:schemeClr val="accent1">
                    <a:lumMod val="60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2020 '!$E$13,' 2020 '!$G$13,' 2020 '!$I$13,' 2020 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2020 '!$E$15,' 2020 '!$G$15,' 2020 '!$I$15,' 2020 '!$K$15)</c:f>
              <c:numCache>
                <c:formatCode>#,##0</c:formatCode>
                <c:ptCount val="4"/>
                <c:pt idx="0">
                  <c:v>15891</c:v>
                </c:pt>
                <c:pt idx="1">
                  <c:v>5305</c:v>
                </c:pt>
                <c:pt idx="2">
                  <c:v>9204</c:v>
                </c:pt>
                <c:pt idx="3">
                  <c:v>14953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A05-4B3F-AB06-43F6442F430F}"/>
            </c:ext>
          </c:extLst>
        </c:ser>
        <c:ser>
          <c:idx val="1"/>
          <c:order val="1"/>
          <c:tx>
            <c:v>Casos Atendidos</c:v>
          </c:tx>
          <c:spPr>
            <a:solidFill>
              <a:srgbClr val="77933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2020 '!$E$13,' 2020 '!$G$13,' 2020 '!$I$13,' 2020 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2020 '!$F$15,' 2020 '!$H$15,' 2020 '!$J$15,' 2020 '!$L$15)</c:f>
              <c:numCache>
                <c:formatCode>#,##0</c:formatCode>
                <c:ptCount val="4"/>
                <c:pt idx="0">
                  <c:v>5266</c:v>
                </c:pt>
                <c:pt idx="1">
                  <c:v>2594</c:v>
                </c:pt>
                <c:pt idx="2">
                  <c:v>4596</c:v>
                </c:pt>
                <c:pt idx="3">
                  <c:v>6167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A05-4B3F-AB06-43F6442F4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606520"/>
        <c:axId val="438607304"/>
        <c:axId val="0"/>
      </c:bar3DChart>
      <c:catAx>
        <c:axId val="438606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7304"/>
        <c:crosses val="autoZero"/>
        <c:auto val="1"/>
        <c:lblAlgn val="ctr"/>
        <c:lblOffset val="100"/>
        <c:noMultiLvlLbl val="0"/>
      </c:catAx>
      <c:valAx>
        <c:axId val="43860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200" b="1" i="0" u="none" strike="noStrike" kern="1200" cap="all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Solicitudes y Casos atendidos por tema Asociado. </a:t>
            </a:r>
          </a:p>
          <a:p>
            <a:pPr algn="ctr" rtl="0">
              <a:defRPr lang="es-DO" sz="1200" spc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Año: 2020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200" b="1" i="0" u="none" strike="noStrike" kern="1200" cap="all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 2020 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 2020 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2020 '!$C$16:$C$29</c:f>
              <c:numCache>
                <c:formatCode>#,##0</c:formatCode>
                <c:ptCount val="14"/>
                <c:pt idx="0">
                  <c:v>118</c:v>
                </c:pt>
                <c:pt idx="1">
                  <c:v>1999</c:v>
                </c:pt>
                <c:pt idx="2">
                  <c:v>4774</c:v>
                </c:pt>
                <c:pt idx="3">
                  <c:v>74</c:v>
                </c:pt>
                <c:pt idx="4">
                  <c:v>21</c:v>
                </c:pt>
                <c:pt idx="5">
                  <c:v>771</c:v>
                </c:pt>
                <c:pt idx="6">
                  <c:v>120</c:v>
                </c:pt>
                <c:pt idx="7">
                  <c:v>892</c:v>
                </c:pt>
                <c:pt idx="8">
                  <c:v>949</c:v>
                </c:pt>
                <c:pt idx="9">
                  <c:v>219</c:v>
                </c:pt>
                <c:pt idx="10">
                  <c:v>28148</c:v>
                </c:pt>
                <c:pt idx="11">
                  <c:v>4378</c:v>
                </c:pt>
                <c:pt idx="12">
                  <c:v>666</c:v>
                </c:pt>
                <c:pt idx="13">
                  <c:v>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8-4B4B-BBCD-3A0BED13830E}"/>
            </c:ext>
          </c:extLst>
        </c:ser>
        <c:ser>
          <c:idx val="1"/>
          <c:order val="1"/>
          <c:tx>
            <c:strRef>
              <c:f>' 2020 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 2020 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2020 '!$D$16:$D$29</c:f>
              <c:numCache>
                <c:formatCode>#,##0</c:formatCode>
                <c:ptCount val="14"/>
                <c:pt idx="0">
                  <c:v>36</c:v>
                </c:pt>
                <c:pt idx="1">
                  <c:v>8133</c:v>
                </c:pt>
                <c:pt idx="2">
                  <c:v>3372</c:v>
                </c:pt>
                <c:pt idx="3">
                  <c:v>111</c:v>
                </c:pt>
                <c:pt idx="4">
                  <c:v>3</c:v>
                </c:pt>
                <c:pt idx="5">
                  <c:v>307</c:v>
                </c:pt>
                <c:pt idx="6">
                  <c:v>148</c:v>
                </c:pt>
                <c:pt idx="7">
                  <c:v>111</c:v>
                </c:pt>
                <c:pt idx="8">
                  <c:v>631</c:v>
                </c:pt>
                <c:pt idx="9">
                  <c:v>2831</c:v>
                </c:pt>
                <c:pt idx="10">
                  <c:v>90</c:v>
                </c:pt>
                <c:pt idx="11">
                  <c:v>369</c:v>
                </c:pt>
                <c:pt idx="12">
                  <c:v>726</c:v>
                </c:pt>
                <c:pt idx="13">
                  <c:v>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8-4B4B-BBCD-3A0BED138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8606128"/>
        <c:axId val="438602992"/>
      </c:barChart>
      <c:catAx>
        <c:axId val="43860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2992"/>
        <c:crosses val="autoZero"/>
        <c:auto val="1"/>
        <c:lblAlgn val="ctr"/>
        <c:lblOffset val="100"/>
        <c:noMultiLvlLbl val="0"/>
      </c:catAx>
      <c:valAx>
        <c:axId val="4386029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 </a:t>
            </a:r>
          </a:p>
          <a:p>
            <a:pPr>
              <a:defRPr/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2021</a:t>
            </a:r>
          </a:p>
        </c:rich>
      </c:tx>
      <c:layout>
        <c:manualLayout>
          <c:xMode val="edge"/>
          <c:yMode val="edge"/>
          <c:x val="0.21394704220094304"/>
          <c:y val="1.5917487829758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832718222846351E-2"/>
          <c:y val="0.13904729603671787"/>
          <c:w val="0.95433456355430735"/>
          <c:h val="0.64346313493017804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658846447953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31-4FBC-98FF-98EC902232E8}"/>
                </c:ext>
              </c:extLst>
            </c:dLbl>
            <c:dLbl>
              <c:idx val="1"/>
              <c:layout>
                <c:manualLayout>
                  <c:x val="-1.1753087333767849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31-4FBC-98FF-98EC902232E8}"/>
                </c:ext>
              </c:extLst>
            </c:dLbl>
            <c:dLbl>
              <c:idx val="2"/>
              <c:layout>
                <c:manualLayout>
                  <c:x val="-2.6864199620040923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31-4FBC-98FF-98EC90223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2021'!$E$13,' 2021'!$G$13,' 2021'!$K$13)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Octubre-Diciembre</c:v>
                </c:pt>
              </c:strCache>
            </c:strRef>
          </c:cat>
          <c:val>
            <c:numRef>
              <c:f>(' 2021'!$E$15,' 2021'!$G$15,' 2021'!$K$15)</c:f>
              <c:numCache>
                <c:formatCode>#,##0</c:formatCode>
                <c:ptCount val="3"/>
                <c:pt idx="0">
                  <c:v>11494</c:v>
                </c:pt>
                <c:pt idx="1">
                  <c:v>12479</c:v>
                </c:pt>
                <c:pt idx="2">
                  <c:v>12876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731-4FBC-98FF-98EC902232E8}"/>
            </c:ext>
          </c:extLst>
        </c:ser>
        <c:ser>
          <c:idx val="1"/>
          <c:order val="1"/>
          <c:tx>
            <c:v>Casos</c:v>
          </c:tx>
          <c:spPr>
            <a:solidFill>
              <a:srgbClr val="77933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0910206469354061E-3"/>
                  <c:y val="-3.98826967193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31-4FBC-98FF-98EC902232E8}"/>
                </c:ext>
              </c:extLst>
            </c:dLbl>
            <c:dLbl>
              <c:idx val="1"/>
              <c:layout>
                <c:manualLayout>
                  <c:x val="3.0222224572545899E-2"/>
                  <c:y val="-3.266089606068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31-4FBC-98FF-98EC902232E8}"/>
                </c:ext>
              </c:extLst>
            </c:dLbl>
            <c:dLbl>
              <c:idx val="2"/>
              <c:layout>
                <c:manualLayout>
                  <c:x val="1.5139977367582824E-2"/>
                  <c:y val="-4.6529812839192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31-4FBC-98FF-98EC90223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2021'!$E$13,' 2021'!$G$13,' 2021'!$K$13)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Octubre-Diciembre</c:v>
                </c:pt>
              </c:strCache>
            </c:strRef>
          </c:cat>
          <c:val>
            <c:numRef>
              <c:f>(' 2021'!$F$15,' 2021'!$H$15,' 2021'!$L$15)</c:f>
              <c:numCache>
                <c:formatCode>#,##0</c:formatCode>
                <c:ptCount val="3"/>
                <c:pt idx="0">
                  <c:v>7129</c:v>
                </c:pt>
                <c:pt idx="1">
                  <c:v>33631</c:v>
                </c:pt>
                <c:pt idx="2">
                  <c:v>9719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2731-4FBC-98FF-98EC90223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709096"/>
        <c:axId val="378705960"/>
        <c:axId val="0"/>
      </c:bar3DChart>
      <c:catAx>
        <c:axId val="378709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5960"/>
        <c:crosses val="autoZero"/>
        <c:auto val="1"/>
        <c:lblAlgn val="ctr"/>
        <c:lblOffset val="100"/>
        <c:noMultiLvlLbl val="0"/>
      </c:catAx>
      <c:valAx>
        <c:axId val="3787059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2021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 2021'!$C$14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 2021'!$B$16:$B$29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2021'!$C$16:$C$29</c:f>
              <c:numCache>
                <c:formatCode>#,##0</c:formatCode>
                <c:ptCount val="14"/>
                <c:pt idx="0">
                  <c:v>202</c:v>
                </c:pt>
                <c:pt idx="1">
                  <c:v>1447</c:v>
                </c:pt>
                <c:pt idx="2">
                  <c:v>6886</c:v>
                </c:pt>
                <c:pt idx="3">
                  <c:v>59</c:v>
                </c:pt>
                <c:pt idx="4">
                  <c:v>0</c:v>
                </c:pt>
                <c:pt idx="5">
                  <c:v>826</c:v>
                </c:pt>
                <c:pt idx="6">
                  <c:v>118</c:v>
                </c:pt>
                <c:pt idx="7">
                  <c:v>2960</c:v>
                </c:pt>
                <c:pt idx="8">
                  <c:v>922</c:v>
                </c:pt>
                <c:pt idx="9">
                  <c:v>212</c:v>
                </c:pt>
                <c:pt idx="10">
                  <c:v>29600</c:v>
                </c:pt>
                <c:pt idx="11">
                  <c:v>3824</c:v>
                </c:pt>
                <c:pt idx="12">
                  <c:v>746</c:v>
                </c:pt>
                <c:pt idx="13">
                  <c:v>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3-452C-8EF7-C6D231F20A9A}"/>
            </c:ext>
          </c:extLst>
        </c:ser>
        <c:ser>
          <c:idx val="1"/>
          <c:order val="1"/>
          <c:tx>
            <c:strRef>
              <c:f>' 2021'!$D$14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 2021'!$B$16:$B$29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2021'!$D$16:$D$29</c:f>
              <c:numCache>
                <c:formatCode>#,##0</c:formatCode>
                <c:ptCount val="14"/>
                <c:pt idx="0">
                  <c:v>86</c:v>
                </c:pt>
                <c:pt idx="1">
                  <c:v>11660</c:v>
                </c:pt>
                <c:pt idx="2">
                  <c:v>7885</c:v>
                </c:pt>
                <c:pt idx="3">
                  <c:v>72</c:v>
                </c:pt>
                <c:pt idx="4">
                  <c:v>0</c:v>
                </c:pt>
                <c:pt idx="5">
                  <c:v>400</c:v>
                </c:pt>
                <c:pt idx="6">
                  <c:v>204</c:v>
                </c:pt>
                <c:pt idx="7">
                  <c:v>114</c:v>
                </c:pt>
                <c:pt idx="8">
                  <c:v>1619</c:v>
                </c:pt>
                <c:pt idx="9">
                  <c:v>33401</c:v>
                </c:pt>
                <c:pt idx="10">
                  <c:v>136</c:v>
                </c:pt>
                <c:pt idx="11">
                  <c:v>1314</c:v>
                </c:pt>
                <c:pt idx="12">
                  <c:v>1473</c:v>
                </c:pt>
                <c:pt idx="13">
                  <c:v>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3-452C-8EF7-C6D231F20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8714584"/>
        <c:axId val="378704784"/>
      </c:barChart>
      <c:catAx>
        <c:axId val="378714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4784"/>
        <c:crosses val="autoZero"/>
        <c:auto val="1"/>
        <c:lblAlgn val="ctr"/>
        <c:lblOffset val="100"/>
        <c:noMultiLvlLbl val="0"/>
      </c:catAx>
      <c:valAx>
        <c:axId val="3787047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1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</a:t>
            </a:r>
            <a:r>
              <a:rPr lang="es-DO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               </a:t>
            </a:r>
          </a:p>
          <a:p>
            <a:pPr>
              <a:defRPr/>
            </a:pPr>
            <a:r>
              <a:rPr lang="es-DO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</a:t>
            </a: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Año: 2022</a:t>
            </a:r>
          </a:p>
        </c:rich>
      </c:tx>
      <c:layout>
        <c:manualLayout>
          <c:xMode val="edge"/>
          <c:yMode val="edge"/>
          <c:x val="0.18711713035048033"/>
          <c:y val="2.228464485194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gradFill flip="none" rotWithShape="1">
              <a:gsLst>
                <a:gs pos="0">
                  <a:schemeClr val="accent1">
                    <a:lumMod val="75000"/>
                  </a:schemeClr>
                </a:gs>
                <a:gs pos="0">
                  <a:srgbClr val="366CA1"/>
                </a:gs>
                <a:gs pos="79000">
                  <a:srgbClr val="3F8ACD"/>
                </a:gs>
                <a:gs pos="100000">
                  <a:schemeClr val="accent1">
                    <a:lumMod val="60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2022'!$E$13,' 2022'!$G$13,' 2022'!$I$13,' 2022'!$K$13)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2022'!$E$15,' 2022'!$G$15,' 2022'!$I$15,' 2022'!$K$15)</c:f>
              <c:numCache>
                <c:formatCode>#,##0</c:formatCode>
                <c:ptCount val="4"/>
                <c:pt idx="0">
                  <c:v>20957</c:v>
                </c:pt>
                <c:pt idx="1">
                  <c:v>22312</c:v>
                </c:pt>
                <c:pt idx="2">
                  <c:v>24380</c:v>
                </c:pt>
                <c:pt idx="3">
                  <c:v>21854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396-4E0B-90C7-D36B41B7B3B3}"/>
            </c:ext>
          </c:extLst>
        </c:ser>
        <c:ser>
          <c:idx val="1"/>
          <c:order val="1"/>
          <c:tx>
            <c:v>Casos Atendidos</c:v>
          </c:tx>
          <c:spPr>
            <a:solidFill>
              <a:srgbClr val="77933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2022'!$E$13,' 2022'!$G$13,' 2022'!$I$13,' 2022'!$K$13)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2022'!$F$15,' 2022'!$H$15,' 2022'!$J$15,' 2022'!$L$15)</c:f>
              <c:numCache>
                <c:formatCode>#,##0</c:formatCode>
                <c:ptCount val="4"/>
                <c:pt idx="0">
                  <c:v>10814</c:v>
                </c:pt>
                <c:pt idx="1">
                  <c:v>14451</c:v>
                </c:pt>
                <c:pt idx="2">
                  <c:v>15561</c:v>
                </c:pt>
                <c:pt idx="3">
                  <c:v>12528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396-4E0B-90C7-D36B41B7B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606520"/>
        <c:axId val="438607304"/>
        <c:axId val="0"/>
      </c:bar3DChart>
      <c:catAx>
        <c:axId val="438606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7304"/>
        <c:crosses val="autoZero"/>
        <c:auto val="1"/>
        <c:lblAlgn val="ctr"/>
        <c:lblOffset val="100"/>
        <c:noMultiLvlLbl val="0"/>
      </c:catAx>
      <c:valAx>
        <c:axId val="43860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 2022'!$C$14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2022'!$B$16:$B$29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2022'!$C$16:$C$29</c:f>
              <c:numCache>
                <c:formatCode>#,##0</c:formatCode>
                <c:ptCount val="14"/>
                <c:pt idx="0">
                  <c:v>466</c:v>
                </c:pt>
                <c:pt idx="1">
                  <c:v>2471</c:v>
                </c:pt>
                <c:pt idx="2">
                  <c:v>6334</c:v>
                </c:pt>
                <c:pt idx="3">
                  <c:v>45</c:v>
                </c:pt>
                <c:pt idx="4">
                  <c:v>0</c:v>
                </c:pt>
                <c:pt idx="5">
                  <c:v>726</c:v>
                </c:pt>
                <c:pt idx="6">
                  <c:v>65</c:v>
                </c:pt>
                <c:pt idx="7">
                  <c:v>1513</c:v>
                </c:pt>
                <c:pt idx="8">
                  <c:v>1343</c:v>
                </c:pt>
                <c:pt idx="9">
                  <c:v>269</c:v>
                </c:pt>
                <c:pt idx="10">
                  <c:v>57174</c:v>
                </c:pt>
                <c:pt idx="11">
                  <c:v>15976</c:v>
                </c:pt>
                <c:pt idx="12">
                  <c:v>627</c:v>
                </c:pt>
                <c:pt idx="13">
                  <c:v>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6-4263-8433-89A3B80176EB}"/>
            </c:ext>
          </c:extLst>
        </c:ser>
        <c:ser>
          <c:idx val="1"/>
          <c:order val="1"/>
          <c:tx>
            <c:strRef>
              <c:f>' 2022'!$D$14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 2022'!$B$16:$B$29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2022'!$D$16:$D$29</c:f>
              <c:numCache>
                <c:formatCode>#,##0</c:formatCode>
                <c:ptCount val="14"/>
                <c:pt idx="0">
                  <c:v>396</c:v>
                </c:pt>
                <c:pt idx="1">
                  <c:v>15443</c:v>
                </c:pt>
                <c:pt idx="2">
                  <c:v>8177</c:v>
                </c:pt>
                <c:pt idx="3">
                  <c:v>50</c:v>
                </c:pt>
                <c:pt idx="4">
                  <c:v>0</c:v>
                </c:pt>
                <c:pt idx="5">
                  <c:v>312</c:v>
                </c:pt>
                <c:pt idx="6">
                  <c:v>212</c:v>
                </c:pt>
                <c:pt idx="7">
                  <c:v>243</c:v>
                </c:pt>
                <c:pt idx="8">
                  <c:v>940</c:v>
                </c:pt>
                <c:pt idx="9">
                  <c:v>8685</c:v>
                </c:pt>
                <c:pt idx="10">
                  <c:v>1463</c:v>
                </c:pt>
                <c:pt idx="11">
                  <c:v>12197</c:v>
                </c:pt>
                <c:pt idx="12">
                  <c:v>1843</c:v>
                </c:pt>
                <c:pt idx="13">
                  <c:v>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6-4263-8433-89A3B8017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8606128"/>
        <c:axId val="438602992"/>
      </c:barChart>
      <c:catAx>
        <c:axId val="43860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2992"/>
        <c:crosses val="autoZero"/>
        <c:auto val="1"/>
        <c:lblAlgn val="ctr"/>
        <c:lblOffset val="100"/>
        <c:noMultiLvlLbl val="0"/>
      </c:catAx>
      <c:valAx>
        <c:axId val="4386029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Solicitudes y Casos atendidos por período de realización. </a:t>
            </a:r>
          </a:p>
          <a:p>
            <a:pPr>
              <a:defRPr>
                <a:latin typeface="Franklin Gothic Book" panose="020B0503020102020204" pitchFamily="34" charset="0"/>
              </a:defRPr>
            </a:pPr>
            <a:r>
              <a:rPr lang="es-DO" sz="1200" b="1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 2023</a:t>
            </a:r>
          </a:p>
        </c:rich>
      </c:tx>
      <c:layout>
        <c:manualLayout>
          <c:xMode val="edge"/>
          <c:yMode val="edge"/>
          <c:x val="0.21032040888242118"/>
          <c:y val="2.2506610549952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832718222846351E-2"/>
          <c:y val="0.13904729603671787"/>
          <c:w val="0.95433456355430735"/>
          <c:h val="0.64346313493017804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rgbClr val="003EAB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658846447953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23-463A-BDB9-3E2ED8121F1E}"/>
                </c:ext>
              </c:extLst>
            </c:dLbl>
            <c:dLbl>
              <c:idx val="1"/>
              <c:layout>
                <c:manualLayout>
                  <c:x val="-1.1753087333767849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23-463A-BDB9-3E2ED8121F1E}"/>
                </c:ext>
              </c:extLst>
            </c:dLbl>
            <c:dLbl>
              <c:idx val="2"/>
              <c:layout>
                <c:manualLayout>
                  <c:x val="-2.6864199620040923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23-463A-BDB9-3E2ED8121F1E}"/>
                </c:ext>
              </c:extLst>
            </c:dLbl>
            <c:dLbl>
              <c:idx val="3"/>
              <c:layout>
                <c:manualLayout>
                  <c:x val="-4.7570846994464802E-2"/>
                  <c:y val="-2.8478365785299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23-463A-BDB9-3E2ED8121F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('2023'!$E$11,'2023'!$G$11,'2023'!$I$11,'2023'!$K$11:$L$11)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0ctubre-Diciembre</c:v>
                </c:pt>
              </c:strCache>
            </c:strRef>
          </c:cat>
          <c:val>
            <c:numRef>
              <c:f>('2023'!$E$13,'2023'!$G$13,'2023'!$I$13,'2023'!$K$13)</c:f>
              <c:numCache>
                <c:formatCode>#,##0</c:formatCode>
                <c:ptCount val="4"/>
                <c:pt idx="0">
                  <c:v>22302</c:v>
                </c:pt>
                <c:pt idx="1">
                  <c:v>23649</c:v>
                </c:pt>
                <c:pt idx="2">
                  <c:v>25538</c:v>
                </c:pt>
                <c:pt idx="3">
                  <c:v>35747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4-1E23-463A-BDB9-3E2ED8121F1E}"/>
            </c:ext>
          </c:extLst>
        </c:ser>
        <c:ser>
          <c:idx val="1"/>
          <c:order val="1"/>
          <c:tx>
            <c:v>Casos</c:v>
          </c:tx>
          <c:spPr>
            <a:solidFill>
              <a:srgbClr val="00A4EB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0910206469354061E-3"/>
                  <c:y val="-3.98826967193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23-463A-BDB9-3E2ED8121F1E}"/>
                </c:ext>
              </c:extLst>
            </c:dLbl>
            <c:dLbl>
              <c:idx val="1"/>
              <c:layout>
                <c:manualLayout>
                  <c:x val="3.0222224572545899E-2"/>
                  <c:y val="-3.266089606068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23-463A-BDB9-3E2ED8121F1E}"/>
                </c:ext>
              </c:extLst>
            </c:dLbl>
            <c:dLbl>
              <c:idx val="2"/>
              <c:layout>
                <c:manualLayout>
                  <c:x val="1.5139977367582824E-2"/>
                  <c:y val="-4.6529812839192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23-463A-BDB9-3E2ED8121F1E}"/>
                </c:ext>
              </c:extLst>
            </c:dLbl>
            <c:dLbl>
              <c:idx val="3"/>
              <c:layout>
                <c:manualLayout>
                  <c:x val="4.3911551071813541E-2"/>
                  <c:y val="-2.8478365785299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23-463A-BDB9-3E2ED8121F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('2023'!$E$11,'2023'!$G$11,'2023'!$I$11,'2023'!$K$11:$L$11)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0ctubre-Diciembre</c:v>
                </c:pt>
              </c:strCache>
            </c:strRef>
          </c:cat>
          <c:val>
            <c:numRef>
              <c:f>('2023'!$F$13,'2023'!$H$13,'2023'!$J$13,'2023'!$L$13)</c:f>
              <c:numCache>
                <c:formatCode>#,##0</c:formatCode>
                <c:ptCount val="4"/>
                <c:pt idx="0">
                  <c:v>13986</c:v>
                </c:pt>
                <c:pt idx="1">
                  <c:v>13540</c:v>
                </c:pt>
                <c:pt idx="2">
                  <c:v>13554</c:v>
                </c:pt>
                <c:pt idx="3">
                  <c:v>3761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9-1E23-463A-BDB9-3E2ED8121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709096"/>
        <c:axId val="378705960"/>
        <c:axId val="0"/>
      </c:bar3DChart>
      <c:catAx>
        <c:axId val="378709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5960"/>
        <c:crosses val="autoZero"/>
        <c:auto val="1"/>
        <c:lblAlgn val="ctr"/>
        <c:lblOffset val="100"/>
        <c:noMultiLvlLbl val="0"/>
      </c:catAx>
      <c:valAx>
        <c:axId val="3787059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none" spc="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Tema Asociado.</a:t>
            </a:r>
          </a:p>
          <a:p>
            <a:pPr>
              <a:defRPr sz="1000" cap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- Diciembre 2015</a:t>
            </a:r>
          </a:p>
        </c:rich>
      </c:tx>
      <c:layout>
        <c:manualLayout>
          <c:xMode val="edge"/>
          <c:yMode val="edge"/>
          <c:x val="0.37510093056549748"/>
          <c:y val="2.2935324191710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none" spc="5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 2015'!$C$14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 2015'!$B$16:$B$29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2015'!$C$16:$C$29</c:f>
              <c:numCache>
                <c:formatCode>#,##0</c:formatCode>
                <c:ptCount val="14"/>
                <c:pt idx="0">
                  <c:v>5</c:v>
                </c:pt>
                <c:pt idx="1">
                  <c:v>965</c:v>
                </c:pt>
                <c:pt idx="2">
                  <c:v>7894</c:v>
                </c:pt>
                <c:pt idx="3">
                  <c:v>328</c:v>
                </c:pt>
                <c:pt idx="4">
                  <c:v>98</c:v>
                </c:pt>
                <c:pt idx="5">
                  <c:v>912</c:v>
                </c:pt>
                <c:pt idx="6">
                  <c:v>428</c:v>
                </c:pt>
                <c:pt idx="7">
                  <c:v>717</c:v>
                </c:pt>
                <c:pt idx="8">
                  <c:v>988</c:v>
                </c:pt>
                <c:pt idx="9">
                  <c:v>186</c:v>
                </c:pt>
                <c:pt idx="10">
                  <c:v>10511</c:v>
                </c:pt>
                <c:pt idx="11">
                  <c:v>25</c:v>
                </c:pt>
                <c:pt idx="12">
                  <c:v>3339</c:v>
                </c:pt>
                <c:pt idx="13">
                  <c:v>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2-4119-97DF-C1F53C2D4A28}"/>
            </c:ext>
          </c:extLst>
        </c:ser>
        <c:ser>
          <c:idx val="1"/>
          <c:order val="1"/>
          <c:tx>
            <c:strRef>
              <c:f>' 2015'!$D$14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 2015'!$B$16:$B$29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2015'!$D$16:$D$29</c:f>
              <c:numCache>
                <c:formatCode>#,##0</c:formatCode>
                <c:ptCount val="14"/>
                <c:pt idx="0">
                  <c:v>2</c:v>
                </c:pt>
                <c:pt idx="1">
                  <c:v>5765</c:v>
                </c:pt>
                <c:pt idx="2">
                  <c:v>7439</c:v>
                </c:pt>
                <c:pt idx="3">
                  <c:v>137</c:v>
                </c:pt>
                <c:pt idx="4">
                  <c:v>5</c:v>
                </c:pt>
                <c:pt idx="5">
                  <c:v>215</c:v>
                </c:pt>
                <c:pt idx="6">
                  <c:v>169</c:v>
                </c:pt>
                <c:pt idx="7">
                  <c:v>346</c:v>
                </c:pt>
                <c:pt idx="8">
                  <c:v>547</c:v>
                </c:pt>
                <c:pt idx="9">
                  <c:v>111</c:v>
                </c:pt>
                <c:pt idx="10">
                  <c:v>7</c:v>
                </c:pt>
                <c:pt idx="11">
                  <c:v>6</c:v>
                </c:pt>
                <c:pt idx="12">
                  <c:v>1460</c:v>
                </c:pt>
                <c:pt idx="13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2-4119-97DF-C1F53C2D4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6914504"/>
        <c:axId val="336914888"/>
      </c:barChart>
      <c:catAx>
        <c:axId val="336914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914888"/>
        <c:crosses val="autoZero"/>
        <c:auto val="1"/>
        <c:lblAlgn val="ctr"/>
        <c:lblOffset val="100"/>
        <c:noMultiLvlLbl val="0"/>
      </c:catAx>
      <c:valAx>
        <c:axId val="3369148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91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'2023'!$C$12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003EAB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'2023'!$B$14:$B$27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'2023'!$C$14:$C$27</c:f>
              <c:numCache>
                <c:formatCode>#,##0</c:formatCode>
                <c:ptCount val="14"/>
                <c:pt idx="0">
                  <c:v>887</c:v>
                </c:pt>
                <c:pt idx="1">
                  <c:v>3092</c:v>
                </c:pt>
                <c:pt idx="2">
                  <c:v>5929</c:v>
                </c:pt>
                <c:pt idx="3">
                  <c:v>29</c:v>
                </c:pt>
                <c:pt idx="4">
                  <c:v>70</c:v>
                </c:pt>
                <c:pt idx="5">
                  <c:v>612</c:v>
                </c:pt>
                <c:pt idx="6">
                  <c:v>61</c:v>
                </c:pt>
                <c:pt idx="7">
                  <c:v>2080</c:v>
                </c:pt>
                <c:pt idx="8">
                  <c:v>1457</c:v>
                </c:pt>
                <c:pt idx="9">
                  <c:v>217</c:v>
                </c:pt>
                <c:pt idx="10">
                  <c:v>64871</c:v>
                </c:pt>
                <c:pt idx="11">
                  <c:v>24629</c:v>
                </c:pt>
                <c:pt idx="12">
                  <c:v>608</c:v>
                </c:pt>
                <c:pt idx="13">
                  <c:v>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9-4352-B8E5-85F91BBE3786}"/>
            </c:ext>
          </c:extLst>
        </c:ser>
        <c:ser>
          <c:idx val="1"/>
          <c:order val="1"/>
          <c:tx>
            <c:strRef>
              <c:f>'2023'!$D$12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/>
          </c:spPr>
          <c:invertIfNegative val="0"/>
          <c:cat>
            <c:strRef>
              <c:f>'2023'!$B$14:$B$27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'2023'!$D$14:$D$27</c:f>
              <c:numCache>
                <c:formatCode>#,##0</c:formatCode>
                <c:ptCount val="14"/>
                <c:pt idx="0">
                  <c:v>418</c:v>
                </c:pt>
                <c:pt idx="1">
                  <c:v>14094</c:v>
                </c:pt>
                <c:pt idx="2">
                  <c:v>7924</c:v>
                </c:pt>
                <c:pt idx="3">
                  <c:v>38</c:v>
                </c:pt>
                <c:pt idx="4">
                  <c:v>0</c:v>
                </c:pt>
                <c:pt idx="5">
                  <c:v>399</c:v>
                </c:pt>
                <c:pt idx="6">
                  <c:v>261</c:v>
                </c:pt>
                <c:pt idx="7">
                  <c:v>565</c:v>
                </c:pt>
                <c:pt idx="8">
                  <c:v>1562</c:v>
                </c:pt>
                <c:pt idx="9">
                  <c:v>231</c:v>
                </c:pt>
                <c:pt idx="10">
                  <c:v>5920</c:v>
                </c:pt>
                <c:pt idx="11">
                  <c:v>8331</c:v>
                </c:pt>
                <c:pt idx="12">
                  <c:v>1880</c:v>
                </c:pt>
                <c:pt idx="13">
                  <c:v>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39-4352-B8E5-85F91BBE3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8714584"/>
        <c:axId val="378704784"/>
      </c:barChart>
      <c:catAx>
        <c:axId val="378714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4784"/>
        <c:crosses val="autoZero"/>
        <c:auto val="1"/>
        <c:lblAlgn val="ctr"/>
        <c:lblOffset val="100"/>
        <c:noMultiLvlLbl val="0"/>
      </c:catAx>
      <c:valAx>
        <c:axId val="3787047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1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Solicitudes y Casos atendidos por período de realización. </a:t>
            </a:r>
          </a:p>
          <a:p>
            <a:pPr>
              <a:defRPr>
                <a:latin typeface="Franklin Gothic Book" panose="020B0503020102020204" pitchFamily="34" charset="0"/>
              </a:defRPr>
            </a:pPr>
            <a:r>
              <a:rPr lang="es-DO" sz="1200" b="1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 2024</a:t>
            </a:r>
          </a:p>
        </c:rich>
      </c:tx>
      <c:layout>
        <c:manualLayout>
          <c:xMode val="edge"/>
          <c:yMode val="edge"/>
          <c:x val="0.12522067176911822"/>
          <c:y val="5.10960407265566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832718222846351E-2"/>
          <c:y val="0.13904729603671787"/>
          <c:w val="0.95433456355430735"/>
          <c:h val="0.64346313493017804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658846447953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17-4907-B697-4C37C3BD7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('2024'!$E$11,'2024'!$G$11,'2024'!$I$11,'2024'!$K$11:$L$11)</c15:sqref>
                  </c15:fullRef>
                </c:ext>
              </c:extLst>
              <c:f>('2024'!$E$11,'2024'!$I$11,'2024'!$K$11:$L$11)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('2024'!$E$13,'2024'!$G$13,'2024'!$I$13,'2024'!$K$13)</c15:sqref>
                  </c15:fullRef>
                </c:ext>
              </c:extLst>
              <c:f>('2024'!$E$13,'2024'!$I$13,'2024'!$K$13)</c:f>
              <c:numCache>
                <c:formatCode>#,##0</c:formatCode>
                <c:ptCount val="1"/>
                <c:pt idx="0">
                  <c:v>45166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categoryFilterExceptions>
                <c15:categoryFilterException>
                  <c15:sqref>'2024'!$G$13</c15:sqref>
                  <c15:dLbl>
                    <c:idx val="0"/>
                    <c:layout>
                      <c:manualLayout>
                        <c:x val="-1.1753087333767849E-2"/>
                        <c:y val="-1.959653763641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A7B-45BE-A6E8-84CB86440B5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0317-4907-B697-4C37C3BD7728}"/>
            </c:ext>
          </c:extLst>
        </c:ser>
        <c:ser>
          <c:idx val="1"/>
          <c:order val="1"/>
          <c:tx>
            <c:v>Casos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910206469354061E-3"/>
                  <c:y val="-3.98826967193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17-4907-B697-4C37C3BD7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('2024'!$E$11,'2024'!$G$11,'2024'!$I$11,'2024'!$K$11:$L$11)</c15:sqref>
                  </c15:fullRef>
                </c:ext>
              </c:extLst>
              <c:f>('2024'!$E$11,'2024'!$I$11,'2024'!$K$11:$L$11)</c:f>
              <c:strCache>
                <c:ptCount val="1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('2024'!$F$13,'2024'!$H$13,'2024'!$J$13,'2024'!$L$13)</c15:sqref>
                  </c15:fullRef>
                </c:ext>
              </c:extLst>
              <c:f>('2024'!$F$13,'2024'!$J$13,'2024'!$L$13)</c:f>
              <c:numCache>
                <c:formatCode>#,##0</c:formatCode>
                <c:ptCount val="1"/>
                <c:pt idx="0">
                  <c:v>12460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0317-4907-B697-4C37C3BD7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709096"/>
        <c:axId val="378705960"/>
        <c:axId val="0"/>
      </c:bar3DChart>
      <c:catAx>
        <c:axId val="378709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5960"/>
        <c:crosses val="autoZero"/>
        <c:auto val="1"/>
        <c:lblAlgn val="ctr"/>
        <c:lblOffset val="100"/>
        <c:noMultiLvlLbl val="0"/>
      </c:catAx>
      <c:valAx>
        <c:axId val="3787059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'2024'!$C$12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003EAB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'2024'!$B$14:$B$27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'2024'!$C$14:$C$27</c:f>
              <c:numCache>
                <c:formatCode>#,##0</c:formatCode>
                <c:ptCount val="14"/>
                <c:pt idx="0">
                  <c:v>424</c:v>
                </c:pt>
                <c:pt idx="1">
                  <c:v>721</c:v>
                </c:pt>
                <c:pt idx="2">
                  <c:v>1078</c:v>
                </c:pt>
                <c:pt idx="3">
                  <c:v>7</c:v>
                </c:pt>
                <c:pt idx="4">
                  <c:v>84</c:v>
                </c:pt>
                <c:pt idx="5">
                  <c:v>120</c:v>
                </c:pt>
                <c:pt idx="6">
                  <c:v>23</c:v>
                </c:pt>
                <c:pt idx="7">
                  <c:v>796</c:v>
                </c:pt>
                <c:pt idx="8">
                  <c:v>244</c:v>
                </c:pt>
                <c:pt idx="9">
                  <c:v>44</c:v>
                </c:pt>
                <c:pt idx="10">
                  <c:v>25629</c:v>
                </c:pt>
                <c:pt idx="11">
                  <c:v>15370</c:v>
                </c:pt>
                <c:pt idx="12">
                  <c:v>157</c:v>
                </c:pt>
                <c:pt idx="13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F-4DC0-853A-84FBBE1BF07E}"/>
            </c:ext>
          </c:extLst>
        </c:ser>
        <c:ser>
          <c:idx val="1"/>
          <c:order val="1"/>
          <c:tx>
            <c:strRef>
              <c:f>'2024'!$D$12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/>
          </c:spPr>
          <c:invertIfNegative val="0"/>
          <c:cat>
            <c:strRef>
              <c:f>'2024'!$B$14:$B$27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'2024'!$D$14:$D$27</c:f>
              <c:numCache>
                <c:formatCode>#,##0</c:formatCode>
                <c:ptCount val="14"/>
                <c:pt idx="0">
                  <c:v>318</c:v>
                </c:pt>
                <c:pt idx="1">
                  <c:v>3879</c:v>
                </c:pt>
                <c:pt idx="2">
                  <c:v>2115</c:v>
                </c:pt>
                <c:pt idx="3">
                  <c:v>5</c:v>
                </c:pt>
                <c:pt idx="4">
                  <c:v>0</c:v>
                </c:pt>
                <c:pt idx="5">
                  <c:v>70</c:v>
                </c:pt>
                <c:pt idx="6">
                  <c:v>85</c:v>
                </c:pt>
                <c:pt idx="7">
                  <c:v>325</c:v>
                </c:pt>
                <c:pt idx="8">
                  <c:v>280</c:v>
                </c:pt>
                <c:pt idx="9">
                  <c:v>25</c:v>
                </c:pt>
                <c:pt idx="10">
                  <c:v>2502</c:v>
                </c:pt>
                <c:pt idx="11">
                  <c:v>1486</c:v>
                </c:pt>
                <c:pt idx="12">
                  <c:v>504</c:v>
                </c:pt>
                <c:pt idx="13">
                  <c:v>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F-4DC0-853A-84FBBE1BF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8714584"/>
        <c:axId val="378704784"/>
      </c:barChart>
      <c:catAx>
        <c:axId val="378714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4784"/>
        <c:crosses val="autoZero"/>
        <c:auto val="1"/>
        <c:lblAlgn val="ctr"/>
        <c:lblOffset val="100"/>
        <c:noMultiLvlLbl val="0"/>
      </c:catAx>
      <c:valAx>
        <c:axId val="3787047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1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 </a:t>
            </a:r>
          </a:p>
          <a:p>
            <a:pPr>
              <a:defRPr/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</a:t>
            </a:r>
            <a:r>
              <a:rPr lang="es-DO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layout>
        <c:manualLayout>
          <c:xMode val="edge"/>
          <c:yMode val="edge"/>
          <c:x val="0.21394704220094304"/>
          <c:y val="1.5917487829758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832718222846351E-2"/>
          <c:y val="0.13904729603671787"/>
          <c:w val="0.95433456355430735"/>
          <c:h val="0.64346313493017804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658846447953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EB-470D-B3F8-82E02A18F12A}"/>
                </c:ext>
              </c:extLst>
            </c:dLbl>
            <c:dLbl>
              <c:idx val="1"/>
              <c:layout>
                <c:manualLayout>
                  <c:x val="-1.1753087333767849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B-470D-B3F8-82E02A18F12A}"/>
                </c:ext>
              </c:extLst>
            </c:dLbl>
            <c:dLbl>
              <c:idx val="3"/>
              <c:layout>
                <c:manualLayout>
                  <c:x val="-2.6864199620040923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EB-470D-B3F8-82E02A18F1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('2016'!$E$13,'2016'!$G$13,'2016'!$I$13,'2016'!$K$13)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('2016'!$E$15,'2016'!$G$15,'2016'!$I$15,'2016'!$K$15)</c:f>
              <c:numCache>
                <c:formatCode>#,##0</c:formatCode>
                <c:ptCount val="4"/>
                <c:pt idx="0">
                  <c:v>8439</c:v>
                </c:pt>
                <c:pt idx="1">
                  <c:v>9426</c:v>
                </c:pt>
                <c:pt idx="2">
                  <c:v>9455</c:v>
                </c:pt>
                <c:pt idx="3">
                  <c:v>9266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89EB-470D-B3F8-82E02A18F12A}"/>
            </c:ext>
          </c:extLst>
        </c:ser>
        <c:ser>
          <c:idx val="1"/>
          <c:order val="1"/>
          <c:tx>
            <c:v>Casos</c:v>
          </c:tx>
          <c:spPr>
            <a:solidFill>
              <a:srgbClr val="77933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0910206469354061E-3"/>
                  <c:y val="-3.98826967193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EB-470D-B3F8-82E02A18F12A}"/>
                </c:ext>
              </c:extLst>
            </c:dLbl>
            <c:dLbl>
              <c:idx val="1"/>
              <c:layout>
                <c:manualLayout>
                  <c:x val="3.0222224572545899E-2"/>
                  <c:y val="-3.266089606068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EB-470D-B3F8-82E02A18F12A}"/>
                </c:ext>
              </c:extLst>
            </c:dLbl>
            <c:dLbl>
              <c:idx val="3"/>
              <c:layout>
                <c:manualLayout>
                  <c:x val="1.5139977367582824E-2"/>
                  <c:y val="-4.6529812839192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EB-470D-B3F8-82E02A18F1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('2016'!$E$13,'2016'!$G$13,'2016'!$I$13,'2016'!$K$13)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('2016'!$F$15,'2016'!$H$15,'2016'!$J$15,'2016'!$L$15)</c:f>
              <c:numCache>
                <c:formatCode>#,##0</c:formatCode>
                <c:ptCount val="4"/>
                <c:pt idx="0">
                  <c:v>4398</c:v>
                </c:pt>
                <c:pt idx="1">
                  <c:v>3965</c:v>
                </c:pt>
                <c:pt idx="2">
                  <c:v>6201</c:v>
                </c:pt>
                <c:pt idx="3">
                  <c:v>3801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89EB-470D-B3F8-82E02A18F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1184224"/>
        <c:axId val="371186576"/>
        <c:axId val="0"/>
      </c:bar3DChart>
      <c:catAx>
        <c:axId val="37118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86576"/>
        <c:crosses val="autoZero"/>
        <c:auto val="1"/>
        <c:lblAlgn val="ctr"/>
        <c:lblOffset val="100"/>
        <c:noMultiLvlLbl val="0"/>
      </c:catAx>
      <c:valAx>
        <c:axId val="3711865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8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 2016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'2016'!$C$14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'2016'!$B$16:$B$29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'2016'!$C$16:$C$29</c:f>
              <c:numCache>
                <c:formatCode>#,##0</c:formatCode>
                <c:ptCount val="14"/>
                <c:pt idx="0">
                  <c:v>15</c:v>
                </c:pt>
                <c:pt idx="1">
                  <c:v>1610</c:v>
                </c:pt>
                <c:pt idx="2">
                  <c:v>6773</c:v>
                </c:pt>
                <c:pt idx="3">
                  <c:v>220</c:v>
                </c:pt>
                <c:pt idx="4">
                  <c:v>72</c:v>
                </c:pt>
                <c:pt idx="5">
                  <c:v>1161</c:v>
                </c:pt>
                <c:pt idx="6">
                  <c:v>368</c:v>
                </c:pt>
                <c:pt idx="7">
                  <c:v>345</c:v>
                </c:pt>
                <c:pt idx="8">
                  <c:v>809</c:v>
                </c:pt>
                <c:pt idx="9">
                  <c:v>292</c:v>
                </c:pt>
                <c:pt idx="10">
                  <c:v>19840</c:v>
                </c:pt>
                <c:pt idx="11">
                  <c:v>156</c:v>
                </c:pt>
                <c:pt idx="12">
                  <c:v>1859</c:v>
                </c:pt>
                <c:pt idx="13">
                  <c:v>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2-4775-82CE-CFF839263EBE}"/>
            </c:ext>
          </c:extLst>
        </c:ser>
        <c:ser>
          <c:idx val="1"/>
          <c:order val="1"/>
          <c:tx>
            <c:strRef>
              <c:f>'2016'!$D$14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'2016'!$B$16:$B$29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'2016'!$D$16:$D$29</c:f>
              <c:numCache>
                <c:formatCode>#,##0</c:formatCode>
                <c:ptCount val="14"/>
                <c:pt idx="0">
                  <c:v>6</c:v>
                </c:pt>
                <c:pt idx="1">
                  <c:v>9317</c:v>
                </c:pt>
                <c:pt idx="2">
                  <c:v>5987</c:v>
                </c:pt>
                <c:pt idx="3">
                  <c:v>81</c:v>
                </c:pt>
                <c:pt idx="4">
                  <c:v>0</c:v>
                </c:pt>
                <c:pt idx="5">
                  <c:v>435</c:v>
                </c:pt>
                <c:pt idx="6">
                  <c:v>193</c:v>
                </c:pt>
                <c:pt idx="7">
                  <c:v>393</c:v>
                </c:pt>
                <c:pt idx="8">
                  <c:v>455</c:v>
                </c:pt>
                <c:pt idx="9">
                  <c:v>97</c:v>
                </c:pt>
                <c:pt idx="10">
                  <c:v>32</c:v>
                </c:pt>
                <c:pt idx="11">
                  <c:v>34</c:v>
                </c:pt>
                <c:pt idx="12">
                  <c:v>775</c:v>
                </c:pt>
                <c:pt idx="1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12-4775-82CE-CFF839263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1181872"/>
        <c:axId val="371184616"/>
      </c:barChart>
      <c:catAx>
        <c:axId val="37118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84616"/>
        <c:crosses val="autoZero"/>
        <c:auto val="1"/>
        <c:lblAlgn val="ctr"/>
        <c:lblOffset val="100"/>
        <c:noMultiLvlLbl val="0"/>
      </c:catAx>
      <c:valAx>
        <c:axId val="3711846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8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 </a:t>
            </a:r>
          </a:p>
          <a:p>
            <a:pPr>
              <a:defRPr/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</a:p>
        </c:rich>
      </c:tx>
      <c:layout>
        <c:manualLayout>
          <c:xMode val="edge"/>
          <c:yMode val="edge"/>
          <c:x val="0.21394704220094304"/>
          <c:y val="1.5917487829758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832718222846351E-2"/>
          <c:y val="0.13904729603671787"/>
          <c:w val="0.95433456355430735"/>
          <c:h val="0.64346313493017804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658846447953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F-4335-AB92-7842E2A2E1B4}"/>
                </c:ext>
              </c:extLst>
            </c:dLbl>
            <c:dLbl>
              <c:idx val="1"/>
              <c:layout>
                <c:manualLayout>
                  <c:x val="-1.1753087333767849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F-4335-AB92-7842E2A2E1B4}"/>
                </c:ext>
              </c:extLst>
            </c:dLbl>
            <c:dLbl>
              <c:idx val="3"/>
              <c:layout>
                <c:manualLayout>
                  <c:x val="-2.6864199620040923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AF-4335-AB92-7842E2A2E1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2017'!$E$13,' 2017'!$G$13,' 2017'!$I$13,' 2017'!$K$13)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2017'!$E$15,' 2017'!$G$15,' 2017'!$I$15,' 2017'!$K$15)</c:f>
              <c:numCache>
                <c:formatCode>#,##0</c:formatCode>
                <c:ptCount val="4"/>
                <c:pt idx="0">
                  <c:v>9705</c:v>
                </c:pt>
                <c:pt idx="1">
                  <c:v>10899</c:v>
                </c:pt>
                <c:pt idx="2">
                  <c:v>10187</c:v>
                </c:pt>
                <c:pt idx="3">
                  <c:v>7374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04AF-4335-AB92-7842E2A2E1B4}"/>
            </c:ext>
          </c:extLst>
        </c:ser>
        <c:ser>
          <c:idx val="1"/>
          <c:order val="1"/>
          <c:tx>
            <c:v>Casos</c:v>
          </c:tx>
          <c:spPr>
            <a:solidFill>
              <a:srgbClr val="77933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0910206469354061E-3"/>
                  <c:y val="-3.98826967193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F-4335-AB92-7842E2A2E1B4}"/>
                </c:ext>
              </c:extLst>
            </c:dLbl>
            <c:dLbl>
              <c:idx val="1"/>
              <c:layout>
                <c:manualLayout>
                  <c:x val="3.0222224572545899E-2"/>
                  <c:y val="-3.266089606068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AF-4335-AB92-7842E2A2E1B4}"/>
                </c:ext>
              </c:extLst>
            </c:dLbl>
            <c:dLbl>
              <c:idx val="3"/>
              <c:layout>
                <c:manualLayout>
                  <c:x val="1.5139977367582824E-2"/>
                  <c:y val="-4.6529812839192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AF-4335-AB92-7842E2A2E1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2017'!$E$13,' 2017'!$G$13,' 2017'!$I$13,' 2017'!$K$13)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2017'!$F$15,' 2017'!$H$15,' 2017'!$J$15,' 2017'!$L$15)</c:f>
              <c:numCache>
                <c:formatCode>#,##0</c:formatCode>
                <c:ptCount val="4"/>
                <c:pt idx="0">
                  <c:v>5082</c:v>
                </c:pt>
                <c:pt idx="1">
                  <c:v>5631</c:v>
                </c:pt>
                <c:pt idx="2">
                  <c:v>5284</c:v>
                </c:pt>
                <c:pt idx="3">
                  <c:v>4344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04AF-4335-AB92-7842E2A2E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131640"/>
        <c:axId val="373132424"/>
        <c:axId val="0"/>
      </c:bar3DChart>
      <c:catAx>
        <c:axId val="373131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132424"/>
        <c:crosses val="autoZero"/>
        <c:auto val="1"/>
        <c:lblAlgn val="ctr"/>
        <c:lblOffset val="100"/>
        <c:noMultiLvlLbl val="0"/>
      </c:catAx>
      <c:valAx>
        <c:axId val="3731324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13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 2017'!$C$14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 2017'!$B$16:$B$29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2017'!$C$16:$C$29</c:f>
              <c:numCache>
                <c:formatCode>#,##0</c:formatCode>
                <c:ptCount val="14"/>
                <c:pt idx="0">
                  <c:v>31</c:v>
                </c:pt>
                <c:pt idx="1">
                  <c:v>1842</c:v>
                </c:pt>
                <c:pt idx="2">
                  <c:v>7013</c:v>
                </c:pt>
                <c:pt idx="3">
                  <c:v>140</c:v>
                </c:pt>
                <c:pt idx="4">
                  <c:v>22</c:v>
                </c:pt>
                <c:pt idx="5">
                  <c:v>1209</c:v>
                </c:pt>
                <c:pt idx="6">
                  <c:v>311</c:v>
                </c:pt>
                <c:pt idx="7">
                  <c:v>157</c:v>
                </c:pt>
                <c:pt idx="8">
                  <c:v>901</c:v>
                </c:pt>
                <c:pt idx="9">
                  <c:v>163</c:v>
                </c:pt>
                <c:pt idx="10">
                  <c:v>21395</c:v>
                </c:pt>
                <c:pt idx="11">
                  <c:v>767</c:v>
                </c:pt>
                <c:pt idx="12">
                  <c:v>1169</c:v>
                </c:pt>
                <c:pt idx="13">
                  <c:v>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E-4992-AB30-F7EAD52B77C5}"/>
            </c:ext>
          </c:extLst>
        </c:ser>
        <c:ser>
          <c:idx val="1"/>
          <c:order val="1"/>
          <c:tx>
            <c:strRef>
              <c:f>' 2017'!$D$14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 2017'!$B$16:$B$29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2017'!$D$16:$D$29</c:f>
              <c:numCache>
                <c:formatCode>#,##0</c:formatCode>
                <c:ptCount val="14"/>
                <c:pt idx="0">
                  <c:v>18</c:v>
                </c:pt>
                <c:pt idx="1">
                  <c:v>8205</c:v>
                </c:pt>
                <c:pt idx="2">
                  <c:v>7605</c:v>
                </c:pt>
                <c:pt idx="3">
                  <c:v>108</c:v>
                </c:pt>
                <c:pt idx="4">
                  <c:v>0</c:v>
                </c:pt>
                <c:pt idx="5">
                  <c:v>1131</c:v>
                </c:pt>
                <c:pt idx="6">
                  <c:v>231</c:v>
                </c:pt>
                <c:pt idx="7">
                  <c:v>285</c:v>
                </c:pt>
                <c:pt idx="8">
                  <c:v>530</c:v>
                </c:pt>
                <c:pt idx="9">
                  <c:v>136</c:v>
                </c:pt>
                <c:pt idx="10">
                  <c:v>39</c:v>
                </c:pt>
                <c:pt idx="11">
                  <c:v>75</c:v>
                </c:pt>
                <c:pt idx="12">
                  <c:v>607</c:v>
                </c:pt>
                <c:pt idx="13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E-4992-AB30-F7EAD52B7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3130072"/>
        <c:axId val="373132032"/>
      </c:barChart>
      <c:catAx>
        <c:axId val="373130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132032"/>
        <c:crosses val="autoZero"/>
        <c:auto val="1"/>
        <c:lblAlgn val="ctr"/>
        <c:lblOffset val="100"/>
        <c:noMultiLvlLbl val="0"/>
      </c:catAx>
      <c:valAx>
        <c:axId val="3731320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13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 </a:t>
            </a:r>
          </a:p>
          <a:p>
            <a:pPr>
              <a:defRPr/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</a:p>
        </c:rich>
      </c:tx>
      <c:layout>
        <c:manualLayout>
          <c:xMode val="edge"/>
          <c:yMode val="edge"/>
          <c:x val="0.21394704220094304"/>
          <c:y val="1.5917487829758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832718222846351E-2"/>
          <c:y val="0.13904729603671787"/>
          <c:w val="0.95433456355430735"/>
          <c:h val="0.64346313493017804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658846447953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52-4E58-B3AD-425511B14C7B}"/>
                </c:ext>
              </c:extLst>
            </c:dLbl>
            <c:dLbl>
              <c:idx val="1"/>
              <c:layout>
                <c:manualLayout>
                  <c:x val="-1.1753087333767849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52-4E58-B3AD-425511B14C7B}"/>
                </c:ext>
              </c:extLst>
            </c:dLbl>
            <c:dLbl>
              <c:idx val="3"/>
              <c:layout>
                <c:manualLayout>
                  <c:x val="-2.6864199620040923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52-4E58-B3AD-425511B14C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2018'!$E$13,' 2018'!$G$13,' 2018'!$I$13,' 2018'!$K$13)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2018'!$E$15,' 2018'!$G$15,' 2018'!$I$15,' 2018'!$K$15)</c:f>
              <c:numCache>
                <c:formatCode>#,##0</c:formatCode>
                <c:ptCount val="4"/>
                <c:pt idx="0">
                  <c:v>10076</c:v>
                </c:pt>
                <c:pt idx="1">
                  <c:v>11026</c:v>
                </c:pt>
                <c:pt idx="2">
                  <c:v>8413</c:v>
                </c:pt>
                <c:pt idx="3">
                  <c:v>8341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D452-4E58-B3AD-425511B14C7B}"/>
            </c:ext>
          </c:extLst>
        </c:ser>
        <c:ser>
          <c:idx val="1"/>
          <c:order val="1"/>
          <c:tx>
            <c:v>Casos</c:v>
          </c:tx>
          <c:spPr>
            <a:solidFill>
              <a:srgbClr val="77933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0910206469354061E-3"/>
                  <c:y val="-3.98826967193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52-4E58-B3AD-425511B14C7B}"/>
                </c:ext>
              </c:extLst>
            </c:dLbl>
            <c:dLbl>
              <c:idx val="1"/>
              <c:layout>
                <c:manualLayout>
                  <c:x val="3.0222224572545899E-2"/>
                  <c:y val="-3.266089606068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52-4E58-B3AD-425511B14C7B}"/>
                </c:ext>
              </c:extLst>
            </c:dLbl>
            <c:dLbl>
              <c:idx val="3"/>
              <c:layout>
                <c:manualLayout>
                  <c:x val="1.5139977367582824E-2"/>
                  <c:y val="-4.6529812839192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52-4E58-B3AD-425511B14C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2018'!$E$13,' 2018'!$G$13,' 2018'!$I$13,' 2018'!$K$13)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2018'!$F$15,' 2018'!$H$15,' 2018'!$J$15,' 2018'!$L$15)</c:f>
              <c:numCache>
                <c:formatCode>#,##0</c:formatCode>
                <c:ptCount val="4"/>
                <c:pt idx="0">
                  <c:v>3366</c:v>
                </c:pt>
                <c:pt idx="1">
                  <c:v>5347</c:v>
                </c:pt>
                <c:pt idx="2">
                  <c:v>6406</c:v>
                </c:pt>
                <c:pt idx="3">
                  <c:v>6306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D452-4E58-B3AD-425511B14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511304"/>
        <c:axId val="376513656"/>
        <c:axId val="0"/>
      </c:bar3DChart>
      <c:catAx>
        <c:axId val="376511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13656"/>
        <c:crosses val="autoZero"/>
        <c:auto val="1"/>
        <c:lblAlgn val="ctr"/>
        <c:lblOffset val="100"/>
        <c:noMultiLvlLbl val="0"/>
      </c:catAx>
      <c:valAx>
        <c:axId val="3765136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1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</a:p>
        </c:rich>
      </c:tx>
      <c:layout>
        <c:manualLayout>
          <c:xMode val="edge"/>
          <c:yMode val="edge"/>
          <c:x val="0.23771691063856243"/>
          <c:y val="3.60412237298306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 2018'!$C$14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 2018'!$B$16:$B$29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2018'!$C$16:$C$29</c:f>
              <c:numCache>
                <c:formatCode>#,##0</c:formatCode>
                <c:ptCount val="14"/>
                <c:pt idx="0">
                  <c:v>43</c:v>
                </c:pt>
                <c:pt idx="1">
                  <c:v>1745</c:v>
                </c:pt>
                <c:pt idx="2">
                  <c:v>7543</c:v>
                </c:pt>
                <c:pt idx="3">
                  <c:v>155</c:v>
                </c:pt>
                <c:pt idx="4">
                  <c:v>10</c:v>
                </c:pt>
                <c:pt idx="5">
                  <c:v>827</c:v>
                </c:pt>
                <c:pt idx="6">
                  <c:v>278</c:v>
                </c:pt>
                <c:pt idx="7">
                  <c:v>184</c:v>
                </c:pt>
                <c:pt idx="8">
                  <c:v>949</c:v>
                </c:pt>
                <c:pt idx="9">
                  <c:v>231</c:v>
                </c:pt>
                <c:pt idx="10">
                  <c:v>20772</c:v>
                </c:pt>
                <c:pt idx="11">
                  <c:v>1563</c:v>
                </c:pt>
                <c:pt idx="12">
                  <c:v>1101</c:v>
                </c:pt>
                <c:pt idx="13">
                  <c:v>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B-4490-A6ED-97BF5D971492}"/>
            </c:ext>
          </c:extLst>
        </c:ser>
        <c:ser>
          <c:idx val="1"/>
          <c:order val="1"/>
          <c:tx>
            <c:strRef>
              <c:f>' 2018'!$D$14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 2018'!$B$16:$B$29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 2018'!$D$16:$D$29</c:f>
              <c:numCache>
                <c:formatCode>#,##0</c:formatCode>
                <c:ptCount val="14"/>
                <c:pt idx="0">
                  <c:v>11</c:v>
                </c:pt>
                <c:pt idx="1">
                  <c:v>9095</c:v>
                </c:pt>
                <c:pt idx="2">
                  <c:v>5868</c:v>
                </c:pt>
                <c:pt idx="3">
                  <c:v>148</c:v>
                </c:pt>
                <c:pt idx="4">
                  <c:v>0</c:v>
                </c:pt>
                <c:pt idx="5">
                  <c:v>425</c:v>
                </c:pt>
                <c:pt idx="6">
                  <c:v>213</c:v>
                </c:pt>
                <c:pt idx="7">
                  <c:v>201</c:v>
                </c:pt>
                <c:pt idx="8">
                  <c:v>494</c:v>
                </c:pt>
                <c:pt idx="9">
                  <c:v>131</c:v>
                </c:pt>
                <c:pt idx="10">
                  <c:v>73</c:v>
                </c:pt>
                <c:pt idx="11">
                  <c:v>172</c:v>
                </c:pt>
                <c:pt idx="12">
                  <c:v>1035</c:v>
                </c:pt>
                <c:pt idx="13">
                  <c:v>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AB-4490-A6ED-97BF5D971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6508952"/>
        <c:axId val="374633040"/>
      </c:barChart>
      <c:catAx>
        <c:axId val="376508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633040"/>
        <c:crosses val="autoZero"/>
        <c:auto val="1"/>
        <c:lblAlgn val="ctr"/>
        <c:lblOffset val="100"/>
        <c:noMultiLvlLbl val="0"/>
      </c:catAx>
      <c:valAx>
        <c:axId val="3746330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0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 </a:t>
            </a:r>
          </a:p>
          <a:p>
            <a:pPr>
              <a:defRPr/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Año:2019</a:t>
            </a:r>
          </a:p>
        </c:rich>
      </c:tx>
      <c:layout>
        <c:manualLayout>
          <c:xMode val="edge"/>
          <c:yMode val="edge"/>
          <c:x val="0.21394704220094304"/>
          <c:y val="1.5917487829758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832718222846351E-2"/>
          <c:y val="0.13904729603671787"/>
          <c:w val="0.95433456355430735"/>
          <c:h val="0.64346313493017804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658846447953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7A-40ED-8038-C9130FB0BC94}"/>
                </c:ext>
              </c:extLst>
            </c:dLbl>
            <c:dLbl>
              <c:idx val="1"/>
              <c:layout>
                <c:manualLayout>
                  <c:x val="-1.1753087333767849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A-40ED-8038-C9130FB0BC94}"/>
                </c:ext>
              </c:extLst>
            </c:dLbl>
            <c:dLbl>
              <c:idx val="3"/>
              <c:layout>
                <c:manualLayout>
                  <c:x val="-2.6864199620040923E-2"/>
                  <c:y val="-1.959653763641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7A-40ED-8038-C9130FB0BC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2019'!$E$13,' 2019'!$G$13,' 2019'!$I$13,' 2019'!$K$13)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2019'!$E$15,' 2019'!$G$15,' 2019'!$I$15,' 2019'!$K$15)</c:f>
              <c:numCache>
                <c:formatCode>#,##0</c:formatCode>
                <c:ptCount val="4"/>
                <c:pt idx="0">
                  <c:v>9873</c:v>
                </c:pt>
                <c:pt idx="1">
                  <c:v>12089</c:v>
                </c:pt>
                <c:pt idx="2">
                  <c:v>18043</c:v>
                </c:pt>
                <c:pt idx="3">
                  <c:v>17667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507A-40ED-8038-C9130FB0BC94}"/>
            </c:ext>
          </c:extLst>
        </c:ser>
        <c:ser>
          <c:idx val="1"/>
          <c:order val="1"/>
          <c:tx>
            <c:v>Casos</c:v>
          </c:tx>
          <c:spPr>
            <a:solidFill>
              <a:srgbClr val="77933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0910206469354061E-3"/>
                  <c:y val="-3.98826967193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7A-40ED-8038-C9130FB0BC94}"/>
                </c:ext>
              </c:extLst>
            </c:dLbl>
            <c:dLbl>
              <c:idx val="1"/>
              <c:layout>
                <c:manualLayout>
                  <c:x val="3.0222224572545899E-2"/>
                  <c:y val="-3.266089606068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7A-40ED-8038-C9130FB0BC94}"/>
                </c:ext>
              </c:extLst>
            </c:dLbl>
            <c:dLbl>
              <c:idx val="3"/>
              <c:layout>
                <c:manualLayout>
                  <c:x val="1.5139977367582824E-2"/>
                  <c:y val="-4.6529812839192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7A-40ED-8038-C9130FB0BC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2019'!$E$13,' 2019'!$G$13,' 2019'!$I$13,' 2019'!$K$13)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(' 2019'!$F$15,' 2019'!$H$15,' 2019'!$J$15,' 2019'!$L$15)</c:f>
              <c:numCache>
                <c:formatCode>#,##0</c:formatCode>
                <c:ptCount val="4"/>
                <c:pt idx="0">
                  <c:v>5232</c:v>
                </c:pt>
                <c:pt idx="1">
                  <c:v>4671</c:v>
                </c:pt>
                <c:pt idx="2">
                  <c:v>5361</c:v>
                </c:pt>
                <c:pt idx="3">
                  <c:v>5201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507A-40ED-8038-C9130FB0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713800"/>
        <c:axId val="378714192"/>
        <c:axId val="0"/>
      </c:bar3DChart>
      <c:catAx>
        <c:axId val="378713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14192"/>
        <c:crosses val="autoZero"/>
        <c:auto val="1"/>
        <c:lblAlgn val="ctr"/>
        <c:lblOffset val="100"/>
        <c:noMultiLvlLbl val="0"/>
      </c:catAx>
      <c:valAx>
        <c:axId val="3787141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1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1.jpeg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1.jpeg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422322</xdr:colOff>
      <xdr:row>34</xdr:row>
      <xdr:rowOff>78440</xdr:rowOff>
    </xdr:from>
    <xdr:to>
      <xdr:col>14</xdr:col>
      <xdr:colOff>683559</xdr:colOff>
      <xdr:row>54</xdr:row>
      <xdr:rowOff>147077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44824</xdr:colOff>
      <xdr:row>1</xdr:row>
      <xdr:rowOff>33617</xdr:rowOff>
    </xdr:from>
    <xdr:ext cx="11273118" cy="986118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824" y="224117"/>
          <a:ext cx="11273118" cy="986118"/>
        </a:xfrm>
        <a:prstGeom prst="rect">
          <a:avLst/>
        </a:prstGeom>
      </xdr:spPr>
    </xdr:pic>
    <xdr:clientData/>
  </xdr:oneCellAnchor>
  <xdr:twoCellAnchor>
    <xdr:from>
      <xdr:col>1</xdr:col>
      <xdr:colOff>33617</xdr:colOff>
      <xdr:row>34</xdr:row>
      <xdr:rowOff>90766</xdr:rowOff>
    </xdr:from>
    <xdr:to>
      <xdr:col>6</xdr:col>
      <xdr:colOff>313764</xdr:colOff>
      <xdr:row>54</xdr:row>
      <xdr:rowOff>156883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268942</xdr:colOff>
      <xdr:row>29</xdr:row>
      <xdr:rowOff>89646</xdr:rowOff>
    </xdr:from>
    <xdr:to>
      <xdr:col>14</xdr:col>
      <xdr:colOff>493059</xdr:colOff>
      <xdr:row>49</xdr:row>
      <xdr:rowOff>134469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B730A40-2411-4971-AC47-7E05DCD30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11206</xdr:colOff>
      <xdr:row>29</xdr:row>
      <xdr:rowOff>90766</xdr:rowOff>
    </xdr:from>
    <xdr:to>
      <xdr:col>6</xdr:col>
      <xdr:colOff>0</xdr:colOff>
      <xdr:row>49</xdr:row>
      <xdr:rowOff>156883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C2CCA8D-2976-439F-BD14-AE458D4B6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239806</xdr:colOff>
      <xdr:row>1</xdr:row>
      <xdr:rowOff>40341</xdr:rowOff>
    </xdr:from>
    <xdr:to>
      <xdr:col>2</xdr:col>
      <xdr:colOff>0</xdr:colOff>
      <xdr:row>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E761AD-C855-492C-A835-E782533C3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56" y="78441"/>
          <a:ext cx="2798669" cy="15598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977003</xdr:colOff>
      <xdr:row>29</xdr:row>
      <xdr:rowOff>104670</xdr:rowOff>
    </xdr:from>
    <xdr:to>
      <xdr:col>6</xdr:col>
      <xdr:colOff>889698</xdr:colOff>
      <xdr:row>49</xdr:row>
      <xdr:rowOff>152247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09FFBE7-840C-41DF-A51F-81516080B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11207</xdr:colOff>
      <xdr:row>29</xdr:row>
      <xdr:rowOff>149831</xdr:rowOff>
    </xdr:from>
    <xdr:to>
      <xdr:col>3</xdr:col>
      <xdr:colOff>674243</xdr:colOff>
      <xdr:row>49</xdr:row>
      <xdr:rowOff>156883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1BC4E76-8E46-4A36-B398-C4560B798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208404</xdr:colOff>
      <xdr:row>1</xdr:row>
      <xdr:rowOff>40341</xdr:rowOff>
    </xdr:from>
    <xdr:to>
      <xdr:col>1</xdr:col>
      <xdr:colOff>2606291</xdr:colOff>
      <xdr:row>7</xdr:row>
      <xdr:rowOff>157598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F70C2E4-4C05-4F82-B2CC-BA4DFD327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739" y="82209"/>
          <a:ext cx="2397887" cy="1331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268943</xdr:colOff>
      <xdr:row>31</xdr:row>
      <xdr:rowOff>89646</xdr:rowOff>
    </xdr:from>
    <xdr:to>
      <xdr:col>14</xdr:col>
      <xdr:colOff>481853</xdr:colOff>
      <xdr:row>51</xdr:row>
      <xdr:rowOff>134469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44822</xdr:colOff>
      <xdr:row>1</xdr:row>
      <xdr:rowOff>33617</xdr:rowOff>
    </xdr:from>
    <xdr:to>
      <xdr:col>11</xdr:col>
      <xdr:colOff>851647</xdr:colOff>
      <xdr:row>5</xdr:row>
      <xdr:rowOff>201705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72" y="71717"/>
          <a:ext cx="11712950" cy="930088"/>
        </a:xfrm>
        <a:prstGeom prst="rect">
          <a:avLst/>
        </a:prstGeom>
      </xdr:spPr>
    </xdr:pic>
    <xdr:clientData/>
  </xdr:twoCellAnchor>
  <xdr:twoCellAnchor>
    <xdr:from>
      <xdr:col>1</xdr:col>
      <xdr:colOff>11206</xdr:colOff>
      <xdr:row>31</xdr:row>
      <xdr:rowOff>90766</xdr:rowOff>
    </xdr:from>
    <xdr:to>
      <xdr:col>6</xdr:col>
      <xdr:colOff>0</xdr:colOff>
      <xdr:row>51</xdr:row>
      <xdr:rowOff>156883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268943</xdr:colOff>
      <xdr:row>31</xdr:row>
      <xdr:rowOff>89646</xdr:rowOff>
    </xdr:from>
    <xdr:to>
      <xdr:col>16</xdr:col>
      <xdr:colOff>22412</xdr:colOff>
      <xdr:row>51</xdr:row>
      <xdr:rowOff>134469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44822</xdr:colOff>
      <xdr:row>1</xdr:row>
      <xdr:rowOff>33617</xdr:rowOff>
    </xdr:from>
    <xdr:to>
      <xdr:col>11</xdr:col>
      <xdr:colOff>862853</xdr:colOff>
      <xdr:row>5</xdr:row>
      <xdr:rowOff>201705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72" y="71717"/>
          <a:ext cx="12000381" cy="930088"/>
        </a:xfrm>
        <a:prstGeom prst="rect">
          <a:avLst/>
        </a:prstGeom>
      </xdr:spPr>
    </xdr:pic>
    <xdr:clientData/>
  </xdr:twoCellAnchor>
  <xdr:twoCellAnchor>
    <xdr:from>
      <xdr:col>1</xdr:col>
      <xdr:colOff>11206</xdr:colOff>
      <xdr:row>31</xdr:row>
      <xdr:rowOff>90766</xdr:rowOff>
    </xdr:from>
    <xdr:to>
      <xdr:col>6</xdr:col>
      <xdr:colOff>0</xdr:colOff>
      <xdr:row>51</xdr:row>
      <xdr:rowOff>156883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11207</xdr:colOff>
      <xdr:row>31</xdr:row>
      <xdr:rowOff>89646</xdr:rowOff>
    </xdr:from>
    <xdr:to>
      <xdr:col>11</xdr:col>
      <xdr:colOff>840443</xdr:colOff>
      <xdr:row>51</xdr:row>
      <xdr:rowOff>179294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44822</xdr:colOff>
      <xdr:row>1</xdr:row>
      <xdr:rowOff>33617</xdr:rowOff>
    </xdr:from>
    <xdr:to>
      <xdr:col>11</xdr:col>
      <xdr:colOff>862853</xdr:colOff>
      <xdr:row>5</xdr:row>
      <xdr:rowOff>201705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72" y="71717"/>
          <a:ext cx="12000381" cy="930088"/>
        </a:xfrm>
        <a:prstGeom prst="rect">
          <a:avLst/>
        </a:prstGeom>
      </xdr:spPr>
    </xdr:pic>
    <xdr:clientData/>
  </xdr:twoCellAnchor>
  <xdr:twoCellAnchor>
    <xdr:from>
      <xdr:col>1</xdr:col>
      <xdr:colOff>11206</xdr:colOff>
      <xdr:row>31</xdr:row>
      <xdr:rowOff>90766</xdr:rowOff>
    </xdr:from>
    <xdr:to>
      <xdr:col>4</xdr:col>
      <xdr:colOff>885265</xdr:colOff>
      <xdr:row>51</xdr:row>
      <xdr:rowOff>156883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268943</xdr:colOff>
      <xdr:row>31</xdr:row>
      <xdr:rowOff>89646</xdr:rowOff>
    </xdr:from>
    <xdr:to>
      <xdr:col>16</xdr:col>
      <xdr:colOff>493060</xdr:colOff>
      <xdr:row>51</xdr:row>
      <xdr:rowOff>134469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44822</xdr:colOff>
      <xdr:row>1</xdr:row>
      <xdr:rowOff>33617</xdr:rowOff>
    </xdr:from>
    <xdr:to>
      <xdr:col>11</xdr:col>
      <xdr:colOff>862853</xdr:colOff>
      <xdr:row>5</xdr:row>
      <xdr:rowOff>201705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72" y="71717"/>
          <a:ext cx="12000381" cy="930088"/>
        </a:xfrm>
        <a:prstGeom prst="rect">
          <a:avLst/>
        </a:prstGeom>
      </xdr:spPr>
    </xdr:pic>
    <xdr:clientData/>
  </xdr:twoCellAnchor>
  <xdr:twoCellAnchor>
    <xdr:from>
      <xdr:col>1</xdr:col>
      <xdr:colOff>11206</xdr:colOff>
      <xdr:row>31</xdr:row>
      <xdr:rowOff>90766</xdr:rowOff>
    </xdr:from>
    <xdr:to>
      <xdr:col>6</xdr:col>
      <xdr:colOff>0</xdr:colOff>
      <xdr:row>51</xdr:row>
      <xdr:rowOff>156883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156883</xdr:colOff>
      <xdr:row>31</xdr:row>
      <xdr:rowOff>100853</xdr:rowOff>
    </xdr:from>
    <xdr:to>
      <xdr:col>23</xdr:col>
      <xdr:colOff>920750</xdr:colOff>
      <xdr:row>51</xdr:row>
      <xdr:rowOff>89646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22411</xdr:colOff>
      <xdr:row>1</xdr:row>
      <xdr:rowOff>33617</xdr:rowOff>
    </xdr:from>
    <xdr:to>
      <xdr:col>21</xdr:col>
      <xdr:colOff>873126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" y="71717"/>
          <a:ext cx="23612290" cy="937933"/>
        </a:xfrm>
        <a:prstGeom prst="rect">
          <a:avLst/>
        </a:prstGeom>
      </xdr:spPr>
    </xdr:pic>
    <xdr:clientData/>
  </xdr:twoCellAnchor>
  <xdr:twoCellAnchor>
    <xdr:from>
      <xdr:col>1</xdr:col>
      <xdr:colOff>11207</xdr:colOff>
      <xdr:row>31</xdr:row>
      <xdr:rowOff>67235</xdr:rowOff>
    </xdr:from>
    <xdr:to>
      <xdr:col>6</xdr:col>
      <xdr:colOff>739590</xdr:colOff>
      <xdr:row>51</xdr:row>
      <xdr:rowOff>78441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683559</xdr:colOff>
      <xdr:row>31</xdr:row>
      <xdr:rowOff>112059</xdr:rowOff>
    </xdr:from>
    <xdr:to>
      <xdr:col>16</xdr:col>
      <xdr:colOff>212911</xdr:colOff>
      <xdr:row>51</xdr:row>
      <xdr:rowOff>100852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11207</xdr:colOff>
      <xdr:row>1</xdr:row>
      <xdr:rowOff>33617</xdr:rowOff>
    </xdr:from>
    <xdr:to>
      <xdr:col>11</xdr:col>
      <xdr:colOff>750794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57" y="71717"/>
          <a:ext cx="10731312" cy="937933"/>
        </a:xfrm>
        <a:prstGeom prst="rect">
          <a:avLst/>
        </a:prstGeom>
      </xdr:spPr>
    </xdr:pic>
    <xdr:clientData/>
  </xdr:twoCellAnchor>
  <xdr:twoCellAnchor>
    <xdr:from>
      <xdr:col>1</xdr:col>
      <xdr:colOff>11206</xdr:colOff>
      <xdr:row>31</xdr:row>
      <xdr:rowOff>90766</xdr:rowOff>
    </xdr:from>
    <xdr:to>
      <xdr:col>7</xdr:col>
      <xdr:colOff>224116</xdr:colOff>
      <xdr:row>51</xdr:row>
      <xdr:rowOff>156883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268942</xdr:colOff>
      <xdr:row>31</xdr:row>
      <xdr:rowOff>89646</xdr:rowOff>
    </xdr:from>
    <xdr:to>
      <xdr:col>16</xdr:col>
      <xdr:colOff>593912</xdr:colOff>
      <xdr:row>51</xdr:row>
      <xdr:rowOff>134469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44822</xdr:colOff>
      <xdr:row>1</xdr:row>
      <xdr:rowOff>33617</xdr:rowOff>
    </xdr:from>
    <xdr:to>
      <xdr:col>9</xdr:col>
      <xdr:colOff>874059</xdr:colOff>
      <xdr:row>5</xdr:row>
      <xdr:rowOff>201705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72" y="71717"/>
          <a:ext cx="10201837" cy="930088"/>
        </a:xfrm>
        <a:prstGeom prst="rect">
          <a:avLst/>
        </a:prstGeom>
      </xdr:spPr>
    </xdr:pic>
    <xdr:clientData/>
  </xdr:twoCellAnchor>
  <xdr:twoCellAnchor>
    <xdr:from>
      <xdr:col>1</xdr:col>
      <xdr:colOff>11206</xdr:colOff>
      <xdr:row>31</xdr:row>
      <xdr:rowOff>90766</xdr:rowOff>
    </xdr:from>
    <xdr:to>
      <xdr:col>6</xdr:col>
      <xdr:colOff>0</xdr:colOff>
      <xdr:row>51</xdr:row>
      <xdr:rowOff>156883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683559</xdr:colOff>
      <xdr:row>31</xdr:row>
      <xdr:rowOff>112059</xdr:rowOff>
    </xdr:from>
    <xdr:to>
      <xdr:col>17</xdr:col>
      <xdr:colOff>212911</xdr:colOff>
      <xdr:row>51</xdr:row>
      <xdr:rowOff>100852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11207</xdr:colOff>
      <xdr:row>1</xdr:row>
      <xdr:rowOff>33617</xdr:rowOff>
    </xdr:from>
    <xdr:to>
      <xdr:col>11</xdr:col>
      <xdr:colOff>750794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57" y="71717"/>
          <a:ext cx="10731312" cy="937933"/>
        </a:xfrm>
        <a:prstGeom prst="rect">
          <a:avLst/>
        </a:prstGeom>
      </xdr:spPr>
    </xdr:pic>
    <xdr:clientData/>
  </xdr:twoCellAnchor>
  <xdr:twoCellAnchor>
    <xdr:from>
      <xdr:col>1</xdr:col>
      <xdr:colOff>11206</xdr:colOff>
      <xdr:row>31</xdr:row>
      <xdr:rowOff>90766</xdr:rowOff>
    </xdr:from>
    <xdr:to>
      <xdr:col>7</xdr:col>
      <xdr:colOff>224116</xdr:colOff>
      <xdr:row>51</xdr:row>
      <xdr:rowOff>156883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4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M56"/>
  <sheetViews>
    <sheetView showGridLines="0" view="pageBreakPreview" topLeftCell="A28" zoomScale="85" zoomScaleNormal="80" zoomScaleSheetLayoutView="85" workbookViewId="0">
      <selection activeCell="B15" sqref="B15"/>
    </sheetView>
  </sheetViews>
  <sheetFormatPr baseColWidth="10" defaultRowHeight="15" x14ac:dyDescent="0.25"/>
  <cols>
    <col min="1" max="1" width="2.42578125" customWidth="1"/>
    <col min="2" max="2" width="46.140625" customWidth="1"/>
    <col min="3" max="3" width="12.85546875" bestFit="1" customWidth="1"/>
    <col min="4" max="4" width="14" customWidth="1"/>
    <col min="5" max="5" width="12.85546875" bestFit="1" customWidth="1"/>
    <col min="6" max="6" width="11.28515625" customWidth="1"/>
    <col min="7" max="7" width="12.28515625" bestFit="1" customWidth="1"/>
    <col min="8" max="8" width="10.85546875" customWidth="1"/>
    <col min="9" max="9" width="12.85546875" bestFit="1" customWidth="1"/>
    <col min="10" max="10" width="13" customWidth="1"/>
    <col min="11" max="11" width="12.28515625" bestFit="1" customWidth="1"/>
    <col min="12" max="12" width="11.42578125" customWidth="1"/>
    <col min="16" max="16" width="2.28515625" customWidth="1"/>
  </cols>
  <sheetData>
    <row r="1" spans="2:13" ht="3" customHeight="1" thickBot="1" x14ac:dyDescent="0.3"/>
    <row r="2" spans="2:1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8"/>
    </row>
    <row r="3" spans="2:13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8"/>
    </row>
    <row r="5" spans="2:13" ht="18.75" customHeigh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8"/>
    </row>
    <row r="6" spans="2:13" ht="16.5" thickBot="1" x14ac:dyDescent="0.3">
      <c r="B6" s="144"/>
      <c r="C6" s="145"/>
      <c r="D6" s="145"/>
      <c r="E6" s="145"/>
      <c r="F6" s="145"/>
      <c r="G6" s="9"/>
      <c r="H6" s="10"/>
      <c r="I6" s="10"/>
      <c r="J6" s="10"/>
      <c r="K6" s="10"/>
      <c r="L6" s="11"/>
    </row>
    <row r="7" spans="2:13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3" ht="15.75" x14ac:dyDescent="0.25">
      <c r="B8" s="146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2:13" ht="15" customHeight="1" x14ac:dyDescent="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2:13" ht="15" customHeight="1" x14ac:dyDescent="0.25">
      <c r="B10" s="146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2:13" ht="15" customHeight="1" x14ac:dyDescent="0.25">
      <c r="B11" s="146" t="s">
        <v>37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2:13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3" ht="15.75" customHeight="1" x14ac:dyDescent="0.25">
      <c r="B13" s="149" t="s">
        <v>3</v>
      </c>
      <c r="C13" s="141" t="s">
        <v>4</v>
      </c>
      <c r="D13" s="141"/>
      <c r="E13" s="141" t="s">
        <v>36</v>
      </c>
      <c r="F13" s="141"/>
      <c r="G13" s="141" t="s">
        <v>35</v>
      </c>
      <c r="H13" s="141"/>
      <c r="I13" s="141" t="s">
        <v>34</v>
      </c>
      <c r="J13" s="141"/>
      <c r="K13" s="141" t="s">
        <v>33</v>
      </c>
      <c r="L13" s="142"/>
    </row>
    <row r="14" spans="2:13" ht="30" customHeight="1" x14ac:dyDescent="0.25">
      <c r="B14" s="150"/>
      <c r="C14" s="15" t="s">
        <v>32</v>
      </c>
      <c r="D14" s="16" t="s">
        <v>31</v>
      </c>
      <c r="E14" s="15" t="s">
        <v>7</v>
      </c>
      <c r="F14" s="16" t="s">
        <v>8</v>
      </c>
      <c r="G14" s="15" t="s">
        <v>9</v>
      </c>
      <c r="H14" s="16" t="s">
        <v>8</v>
      </c>
      <c r="I14" s="15" t="s">
        <v>7</v>
      </c>
      <c r="J14" s="16" t="s">
        <v>8</v>
      </c>
      <c r="K14" s="15" t="s">
        <v>9</v>
      </c>
      <c r="L14" s="17" t="s">
        <v>8</v>
      </c>
    </row>
    <row r="15" spans="2:13" x14ac:dyDescent="0.25">
      <c r="B15" s="45" t="s">
        <v>4</v>
      </c>
      <c r="C15" s="44">
        <v>28982</v>
      </c>
      <c r="D15" s="44">
        <v>16573</v>
      </c>
      <c r="E15" s="19">
        <v>6008</v>
      </c>
      <c r="F15" s="44">
        <v>3968</v>
      </c>
      <c r="G15" s="44">
        <v>7226</v>
      </c>
      <c r="H15" s="44">
        <v>4202</v>
      </c>
      <c r="I15" s="44">
        <v>8228</v>
      </c>
      <c r="J15" s="44">
        <v>4382</v>
      </c>
      <c r="K15" s="44">
        <v>7520</v>
      </c>
      <c r="L15" s="43">
        <v>4021</v>
      </c>
    </row>
    <row r="16" spans="2:13" x14ac:dyDescent="0.25">
      <c r="B16" s="22" t="s">
        <v>10</v>
      </c>
      <c r="C16" s="23">
        <v>5</v>
      </c>
      <c r="D16" s="23">
        <v>2</v>
      </c>
      <c r="E16" s="42">
        <v>2</v>
      </c>
      <c r="F16" s="42">
        <v>0</v>
      </c>
      <c r="G16" s="42">
        <v>3</v>
      </c>
      <c r="H16" s="42">
        <v>1</v>
      </c>
      <c r="I16" s="42">
        <v>0</v>
      </c>
      <c r="J16" s="42">
        <v>1</v>
      </c>
      <c r="K16" s="42">
        <v>0</v>
      </c>
      <c r="L16" s="41">
        <v>0</v>
      </c>
    </row>
    <row r="17" spans="2:12" x14ac:dyDescent="0.25">
      <c r="B17" s="22" t="s">
        <v>11</v>
      </c>
      <c r="C17" s="23">
        <v>965</v>
      </c>
      <c r="D17" s="23">
        <v>5765</v>
      </c>
      <c r="E17" s="42">
        <v>220</v>
      </c>
      <c r="F17" s="42">
        <v>1163</v>
      </c>
      <c r="G17" s="42">
        <v>201</v>
      </c>
      <c r="H17" s="42">
        <v>1312</v>
      </c>
      <c r="I17" s="42">
        <v>253</v>
      </c>
      <c r="J17" s="42">
        <v>1705</v>
      </c>
      <c r="K17" s="42">
        <v>291</v>
      </c>
      <c r="L17" s="41">
        <v>1585</v>
      </c>
    </row>
    <row r="18" spans="2:12" x14ac:dyDescent="0.25">
      <c r="B18" s="22" t="s">
        <v>12</v>
      </c>
      <c r="C18" s="23">
        <v>7894</v>
      </c>
      <c r="D18" s="23">
        <v>7439</v>
      </c>
      <c r="E18" s="42">
        <v>2327</v>
      </c>
      <c r="F18" s="42">
        <v>1794</v>
      </c>
      <c r="G18" s="42">
        <v>1943</v>
      </c>
      <c r="H18" s="42">
        <v>2086</v>
      </c>
      <c r="I18" s="42">
        <v>1929</v>
      </c>
      <c r="J18" s="42">
        <v>1860</v>
      </c>
      <c r="K18" s="42">
        <v>1695</v>
      </c>
      <c r="L18" s="41">
        <v>1699</v>
      </c>
    </row>
    <row r="19" spans="2:12" x14ac:dyDescent="0.25">
      <c r="B19" s="22" t="s">
        <v>13</v>
      </c>
      <c r="C19" s="23">
        <v>328</v>
      </c>
      <c r="D19" s="23">
        <v>137</v>
      </c>
      <c r="E19" s="42">
        <v>109</v>
      </c>
      <c r="F19" s="42">
        <v>35</v>
      </c>
      <c r="G19" s="42">
        <v>68</v>
      </c>
      <c r="H19" s="42">
        <v>35</v>
      </c>
      <c r="I19" s="42">
        <v>81</v>
      </c>
      <c r="J19" s="42">
        <v>40</v>
      </c>
      <c r="K19" s="42">
        <v>70</v>
      </c>
      <c r="L19" s="41">
        <v>27</v>
      </c>
    </row>
    <row r="20" spans="2:12" x14ac:dyDescent="0.25">
      <c r="B20" s="22" t="s">
        <v>14</v>
      </c>
      <c r="C20" s="23">
        <v>98</v>
      </c>
      <c r="D20" s="23">
        <v>5</v>
      </c>
      <c r="E20" s="42">
        <v>15</v>
      </c>
      <c r="F20" s="42">
        <v>2</v>
      </c>
      <c r="G20" s="42">
        <v>24</v>
      </c>
      <c r="H20" s="42">
        <v>0</v>
      </c>
      <c r="I20" s="42">
        <v>42</v>
      </c>
      <c r="J20" s="42">
        <v>0</v>
      </c>
      <c r="K20" s="42">
        <v>17</v>
      </c>
      <c r="L20" s="41">
        <v>3</v>
      </c>
    </row>
    <row r="21" spans="2:12" x14ac:dyDescent="0.25">
      <c r="B21" s="22" t="s">
        <v>15</v>
      </c>
      <c r="C21" s="23">
        <v>912</v>
      </c>
      <c r="D21" s="23">
        <v>215</v>
      </c>
      <c r="E21" s="42">
        <v>160</v>
      </c>
      <c r="F21" s="42">
        <v>60</v>
      </c>
      <c r="G21" s="42">
        <v>221</v>
      </c>
      <c r="H21" s="42">
        <v>49</v>
      </c>
      <c r="I21" s="42">
        <v>257</v>
      </c>
      <c r="J21" s="42">
        <v>53</v>
      </c>
      <c r="K21" s="42">
        <v>274</v>
      </c>
      <c r="L21" s="41">
        <v>53</v>
      </c>
    </row>
    <row r="22" spans="2:12" x14ac:dyDescent="0.25">
      <c r="B22" s="22" t="s">
        <v>16</v>
      </c>
      <c r="C22" s="23">
        <v>428</v>
      </c>
      <c r="D22" s="23">
        <v>169</v>
      </c>
      <c r="E22" s="42">
        <v>128</v>
      </c>
      <c r="F22" s="42">
        <v>60</v>
      </c>
      <c r="G22" s="42">
        <v>117</v>
      </c>
      <c r="H22" s="42">
        <v>30</v>
      </c>
      <c r="I22" s="42">
        <v>97</v>
      </c>
      <c r="J22" s="42">
        <v>49</v>
      </c>
      <c r="K22" s="42">
        <v>86</v>
      </c>
      <c r="L22" s="41">
        <v>30</v>
      </c>
    </row>
    <row r="23" spans="2:12" x14ac:dyDescent="0.25">
      <c r="B23" s="22" t="s">
        <v>17</v>
      </c>
      <c r="C23" s="23">
        <v>717</v>
      </c>
      <c r="D23" s="23">
        <v>346</v>
      </c>
      <c r="E23" s="42">
        <v>461</v>
      </c>
      <c r="F23" s="42">
        <v>66</v>
      </c>
      <c r="G23" s="42">
        <v>101</v>
      </c>
      <c r="H23" s="42">
        <v>62</v>
      </c>
      <c r="I23" s="42">
        <v>97</v>
      </c>
      <c r="J23" s="42">
        <v>109</v>
      </c>
      <c r="K23" s="42">
        <v>58</v>
      </c>
      <c r="L23" s="41">
        <v>109</v>
      </c>
    </row>
    <row r="24" spans="2:12" x14ac:dyDescent="0.25">
      <c r="B24" s="22" t="s">
        <v>18</v>
      </c>
      <c r="C24" s="23">
        <v>988</v>
      </c>
      <c r="D24" s="23">
        <v>547</v>
      </c>
      <c r="E24" s="42">
        <v>159</v>
      </c>
      <c r="F24" s="42">
        <v>96</v>
      </c>
      <c r="G24" s="42">
        <v>291</v>
      </c>
      <c r="H24" s="42">
        <v>165</v>
      </c>
      <c r="I24" s="42">
        <v>213</v>
      </c>
      <c r="J24" s="42">
        <v>134</v>
      </c>
      <c r="K24" s="42">
        <v>325</v>
      </c>
      <c r="L24" s="41">
        <v>152</v>
      </c>
    </row>
    <row r="25" spans="2:12" x14ac:dyDescent="0.25">
      <c r="B25" s="22" t="s">
        <v>19</v>
      </c>
      <c r="C25" s="23">
        <v>186</v>
      </c>
      <c r="D25" s="23">
        <v>111</v>
      </c>
      <c r="E25" s="42">
        <v>83</v>
      </c>
      <c r="F25" s="42">
        <v>21</v>
      </c>
      <c r="G25" s="42">
        <v>37</v>
      </c>
      <c r="H25" s="42">
        <v>19</v>
      </c>
      <c r="I25" s="42">
        <v>33</v>
      </c>
      <c r="J25" s="42">
        <v>29</v>
      </c>
      <c r="K25" s="42">
        <v>33</v>
      </c>
      <c r="L25" s="41">
        <v>42</v>
      </c>
    </row>
    <row r="26" spans="2:12" x14ac:dyDescent="0.25">
      <c r="B26" s="22" t="s">
        <v>20</v>
      </c>
      <c r="C26" s="23">
        <v>10511</v>
      </c>
      <c r="D26" s="23">
        <v>7</v>
      </c>
      <c r="E26" s="42">
        <v>605</v>
      </c>
      <c r="F26" s="42">
        <v>2</v>
      </c>
      <c r="G26" s="42">
        <v>2661</v>
      </c>
      <c r="H26" s="42">
        <v>0</v>
      </c>
      <c r="I26" s="42">
        <v>3813</v>
      </c>
      <c r="J26" s="42">
        <v>3</v>
      </c>
      <c r="K26" s="42">
        <v>3432</v>
      </c>
      <c r="L26" s="41">
        <v>2</v>
      </c>
    </row>
    <row r="27" spans="2:12" x14ac:dyDescent="0.25">
      <c r="B27" s="22" t="s">
        <v>21</v>
      </c>
      <c r="C27" s="23">
        <v>25</v>
      </c>
      <c r="D27" s="23">
        <v>6</v>
      </c>
      <c r="E27" s="42">
        <v>16</v>
      </c>
      <c r="F27" s="42">
        <v>0</v>
      </c>
      <c r="G27" s="42">
        <v>7</v>
      </c>
      <c r="H27" s="42">
        <v>4</v>
      </c>
      <c r="I27" s="42">
        <v>1</v>
      </c>
      <c r="J27" s="42">
        <v>1</v>
      </c>
      <c r="K27" s="42">
        <v>1</v>
      </c>
      <c r="L27" s="41">
        <v>1</v>
      </c>
    </row>
    <row r="28" spans="2:12" x14ac:dyDescent="0.25">
      <c r="B28" s="22" t="s">
        <v>22</v>
      </c>
      <c r="C28" s="23">
        <v>3339</v>
      </c>
      <c r="D28" s="23">
        <v>1460</v>
      </c>
      <c r="E28" s="42">
        <v>1148</v>
      </c>
      <c r="F28" s="42">
        <v>606</v>
      </c>
      <c r="G28" s="42">
        <v>923</v>
      </c>
      <c r="H28" s="42">
        <v>342</v>
      </c>
      <c r="I28" s="42">
        <v>781</v>
      </c>
      <c r="J28" s="42">
        <v>298</v>
      </c>
      <c r="K28" s="42">
        <v>487</v>
      </c>
      <c r="L28" s="41">
        <v>214</v>
      </c>
    </row>
    <row r="29" spans="2:12" x14ac:dyDescent="0.25">
      <c r="B29" s="26" t="s">
        <v>23</v>
      </c>
      <c r="C29" s="27">
        <v>2586</v>
      </c>
      <c r="D29" s="27">
        <v>364</v>
      </c>
      <c r="E29" s="40">
        <v>575</v>
      </c>
      <c r="F29" s="40">
        <v>63</v>
      </c>
      <c r="G29" s="40">
        <v>629</v>
      </c>
      <c r="H29" s="40">
        <v>97</v>
      </c>
      <c r="I29" s="40">
        <v>631</v>
      </c>
      <c r="J29" s="40">
        <v>100</v>
      </c>
      <c r="K29" s="40">
        <v>751</v>
      </c>
      <c r="L29" s="39">
        <v>104</v>
      </c>
    </row>
    <row r="30" spans="2:12" ht="49.5" customHeight="1" x14ac:dyDescent="0.25">
      <c r="B30" s="143" t="s">
        <v>24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2:12" x14ac:dyDescent="0.25">
      <c r="B31" s="30" t="s">
        <v>25</v>
      </c>
      <c r="C31" s="31"/>
      <c r="D31" s="31"/>
      <c r="E31" s="31"/>
      <c r="F31" s="31"/>
      <c r="G31" s="31"/>
      <c r="H31" s="32"/>
      <c r="I31" s="32"/>
      <c r="J31" s="32"/>
      <c r="K31" s="32"/>
      <c r="L31" s="32"/>
    </row>
    <row r="32" spans="2:12" x14ac:dyDescent="0.25">
      <c r="B32" s="30"/>
      <c r="C32" s="31"/>
      <c r="D32" s="31"/>
      <c r="E32" s="31"/>
      <c r="F32" s="31"/>
      <c r="G32" s="31"/>
      <c r="H32" s="32"/>
      <c r="I32" s="32"/>
      <c r="J32" s="32"/>
      <c r="K32" s="32"/>
      <c r="L32" s="32"/>
    </row>
    <row r="33" spans="2:12" x14ac:dyDescent="0.25">
      <c r="B33" s="30"/>
      <c r="C33" s="31"/>
      <c r="D33" s="31"/>
      <c r="E33" s="31"/>
      <c r="F33" s="31"/>
      <c r="G33" s="31"/>
      <c r="H33" s="32"/>
      <c r="I33" s="32"/>
      <c r="J33" s="32"/>
      <c r="K33" s="32"/>
      <c r="L33" s="32"/>
    </row>
    <row r="34" spans="2:12" x14ac:dyDescent="0.25">
      <c r="B34" s="30"/>
      <c r="C34" s="31"/>
      <c r="D34" s="31"/>
      <c r="E34" s="31"/>
      <c r="F34" s="31"/>
      <c r="G34" s="31"/>
      <c r="H34" s="32"/>
      <c r="I34" s="32"/>
      <c r="J34" s="32"/>
      <c r="K34" s="32"/>
      <c r="L34" s="32"/>
    </row>
    <row r="35" spans="2:12" x14ac:dyDescent="0.25">
      <c r="B35" s="33"/>
      <c r="C35" s="34"/>
      <c r="D35" s="34"/>
      <c r="E35" s="34"/>
      <c r="F35" s="34"/>
      <c r="G35" s="34"/>
    </row>
    <row r="36" spans="2:12" x14ac:dyDescent="0.25">
      <c r="B36" s="35"/>
      <c r="C36" s="34"/>
      <c r="D36" s="34"/>
      <c r="E36" s="34"/>
      <c r="F36" s="34"/>
      <c r="G36" s="34"/>
    </row>
    <row r="37" spans="2:12" x14ac:dyDescent="0.25">
      <c r="B37" s="36"/>
      <c r="C37" s="34"/>
      <c r="D37" s="34"/>
      <c r="E37" s="34"/>
      <c r="F37" s="34"/>
      <c r="G37" s="34"/>
    </row>
    <row r="38" spans="2:12" x14ac:dyDescent="0.25">
      <c r="B38" s="35"/>
      <c r="C38" s="34"/>
      <c r="D38" s="34"/>
      <c r="E38" s="34"/>
      <c r="F38" s="34"/>
      <c r="G38" s="34"/>
    </row>
    <row r="39" spans="2:12" x14ac:dyDescent="0.25">
      <c r="B39" s="35"/>
      <c r="C39" s="34"/>
      <c r="D39" s="34"/>
      <c r="E39" s="34"/>
      <c r="F39" s="34"/>
      <c r="G39" s="34"/>
      <c r="H39" t="s">
        <v>26</v>
      </c>
    </row>
    <row r="40" spans="2:12" x14ac:dyDescent="0.25">
      <c r="B40" s="35"/>
      <c r="C40" s="34"/>
      <c r="D40" s="34"/>
      <c r="E40" s="34"/>
      <c r="F40" s="34"/>
      <c r="G40" s="34"/>
    </row>
    <row r="41" spans="2:12" x14ac:dyDescent="0.25">
      <c r="B41" s="35"/>
      <c r="C41" s="34"/>
      <c r="D41" s="34"/>
      <c r="E41" s="34"/>
      <c r="F41" s="34"/>
      <c r="G41" s="34"/>
    </row>
    <row r="42" spans="2:12" x14ac:dyDescent="0.25">
      <c r="B42" s="37"/>
      <c r="C42" s="38"/>
      <c r="D42" s="38"/>
      <c r="E42" s="38"/>
      <c r="F42" s="38"/>
      <c r="G42" s="38"/>
    </row>
    <row r="56" spans="2:8" x14ac:dyDescent="0.25">
      <c r="B56" s="30" t="s">
        <v>25</v>
      </c>
      <c r="H56" s="30" t="s">
        <v>25</v>
      </c>
    </row>
  </sheetData>
  <mergeCells count="12">
    <mergeCell ref="G13:H13"/>
    <mergeCell ref="I13:J13"/>
    <mergeCell ref="K13:L13"/>
    <mergeCell ref="B30:L30"/>
    <mergeCell ref="B6:F6"/>
    <mergeCell ref="B8:L8"/>
    <mergeCell ref="B9:L9"/>
    <mergeCell ref="B10:L10"/>
    <mergeCell ref="B11:L11"/>
    <mergeCell ref="B13:B14"/>
    <mergeCell ref="C13:D13"/>
    <mergeCell ref="E13:F1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8C3D1-8667-471B-9A8B-903524126406}">
  <dimension ref="B1:V51"/>
  <sheetViews>
    <sheetView showGridLines="0" view="pageBreakPreview" zoomScale="96" zoomScaleNormal="85" zoomScaleSheetLayoutView="96" workbookViewId="0">
      <selection activeCell="G18" sqref="G18"/>
    </sheetView>
  </sheetViews>
  <sheetFormatPr baseColWidth="10" defaultRowHeight="15.75" x14ac:dyDescent="0.3"/>
  <cols>
    <col min="1" max="1" width="0.85546875" style="69" customWidth="1"/>
    <col min="2" max="2" width="45.5703125" style="69" customWidth="1"/>
    <col min="3" max="3" width="14.7109375" style="69" customWidth="1"/>
    <col min="4" max="10" width="13.5703125" style="69" customWidth="1"/>
    <col min="11" max="11" width="12.140625" style="69" customWidth="1"/>
    <col min="12" max="14" width="11.42578125" style="69"/>
    <col min="15" max="15" width="11.42578125" style="69" customWidth="1"/>
    <col min="16" max="16384" width="11.42578125" style="69"/>
  </cols>
  <sheetData>
    <row r="1" spans="2:22" ht="3" customHeight="1" x14ac:dyDescent="0.3"/>
    <row r="2" spans="2:22" x14ac:dyDescent="0.3"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2:22" x14ac:dyDescent="0.3">
      <c r="B3" s="70"/>
      <c r="C3" s="70"/>
      <c r="D3" s="70"/>
      <c r="E3" s="70"/>
      <c r="F3" s="70"/>
      <c r="G3" s="70"/>
      <c r="H3" s="70"/>
      <c r="I3" s="70"/>
      <c r="J3" s="70"/>
      <c r="K3" s="72"/>
    </row>
    <row r="4" spans="2:22" x14ac:dyDescent="0.3">
      <c r="B4" s="70"/>
      <c r="C4" s="70"/>
      <c r="D4" s="70"/>
      <c r="E4" s="70"/>
      <c r="F4" s="70"/>
      <c r="G4" s="70"/>
      <c r="H4" s="70"/>
      <c r="I4" s="70"/>
      <c r="J4" s="70"/>
      <c r="K4" s="72"/>
    </row>
    <row r="5" spans="2:22" x14ac:dyDescent="0.3">
      <c r="B5" s="70"/>
      <c r="C5" s="70"/>
      <c r="D5" s="70"/>
      <c r="E5" s="70"/>
      <c r="F5" s="70"/>
      <c r="G5" s="70"/>
      <c r="H5" s="70"/>
      <c r="I5" s="70"/>
      <c r="J5" s="70"/>
      <c r="K5" s="72"/>
    </row>
    <row r="6" spans="2:22" ht="16.5" x14ac:dyDescent="0.3">
      <c r="B6" s="160"/>
      <c r="C6" s="160"/>
      <c r="D6" s="160"/>
      <c r="E6" s="160"/>
      <c r="F6" s="160"/>
      <c r="G6" s="98"/>
      <c r="H6" s="98"/>
      <c r="I6" s="70"/>
      <c r="J6" s="70"/>
    </row>
    <row r="7" spans="2:22" ht="16.5" x14ac:dyDescent="0.3">
      <c r="B7" s="161" t="s">
        <v>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2:22" ht="15" customHeight="1" x14ac:dyDescent="0.3">
      <c r="B8" s="161" t="s">
        <v>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2:22" ht="15" customHeight="1" x14ac:dyDescent="0.3">
      <c r="B9" s="161" t="s">
        <v>2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2:22" ht="15" customHeight="1" x14ac:dyDescent="0.3">
      <c r="B10" s="162" t="s">
        <v>56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2:22" ht="15.75" customHeight="1" x14ac:dyDescent="0.3">
      <c r="B11" s="163" t="s">
        <v>3</v>
      </c>
      <c r="C11" s="156" t="s">
        <v>4</v>
      </c>
      <c r="D11" s="165"/>
      <c r="E11" s="156" t="s">
        <v>36</v>
      </c>
      <c r="F11" s="165"/>
      <c r="G11" s="156" t="s">
        <v>35</v>
      </c>
      <c r="H11" s="165"/>
      <c r="I11" s="156" t="s">
        <v>34</v>
      </c>
      <c r="J11" s="157"/>
      <c r="K11" s="156" t="s">
        <v>63</v>
      </c>
      <c r="L11" s="157"/>
    </row>
    <row r="12" spans="2:22" ht="30" customHeight="1" x14ac:dyDescent="0.3">
      <c r="B12" s="164"/>
      <c r="C12" s="94" t="s">
        <v>5</v>
      </c>
      <c r="D12" s="95" t="s">
        <v>6</v>
      </c>
      <c r="E12" s="94" t="s">
        <v>7</v>
      </c>
      <c r="F12" s="95" t="s">
        <v>8</v>
      </c>
      <c r="G12" s="94" t="s">
        <v>9</v>
      </c>
      <c r="H12" s="95" t="s">
        <v>8</v>
      </c>
      <c r="I12" s="94" t="s">
        <v>9</v>
      </c>
      <c r="J12" s="96" t="s">
        <v>8</v>
      </c>
      <c r="K12" s="94" t="s">
        <v>9</v>
      </c>
      <c r="L12" s="97" t="s">
        <v>8</v>
      </c>
    </row>
    <row r="13" spans="2:22" x14ac:dyDescent="0.3">
      <c r="B13" s="91" t="s">
        <v>4</v>
      </c>
      <c r="C13" s="92">
        <f>SUM(C14:C27)</f>
        <v>107236</v>
      </c>
      <c r="D13" s="92">
        <f>SUM(D14:D27)</f>
        <v>44841</v>
      </c>
      <c r="E13" s="92">
        <f>SUM(E14:E27)</f>
        <v>22302</v>
      </c>
      <c r="F13" s="92">
        <f t="shared" ref="F13:H13" si="0">SUM(F14:F27)</f>
        <v>13986</v>
      </c>
      <c r="G13" s="92">
        <f t="shared" si="0"/>
        <v>23649</v>
      </c>
      <c r="H13" s="92">
        <f t="shared" si="0"/>
        <v>13540</v>
      </c>
      <c r="I13" s="92">
        <f>SUM(I14:I27)</f>
        <v>25538</v>
      </c>
      <c r="J13" s="92">
        <f>SUM(J14:J27)</f>
        <v>13554</v>
      </c>
      <c r="K13" s="92">
        <f t="shared" ref="K13:L13" si="1">SUM(K14:K27)</f>
        <v>35747</v>
      </c>
      <c r="L13" s="93">
        <f t="shared" si="1"/>
        <v>3761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2:22" x14ac:dyDescent="0.3">
      <c r="B14" s="74" t="s">
        <v>10</v>
      </c>
      <c r="C14" s="75">
        <f>SUM(E14,G14,I14,K14)</f>
        <v>887</v>
      </c>
      <c r="D14" s="75">
        <f>SUM(F14,J14,H14,L14)</f>
        <v>418</v>
      </c>
      <c r="E14" s="76">
        <v>166</v>
      </c>
      <c r="F14" s="76">
        <v>129</v>
      </c>
      <c r="G14" s="76">
        <v>253</v>
      </c>
      <c r="H14" s="76">
        <v>155</v>
      </c>
      <c r="I14" s="76">
        <v>190</v>
      </c>
      <c r="J14" s="76">
        <v>99</v>
      </c>
      <c r="K14" s="76">
        <v>278</v>
      </c>
      <c r="L14" s="77">
        <v>35</v>
      </c>
      <c r="M14" s="73"/>
      <c r="U14" s="73"/>
      <c r="V14" s="73"/>
    </row>
    <row r="15" spans="2:22" x14ac:dyDescent="0.3">
      <c r="B15" s="74" t="s">
        <v>11</v>
      </c>
      <c r="C15" s="75">
        <f t="shared" ref="C15:C27" si="2">SUM(E15,G15,I15,K15)</f>
        <v>3092</v>
      </c>
      <c r="D15" s="75">
        <f t="shared" ref="D15:D27" si="3">SUM(F15,J15,H15,L15)</f>
        <v>14094</v>
      </c>
      <c r="E15" s="76">
        <v>714</v>
      </c>
      <c r="F15" s="76">
        <v>4290</v>
      </c>
      <c r="G15" s="76">
        <v>763</v>
      </c>
      <c r="H15" s="76">
        <v>4122</v>
      </c>
      <c r="I15" s="76">
        <v>865</v>
      </c>
      <c r="J15" s="76">
        <v>4322</v>
      </c>
      <c r="K15" s="76">
        <v>750</v>
      </c>
      <c r="L15" s="77">
        <v>1360</v>
      </c>
      <c r="M15" s="73"/>
      <c r="U15" s="73"/>
      <c r="V15" s="73"/>
    </row>
    <row r="16" spans="2:22" x14ac:dyDescent="0.3">
      <c r="B16" s="74" t="s">
        <v>12</v>
      </c>
      <c r="C16" s="75">
        <f t="shared" si="2"/>
        <v>5929</v>
      </c>
      <c r="D16" s="75">
        <f t="shared" si="3"/>
        <v>7924</v>
      </c>
      <c r="E16" s="76">
        <v>1472</v>
      </c>
      <c r="F16" s="76">
        <v>2229</v>
      </c>
      <c r="G16" s="76">
        <v>1580</v>
      </c>
      <c r="H16" s="76">
        <v>2523</v>
      </c>
      <c r="I16" s="76">
        <v>1637</v>
      </c>
      <c r="J16" s="76">
        <v>2608</v>
      </c>
      <c r="K16" s="76">
        <v>1240</v>
      </c>
      <c r="L16" s="77">
        <v>564</v>
      </c>
      <c r="M16" s="73"/>
      <c r="U16" s="73"/>
      <c r="V16" s="73"/>
    </row>
    <row r="17" spans="2:22" x14ac:dyDescent="0.3">
      <c r="B17" s="74" t="s">
        <v>13</v>
      </c>
      <c r="C17" s="75">
        <f t="shared" si="2"/>
        <v>29</v>
      </c>
      <c r="D17" s="75">
        <f t="shared" si="3"/>
        <v>38</v>
      </c>
      <c r="E17" s="76">
        <v>8</v>
      </c>
      <c r="F17" s="76">
        <v>13</v>
      </c>
      <c r="G17" s="76">
        <v>9</v>
      </c>
      <c r="H17" s="76">
        <v>12</v>
      </c>
      <c r="I17" s="76">
        <v>5</v>
      </c>
      <c r="J17" s="76">
        <v>8</v>
      </c>
      <c r="K17" s="76">
        <v>7</v>
      </c>
      <c r="L17" s="77">
        <v>5</v>
      </c>
      <c r="M17" s="73"/>
      <c r="U17" s="73"/>
      <c r="V17" s="73"/>
    </row>
    <row r="18" spans="2:22" x14ac:dyDescent="0.3">
      <c r="B18" s="74" t="s">
        <v>14</v>
      </c>
      <c r="C18" s="75">
        <f t="shared" si="2"/>
        <v>70</v>
      </c>
      <c r="D18" s="75">
        <f t="shared" si="3"/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70</v>
      </c>
      <c r="L18" s="77">
        <v>0</v>
      </c>
      <c r="M18" s="73"/>
      <c r="U18" s="73"/>
      <c r="V18" s="73"/>
    </row>
    <row r="19" spans="2:22" x14ac:dyDescent="0.3">
      <c r="B19" s="74" t="s">
        <v>15</v>
      </c>
      <c r="C19" s="75">
        <f t="shared" si="2"/>
        <v>612</v>
      </c>
      <c r="D19" s="75">
        <f t="shared" si="3"/>
        <v>399</v>
      </c>
      <c r="E19" s="76">
        <v>109</v>
      </c>
      <c r="F19" s="76">
        <v>87</v>
      </c>
      <c r="G19" s="76">
        <v>145</v>
      </c>
      <c r="H19" s="76">
        <v>118</v>
      </c>
      <c r="I19" s="76">
        <v>192</v>
      </c>
      <c r="J19" s="76">
        <v>152</v>
      </c>
      <c r="K19" s="76">
        <v>166</v>
      </c>
      <c r="L19" s="77">
        <v>42</v>
      </c>
      <c r="M19" s="73"/>
      <c r="U19" s="73"/>
      <c r="V19" s="73"/>
    </row>
    <row r="20" spans="2:22" x14ac:dyDescent="0.3">
      <c r="B20" s="74" t="s">
        <v>16</v>
      </c>
      <c r="C20" s="75">
        <f t="shared" si="2"/>
        <v>61</v>
      </c>
      <c r="D20" s="75">
        <f t="shared" si="3"/>
        <v>261</v>
      </c>
      <c r="E20" s="76">
        <v>20</v>
      </c>
      <c r="F20" s="76">
        <v>80</v>
      </c>
      <c r="G20" s="76">
        <v>15</v>
      </c>
      <c r="H20" s="76">
        <v>61</v>
      </c>
      <c r="I20" s="76">
        <v>13</v>
      </c>
      <c r="J20" s="76">
        <v>108</v>
      </c>
      <c r="K20" s="76">
        <v>13</v>
      </c>
      <c r="L20" s="77">
        <v>12</v>
      </c>
      <c r="M20" s="73"/>
      <c r="U20" s="73"/>
      <c r="V20" s="73"/>
    </row>
    <row r="21" spans="2:22" x14ac:dyDescent="0.3">
      <c r="B21" s="74" t="s">
        <v>17</v>
      </c>
      <c r="C21" s="75">
        <f t="shared" si="2"/>
        <v>2080</v>
      </c>
      <c r="D21" s="75">
        <f t="shared" si="3"/>
        <v>565</v>
      </c>
      <c r="E21" s="76">
        <v>368</v>
      </c>
      <c r="F21" s="76">
        <v>42</v>
      </c>
      <c r="G21" s="76">
        <v>424</v>
      </c>
      <c r="H21" s="76">
        <v>140</v>
      </c>
      <c r="I21" s="76">
        <v>532</v>
      </c>
      <c r="J21" s="76">
        <v>281</v>
      </c>
      <c r="K21" s="76">
        <v>756</v>
      </c>
      <c r="L21" s="77">
        <v>102</v>
      </c>
      <c r="M21" s="73"/>
      <c r="U21" s="73"/>
      <c r="V21" s="73"/>
    </row>
    <row r="22" spans="2:22" x14ac:dyDescent="0.3">
      <c r="B22" s="74" t="s">
        <v>18</v>
      </c>
      <c r="C22" s="75">
        <f t="shared" si="2"/>
        <v>1457</v>
      </c>
      <c r="D22" s="75">
        <f t="shared" si="3"/>
        <v>1562</v>
      </c>
      <c r="E22" s="76">
        <v>414</v>
      </c>
      <c r="F22" s="76">
        <v>943</v>
      </c>
      <c r="G22" s="76">
        <v>496</v>
      </c>
      <c r="H22" s="76">
        <v>269</v>
      </c>
      <c r="I22" s="76">
        <v>288</v>
      </c>
      <c r="J22" s="76">
        <v>243</v>
      </c>
      <c r="K22" s="76">
        <v>259</v>
      </c>
      <c r="L22" s="77">
        <v>107</v>
      </c>
      <c r="M22" s="73"/>
      <c r="U22" s="73"/>
      <c r="V22" s="73"/>
    </row>
    <row r="23" spans="2:22" x14ac:dyDescent="0.3">
      <c r="B23" s="74" t="s">
        <v>19</v>
      </c>
      <c r="C23" s="75">
        <f t="shared" si="2"/>
        <v>217</v>
      </c>
      <c r="D23" s="75">
        <f t="shared" si="3"/>
        <v>231</v>
      </c>
      <c r="E23" s="76">
        <v>51</v>
      </c>
      <c r="F23" s="76">
        <v>157</v>
      </c>
      <c r="G23" s="76">
        <v>69</v>
      </c>
      <c r="H23" s="76">
        <v>43</v>
      </c>
      <c r="I23" s="76">
        <v>50</v>
      </c>
      <c r="J23" s="76">
        <v>23</v>
      </c>
      <c r="K23" s="76">
        <v>47</v>
      </c>
      <c r="L23" s="77">
        <v>8</v>
      </c>
      <c r="M23" s="73"/>
      <c r="U23" s="73"/>
      <c r="V23" s="73"/>
    </row>
    <row r="24" spans="2:22" x14ac:dyDescent="0.3">
      <c r="B24" s="74" t="s">
        <v>20</v>
      </c>
      <c r="C24" s="75">
        <f t="shared" si="2"/>
        <v>64871</v>
      </c>
      <c r="D24" s="75">
        <f t="shared" si="3"/>
        <v>5920</v>
      </c>
      <c r="E24" s="76">
        <v>14293</v>
      </c>
      <c r="F24" s="76">
        <v>1429</v>
      </c>
      <c r="G24" s="76">
        <v>15501</v>
      </c>
      <c r="H24" s="76">
        <v>1887</v>
      </c>
      <c r="I24" s="76">
        <v>15263</v>
      </c>
      <c r="J24" s="76">
        <v>2282</v>
      </c>
      <c r="K24" s="76">
        <v>19814</v>
      </c>
      <c r="L24" s="77">
        <v>322</v>
      </c>
      <c r="M24" s="73"/>
      <c r="U24" s="73"/>
      <c r="V24" s="73"/>
    </row>
    <row r="25" spans="2:22" x14ac:dyDescent="0.3">
      <c r="B25" s="74" t="s">
        <v>21</v>
      </c>
      <c r="C25" s="75">
        <f t="shared" si="2"/>
        <v>24629</v>
      </c>
      <c r="D25" s="75">
        <f t="shared" si="3"/>
        <v>8331</v>
      </c>
      <c r="E25" s="76">
        <v>3823</v>
      </c>
      <c r="F25" s="76">
        <v>3148</v>
      </c>
      <c r="G25" s="76">
        <v>3588</v>
      </c>
      <c r="H25" s="76">
        <v>2551</v>
      </c>
      <c r="I25" s="76">
        <v>5685</v>
      </c>
      <c r="J25" s="76">
        <v>1995</v>
      </c>
      <c r="K25" s="76">
        <v>11533</v>
      </c>
      <c r="L25" s="77">
        <v>637</v>
      </c>
      <c r="M25" s="73"/>
      <c r="U25" s="73"/>
      <c r="V25" s="73"/>
    </row>
    <row r="26" spans="2:22" x14ac:dyDescent="0.3">
      <c r="B26" s="74" t="s">
        <v>22</v>
      </c>
      <c r="C26" s="75">
        <f t="shared" si="2"/>
        <v>608</v>
      </c>
      <c r="D26" s="75">
        <f t="shared" si="3"/>
        <v>1880</v>
      </c>
      <c r="E26" s="76">
        <v>156</v>
      </c>
      <c r="F26" s="76">
        <v>593</v>
      </c>
      <c r="G26" s="76">
        <v>147</v>
      </c>
      <c r="H26" s="76">
        <v>570</v>
      </c>
      <c r="I26" s="76">
        <v>146</v>
      </c>
      <c r="J26" s="76">
        <v>539</v>
      </c>
      <c r="K26" s="76">
        <v>159</v>
      </c>
      <c r="L26" s="77">
        <v>178</v>
      </c>
      <c r="M26" s="73"/>
      <c r="U26" s="73"/>
      <c r="V26" s="73"/>
    </row>
    <row r="27" spans="2:22" x14ac:dyDescent="0.3">
      <c r="B27" s="78" t="s">
        <v>23</v>
      </c>
      <c r="C27" s="79">
        <f t="shared" si="2"/>
        <v>2694</v>
      </c>
      <c r="D27" s="79">
        <f t="shared" si="3"/>
        <v>3218</v>
      </c>
      <c r="E27" s="80">
        <v>708</v>
      </c>
      <c r="F27" s="80">
        <v>846</v>
      </c>
      <c r="G27" s="80">
        <v>659</v>
      </c>
      <c r="H27" s="80">
        <v>1089</v>
      </c>
      <c r="I27" s="80">
        <v>672</v>
      </c>
      <c r="J27" s="80">
        <v>894</v>
      </c>
      <c r="K27" s="80">
        <v>655</v>
      </c>
      <c r="L27" s="81">
        <v>389</v>
      </c>
      <c r="M27" s="73"/>
      <c r="U27" s="73"/>
      <c r="V27" s="73"/>
    </row>
    <row r="28" spans="2:22" ht="54" customHeight="1" x14ac:dyDescent="0.3">
      <c r="B28" s="158" t="s">
        <v>55</v>
      </c>
      <c r="C28" s="158"/>
      <c r="D28" s="158"/>
      <c r="E28" s="158"/>
      <c r="F28" s="158"/>
      <c r="G28" s="158"/>
      <c r="H28" s="158"/>
      <c r="I28" s="158"/>
      <c r="J28" s="158"/>
    </row>
    <row r="29" spans="2:22" x14ac:dyDescent="0.3">
      <c r="B29" s="82" t="s">
        <v>25</v>
      </c>
      <c r="C29" s="83"/>
      <c r="D29" s="83"/>
      <c r="E29" s="83"/>
      <c r="F29" s="83"/>
      <c r="G29" s="83"/>
      <c r="H29" s="83"/>
      <c r="I29" s="84"/>
      <c r="J29" s="84"/>
    </row>
    <row r="30" spans="2:22" x14ac:dyDescent="0.3">
      <c r="B30" s="85"/>
      <c r="C30" s="86"/>
      <c r="D30" s="86"/>
      <c r="E30" s="86"/>
      <c r="F30" s="86"/>
      <c r="G30" s="86"/>
      <c r="H30" s="86"/>
    </row>
    <row r="31" spans="2:22" x14ac:dyDescent="0.3">
      <c r="B31" s="87"/>
      <c r="C31" s="86"/>
      <c r="D31" s="86"/>
      <c r="E31" s="86"/>
      <c r="F31" s="86"/>
      <c r="G31" s="86"/>
      <c r="H31" s="86"/>
    </row>
    <row r="32" spans="2:22" x14ac:dyDescent="0.3">
      <c r="B32" s="88"/>
      <c r="C32" s="86"/>
      <c r="D32" s="86"/>
      <c r="E32" s="86"/>
      <c r="F32" s="86"/>
      <c r="G32" s="86"/>
      <c r="H32" s="86"/>
    </row>
    <row r="33" spans="2:8" x14ac:dyDescent="0.3">
      <c r="B33" s="87"/>
      <c r="C33" s="86"/>
      <c r="D33" s="86"/>
      <c r="E33" s="86"/>
      <c r="F33" s="86"/>
      <c r="G33" s="86"/>
      <c r="H33" s="86"/>
    </row>
    <row r="34" spans="2:8" x14ac:dyDescent="0.3">
      <c r="B34" s="87"/>
      <c r="C34" s="86"/>
      <c r="D34" s="86"/>
      <c r="E34" s="86"/>
      <c r="F34" s="86"/>
      <c r="G34" s="86"/>
      <c r="H34" s="86"/>
    </row>
    <row r="35" spans="2:8" x14ac:dyDescent="0.3">
      <c r="B35" s="87"/>
      <c r="C35" s="86"/>
      <c r="D35" s="86"/>
      <c r="E35" s="86"/>
      <c r="F35" s="86"/>
      <c r="G35" s="86"/>
      <c r="H35" s="86"/>
    </row>
    <row r="36" spans="2:8" x14ac:dyDescent="0.3">
      <c r="B36" s="87"/>
      <c r="C36" s="86"/>
      <c r="D36" s="86"/>
      <c r="E36" s="86"/>
      <c r="F36" s="86"/>
      <c r="G36" s="86"/>
      <c r="H36" s="86"/>
    </row>
    <row r="37" spans="2:8" x14ac:dyDescent="0.3">
      <c r="B37" s="89"/>
      <c r="C37" s="90"/>
      <c r="D37" s="90"/>
      <c r="E37" s="90"/>
      <c r="F37" s="90"/>
      <c r="G37" s="90"/>
      <c r="H37" s="90"/>
    </row>
    <row r="51" spans="2:15" x14ac:dyDescent="0.3">
      <c r="B51" s="82" t="s">
        <v>25</v>
      </c>
      <c r="G51" s="159" t="s">
        <v>42</v>
      </c>
      <c r="H51" s="159"/>
      <c r="I51" s="159"/>
      <c r="J51" s="159"/>
      <c r="K51" s="159"/>
      <c r="L51" s="159"/>
      <c r="M51" s="159"/>
      <c r="N51" s="159"/>
      <c r="O51" s="159"/>
    </row>
  </sheetData>
  <mergeCells count="13">
    <mergeCell ref="K11:L11"/>
    <mergeCell ref="B28:J28"/>
    <mergeCell ref="G51:O51"/>
    <mergeCell ref="B6:F6"/>
    <mergeCell ref="B7:L7"/>
    <mergeCell ref="B8:L8"/>
    <mergeCell ref="B9:L9"/>
    <mergeCell ref="B10:L10"/>
    <mergeCell ref="B11:B12"/>
    <mergeCell ref="C11:D11"/>
    <mergeCell ref="E11:F11"/>
    <mergeCell ref="G11:H11"/>
    <mergeCell ref="I11:J11"/>
  </mergeCells>
  <printOptions horizontalCentered="1"/>
  <pageMargins left="0.15748031496062992" right="0.15748031496062992" top="0.39370078740157483" bottom="0.15748031496062992" header="0.31496062992125984" footer="0.31496062992125984"/>
  <pageSetup scale="6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1B722-7576-46CB-A1F8-AE6F8BF1FB10}">
  <dimension ref="B1:V51"/>
  <sheetViews>
    <sheetView showGridLines="0" tabSelected="1" view="pageBreakPreview" zoomScale="91" zoomScaleNormal="85" zoomScaleSheetLayoutView="91" workbookViewId="0">
      <selection activeCell="G3" sqref="G3"/>
    </sheetView>
  </sheetViews>
  <sheetFormatPr baseColWidth="10" defaultRowHeight="15.75" x14ac:dyDescent="0.3"/>
  <cols>
    <col min="1" max="1" width="0.85546875" style="69" customWidth="1"/>
    <col min="2" max="2" width="45.5703125" style="69" customWidth="1"/>
    <col min="3" max="3" width="28.140625" style="69" customWidth="1"/>
    <col min="4" max="4" width="23" style="69" customWidth="1"/>
    <col min="5" max="5" width="21.7109375" style="69" customWidth="1"/>
    <col min="6" max="6" width="18" style="69" customWidth="1"/>
    <col min="7" max="7" width="15.7109375" style="69" customWidth="1"/>
    <col min="8" max="8" width="13.5703125" style="69" hidden="1" customWidth="1"/>
    <col min="9" max="9" width="8.28515625" style="69" hidden="1" customWidth="1"/>
    <col min="10" max="10" width="13.5703125" style="69" hidden="1" customWidth="1"/>
    <col min="11" max="11" width="14.140625" style="69" hidden="1" customWidth="1"/>
    <col min="12" max="12" width="5.85546875" style="69" hidden="1" customWidth="1"/>
    <col min="13" max="13" width="10.7109375" style="69" hidden="1" customWidth="1"/>
    <col min="14" max="14" width="11.42578125" style="69" hidden="1" customWidth="1"/>
    <col min="15" max="15" width="6.140625" style="69" hidden="1" customWidth="1"/>
    <col min="16" max="16" width="11.42578125" style="69" hidden="1" customWidth="1"/>
    <col min="17" max="16384" width="11.42578125" style="69"/>
  </cols>
  <sheetData>
    <row r="1" spans="2:22" ht="3" customHeight="1" x14ac:dyDescent="0.3"/>
    <row r="2" spans="2:22" x14ac:dyDescent="0.3"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3"/>
      <c r="M2" s="103"/>
      <c r="N2" s="103"/>
      <c r="O2" s="103"/>
      <c r="P2" s="103"/>
    </row>
    <row r="3" spans="2:22" x14ac:dyDescent="0.3">
      <c r="B3" s="101"/>
      <c r="C3" s="101"/>
      <c r="D3" s="101"/>
      <c r="E3" s="101"/>
      <c r="F3" s="101"/>
      <c r="G3" s="101"/>
      <c r="H3" s="101"/>
      <c r="I3" s="101"/>
      <c r="J3" s="101"/>
      <c r="K3" s="104"/>
      <c r="L3" s="103"/>
      <c r="M3" s="103"/>
      <c r="N3" s="103"/>
      <c r="O3" s="103"/>
      <c r="P3" s="103"/>
    </row>
    <row r="4" spans="2:22" x14ac:dyDescent="0.3">
      <c r="B4" s="101"/>
      <c r="C4" s="101"/>
      <c r="D4" s="101"/>
      <c r="E4" s="101"/>
      <c r="F4" s="101"/>
      <c r="G4" s="101"/>
      <c r="H4" s="101"/>
      <c r="I4" s="101"/>
      <c r="J4" s="101"/>
      <c r="K4" s="104"/>
      <c r="L4" s="103"/>
      <c r="M4" s="103"/>
      <c r="N4" s="103"/>
      <c r="O4" s="103"/>
      <c r="P4" s="103"/>
    </row>
    <row r="5" spans="2:22" x14ac:dyDescent="0.3">
      <c r="B5" s="101"/>
      <c r="C5" s="101"/>
      <c r="D5" s="101"/>
      <c r="E5" s="101"/>
      <c r="F5" s="101"/>
      <c r="G5" s="101"/>
      <c r="H5" s="101"/>
      <c r="I5" s="101"/>
      <c r="J5" s="101"/>
      <c r="K5" s="104"/>
      <c r="L5" s="103"/>
      <c r="M5" s="103"/>
      <c r="N5" s="103"/>
      <c r="O5" s="103"/>
      <c r="P5" s="103"/>
    </row>
    <row r="6" spans="2:22" ht="16.5" x14ac:dyDescent="0.3">
      <c r="B6" s="172"/>
      <c r="C6" s="172"/>
      <c r="D6" s="172"/>
      <c r="E6" s="172"/>
      <c r="F6" s="172"/>
      <c r="G6" s="105"/>
      <c r="H6" s="105"/>
      <c r="I6" s="101"/>
      <c r="J6" s="101"/>
      <c r="K6" s="103"/>
      <c r="L6" s="103"/>
      <c r="M6" s="103"/>
      <c r="N6" s="103"/>
      <c r="O6" s="103"/>
      <c r="P6" s="103"/>
    </row>
    <row r="7" spans="2:22" ht="16.5" x14ac:dyDescent="0.3">
      <c r="B7" s="170" t="s">
        <v>0</v>
      </c>
      <c r="C7" s="170"/>
      <c r="D7" s="170"/>
      <c r="E7" s="170"/>
      <c r="F7" s="170"/>
      <c r="G7" s="138"/>
      <c r="H7" s="138"/>
      <c r="I7" s="138"/>
      <c r="J7" s="138"/>
      <c r="K7" s="138"/>
      <c r="L7" s="138"/>
      <c r="M7" s="103"/>
      <c r="N7" s="103"/>
      <c r="O7" s="103"/>
      <c r="P7" s="103"/>
    </row>
    <row r="8" spans="2:22" ht="15" customHeight="1" x14ac:dyDescent="0.3">
      <c r="B8" s="170" t="s">
        <v>1</v>
      </c>
      <c r="C8" s="170"/>
      <c r="D8" s="170"/>
      <c r="E8" s="170"/>
      <c r="F8" s="170"/>
      <c r="G8" s="138"/>
      <c r="H8" s="138"/>
      <c r="I8" s="138"/>
      <c r="J8" s="138"/>
      <c r="K8" s="138"/>
      <c r="L8" s="138"/>
      <c r="M8" s="103"/>
      <c r="N8" s="103"/>
      <c r="O8" s="103"/>
      <c r="P8" s="103"/>
    </row>
    <row r="9" spans="2:22" ht="15" customHeight="1" x14ac:dyDescent="0.3">
      <c r="B9" s="170" t="s">
        <v>2</v>
      </c>
      <c r="C9" s="170"/>
      <c r="D9" s="170"/>
      <c r="E9" s="170"/>
      <c r="F9" s="170"/>
      <c r="G9" s="138"/>
      <c r="H9" s="138"/>
      <c r="I9" s="138"/>
      <c r="J9" s="138"/>
      <c r="K9" s="138"/>
      <c r="L9" s="138"/>
      <c r="M9" s="103"/>
      <c r="N9" s="103"/>
      <c r="O9" s="103"/>
      <c r="P9" s="103"/>
    </row>
    <row r="10" spans="2:22" ht="15" customHeight="1" x14ac:dyDescent="0.3">
      <c r="B10" s="171" t="s">
        <v>65</v>
      </c>
      <c r="C10" s="171"/>
      <c r="D10" s="171"/>
      <c r="E10" s="171"/>
      <c r="F10" s="171"/>
      <c r="G10" s="138"/>
      <c r="H10" s="138"/>
      <c r="I10" s="138"/>
      <c r="J10" s="138"/>
      <c r="K10" s="138"/>
      <c r="L10" s="138"/>
      <c r="M10" s="103"/>
      <c r="N10" s="103"/>
      <c r="O10" s="103"/>
      <c r="P10" s="103"/>
      <c r="Q10" s="99"/>
      <c r="R10" s="99"/>
      <c r="S10" s="99"/>
    </row>
    <row r="11" spans="2:22" ht="15.75" customHeight="1" x14ac:dyDescent="0.3">
      <c r="B11" s="173" t="s">
        <v>3</v>
      </c>
      <c r="C11" s="175" t="s">
        <v>4</v>
      </c>
      <c r="D11" s="175"/>
      <c r="E11" s="175" t="s">
        <v>36</v>
      </c>
      <c r="F11" s="176"/>
      <c r="G11" s="166" t="s">
        <v>35</v>
      </c>
      <c r="H11" s="167"/>
      <c r="I11" s="167" t="s">
        <v>34</v>
      </c>
      <c r="J11" s="167"/>
      <c r="K11" s="167" t="s">
        <v>63</v>
      </c>
      <c r="L11" s="167"/>
      <c r="M11" s="113"/>
      <c r="N11" s="113"/>
      <c r="O11" s="99"/>
      <c r="P11" s="99"/>
      <c r="Q11" s="99"/>
      <c r="R11" s="99"/>
      <c r="S11" s="99"/>
    </row>
    <row r="12" spans="2:22" ht="30" customHeight="1" x14ac:dyDescent="0.3">
      <c r="B12" s="174"/>
      <c r="C12" s="124" t="s">
        <v>5</v>
      </c>
      <c r="D12" s="125" t="s">
        <v>6</v>
      </c>
      <c r="E12" s="124" t="s">
        <v>7</v>
      </c>
      <c r="F12" s="126" t="s">
        <v>8</v>
      </c>
      <c r="G12" s="120" t="s">
        <v>9</v>
      </c>
      <c r="H12" s="115" t="s">
        <v>8</v>
      </c>
      <c r="I12" s="114" t="s">
        <v>9</v>
      </c>
      <c r="J12" s="115" t="s">
        <v>8</v>
      </c>
      <c r="K12" s="114" t="s">
        <v>9</v>
      </c>
      <c r="L12" s="115" t="s">
        <v>8</v>
      </c>
      <c r="M12" s="113"/>
      <c r="N12" s="113"/>
      <c r="O12" s="99"/>
      <c r="P12" s="99"/>
      <c r="Q12" s="99"/>
      <c r="R12" s="99"/>
      <c r="S12" s="99"/>
    </row>
    <row r="13" spans="2:22" x14ac:dyDescent="0.3">
      <c r="B13" s="127" t="s">
        <v>4</v>
      </c>
      <c r="C13" s="128">
        <f>SUM(C14:C27)</f>
        <v>45166</v>
      </c>
      <c r="D13" s="128">
        <f>SUM(D14:D27)</f>
        <v>12460</v>
      </c>
      <c r="E13" s="128">
        <f>SUM(E14:E27)</f>
        <v>45166</v>
      </c>
      <c r="F13" s="129">
        <f t="shared" ref="F13:H13" si="0">SUM(F14:F27)</f>
        <v>12460</v>
      </c>
      <c r="G13" s="121">
        <f t="shared" si="0"/>
        <v>0</v>
      </c>
      <c r="H13" s="116">
        <f t="shared" si="0"/>
        <v>0</v>
      </c>
      <c r="I13" s="116">
        <f>SUM(I14:I27)</f>
        <v>0</v>
      </c>
      <c r="J13" s="116">
        <f>SUM(J14:J27)</f>
        <v>0</v>
      </c>
      <c r="K13" s="116">
        <f t="shared" ref="K13:L13" si="1">SUM(K14:K27)</f>
        <v>0</v>
      </c>
      <c r="L13" s="116">
        <f t="shared" si="1"/>
        <v>0</v>
      </c>
      <c r="M13" s="117"/>
      <c r="N13" s="117"/>
      <c r="O13" s="100"/>
      <c r="P13" s="100"/>
      <c r="Q13" s="100"/>
      <c r="R13" s="100"/>
      <c r="S13" s="100"/>
      <c r="T13" s="73"/>
      <c r="U13" s="73"/>
      <c r="V13" s="73"/>
    </row>
    <row r="14" spans="2:22" x14ac:dyDescent="0.3">
      <c r="B14" s="130" t="s">
        <v>10</v>
      </c>
      <c r="C14" s="131">
        <f t="shared" ref="C14:C27" si="2">SUM(E14,G14,I14,K14)</f>
        <v>424</v>
      </c>
      <c r="D14" s="131">
        <f t="shared" ref="D14:D27" si="3">SUM(F14,J14,H14,L14)</f>
        <v>318</v>
      </c>
      <c r="E14" s="132">
        <v>424</v>
      </c>
      <c r="F14" s="133">
        <v>318</v>
      </c>
      <c r="G14" s="122"/>
      <c r="H14" s="118"/>
      <c r="I14" s="118"/>
      <c r="J14" s="118"/>
      <c r="K14" s="118"/>
      <c r="L14" s="118"/>
      <c r="M14" s="117"/>
      <c r="N14" s="113"/>
      <c r="O14" s="99"/>
      <c r="P14" s="99"/>
      <c r="Q14" s="99"/>
      <c r="R14" s="99"/>
      <c r="S14" s="99"/>
      <c r="U14" s="73"/>
      <c r="V14" s="73"/>
    </row>
    <row r="15" spans="2:22" x14ac:dyDescent="0.3">
      <c r="B15" s="130" t="s">
        <v>11</v>
      </c>
      <c r="C15" s="131">
        <f t="shared" si="2"/>
        <v>721</v>
      </c>
      <c r="D15" s="131">
        <f t="shared" si="3"/>
        <v>3879</v>
      </c>
      <c r="E15" s="132">
        <v>721</v>
      </c>
      <c r="F15" s="133">
        <v>3879</v>
      </c>
      <c r="G15" s="122"/>
      <c r="H15" s="118"/>
      <c r="I15" s="118"/>
      <c r="J15" s="118"/>
      <c r="K15" s="118"/>
      <c r="L15" s="118"/>
      <c r="M15" s="117"/>
      <c r="N15" s="113"/>
      <c r="O15" s="99"/>
      <c r="P15" s="99"/>
      <c r="Q15" s="99"/>
      <c r="R15" s="99"/>
      <c r="S15" s="99"/>
      <c r="U15" s="73"/>
      <c r="V15" s="73"/>
    </row>
    <row r="16" spans="2:22" x14ac:dyDescent="0.3">
      <c r="B16" s="130" t="s">
        <v>12</v>
      </c>
      <c r="C16" s="131">
        <f t="shared" si="2"/>
        <v>1078</v>
      </c>
      <c r="D16" s="131">
        <f t="shared" si="3"/>
        <v>2115</v>
      </c>
      <c r="E16" s="132">
        <v>1078</v>
      </c>
      <c r="F16" s="133">
        <v>2115</v>
      </c>
      <c r="G16" s="122"/>
      <c r="H16" s="118"/>
      <c r="I16" s="118"/>
      <c r="J16" s="118"/>
      <c r="K16" s="118"/>
      <c r="L16" s="118"/>
      <c r="M16" s="117"/>
      <c r="N16" s="113"/>
      <c r="O16" s="99"/>
      <c r="P16" s="99"/>
      <c r="Q16" s="99"/>
      <c r="R16" s="99"/>
      <c r="S16" s="99"/>
      <c r="U16" s="73"/>
      <c r="V16" s="73"/>
    </row>
    <row r="17" spans="2:22" x14ac:dyDescent="0.3">
      <c r="B17" s="130" t="s">
        <v>13</v>
      </c>
      <c r="C17" s="131">
        <f t="shared" si="2"/>
        <v>7</v>
      </c>
      <c r="D17" s="131">
        <f t="shared" si="3"/>
        <v>5</v>
      </c>
      <c r="E17" s="132">
        <v>7</v>
      </c>
      <c r="F17" s="133">
        <v>5</v>
      </c>
      <c r="G17" s="122"/>
      <c r="H17" s="118"/>
      <c r="I17" s="118"/>
      <c r="J17" s="118"/>
      <c r="K17" s="118"/>
      <c r="L17" s="118"/>
      <c r="M17" s="117"/>
      <c r="N17" s="113"/>
      <c r="O17" s="99"/>
      <c r="P17" s="99"/>
      <c r="Q17" s="99"/>
      <c r="R17" s="99"/>
      <c r="S17" s="99"/>
      <c r="U17" s="73"/>
      <c r="V17" s="73"/>
    </row>
    <row r="18" spans="2:22" x14ac:dyDescent="0.3">
      <c r="B18" s="130" t="s">
        <v>14</v>
      </c>
      <c r="C18" s="131">
        <f t="shared" si="2"/>
        <v>84</v>
      </c>
      <c r="D18" s="131">
        <f t="shared" si="3"/>
        <v>0</v>
      </c>
      <c r="E18" s="132">
        <v>84</v>
      </c>
      <c r="F18" s="133">
        <v>0</v>
      </c>
      <c r="G18" s="122"/>
      <c r="H18" s="118"/>
      <c r="I18" s="118"/>
      <c r="J18" s="118"/>
      <c r="K18" s="118"/>
      <c r="L18" s="118"/>
      <c r="M18" s="117"/>
      <c r="N18" s="113"/>
      <c r="O18" s="99"/>
      <c r="P18" s="99"/>
      <c r="Q18" s="99"/>
      <c r="R18" s="99"/>
      <c r="S18" s="99"/>
      <c r="U18" s="73"/>
      <c r="V18" s="73"/>
    </row>
    <row r="19" spans="2:22" x14ac:dyDescent="0.3">
      <c r="B19" s="130" t="s">
        <v>15</v>
      </c>
      <c r="C19" s="131">
        <f t="shared" si="2"/>
        <v>120</v>
      </c>
      <c r="D19" s="131">
        <f t="shared" si="3"/>
        <v>70</v>
      </c>
      <c r="E19" s="132">
        <v>120</v>
      </c>
      <c r="F19" s="133">
        <v>70</v>
      </c>
      <c r="G19" s="122"/>
      <c r="H19" s="118"/>
      <c r="I19" s="118"/>
      <c r="J19" s="118"/>
      <c r="K19" s="118"/>
      <c r="L19" s="118"/>
      <c r="M19" s="117"/>
      <c r="N19" s="113"/>
      <c r="O19" s="99"/>
      <c r="P19" s="99"/>
      <c r="Q19" s="99"/>
      <c r="R19" s="99"/>
      <c r="S19" s="99"/>
      <c r="U19" s="73"/>
      <c r="V19" s="73"/>
    </row>
    <row r="20" spans="2:22" x14ac:dyDescent="0.3">
      <c r="B20" s="130" t="s">
        <v>16</v>
      </c>
      <c r="C20" s="131">
        <f t="shared" si="2"/>
        <v>23</v>
      </c>
      <c r="D20" s="131">
        <f t="shared" si="3"/>
        <v>85</v>
      </c>
      <c r="E20" s="132">
        <v>23</v>
      </c>
      <c r="F20" s="133">
        <v>85</v>
      </c>
      <c r="G20" s="122"/>
      <c r="H20" s="118"/>
      <c r="I20" s="118"/>
      <c r="J20" s="118"/>
      <c r="K20" s="118"/>
      <c r="L20" s="118"/>
      <c r="M20" s="117"/>
      <c r="N20" s="113"/>
      <c r="O20" s="99"/>
      <c r="P20" s="99"/>
      <c r="Q20" s="99"/>
      <c r="R20" s="99"/>
      <c r="S20" s="99"/>
      <c r="U20" s="73"/>
      <c r="V20" s="73"/>
    </row>
    <row r="21" spans="2:22" x14ac:dyDescent="0.3">
      <c r="B21" s="130" t="s">
        <v>17</v>
      </c>
      <c r="C21" s="131">
        <f t="shared" si="2"/>
        <v>796</v>
      </c>
      <c r="D21" s="131">
        <f t="shared" si="3"/>
        <v>325</v>
      </c>
      <c r="E21" s="132">
        <v>796</v>
      </c>
      <c r="F21" s="133">
        <v>325</v>
      </c>
      <c r="G21" s="122"/>
      <c r="H21" s="118"/>
      <c r="I21" s="118"/>
      <c r="J21" s="118"/>
      <c r="K21" s="118"/>
      <c r="L21" s="118"/>
      <c r="M21" s="117"/>
      <c r="N21" s="113"/>
      <c r="O21" s="99"/>
      <c r="P21" s="99"/>
      <c r="Q21" s="99"/>
      <c r="R21" s="99"/>
      <c r="S21" s="99"/>
      <c r="U21" s="73"/>
      <c r="V21" s="73"/>
    </row>
    <row r="22" spans="2:22" x14ac:dyDescent="0.3">
      <c r="B22" s="130" t="s">
        <v>18</v>
      </c>
      <c r="C22" s="131">
        <f t="shared" si="2"/>
        <v>244</v>
      </c>
      <c r="D22" s="131">
        <f t="shared" si="3"/>
        <v>280</v>
      </c>
      <c r="E22" s="132">
        <v>244</v>
      </c>
      <c r="F22" s="133">
        <v>280</v>
      </c>
      <c r="G22" s="122"/>
      <c r="H22" s="118"/>
      <c r="I22" s="118"/>
      <c r="J22" s="118"/>
      <c r="K22" s="118"/>
      <c r="L22" s="118"/>
      <c r="M22" s="117"/>
      <c r="N22" s="113"/>
      <c r="O22" s="99"/>
      <c r="P22" s="99"/>
      <c r="Q22" s="99"/>
      <c r="R22" s="99"/>
      <c r="S22" s="99"/>
      <c r="U22" s="73"/>
      <c r="V22" s="73"/>
    </row>
    <row r="23" spans="2:22" x14ac:dyDescent="0.3">
      <c r="B23" s="130" t="s">
        <v>19</v>
      </c>
      <c r="C23" s="131">
        <f t="shared" si="2"/>
        <v>44</v>
      </c>
      <c r="D23" s="131">
        <f t="shared" si="3"/>
        <v>25</v>
      </c>
      <c r="E23" s="132">
        <v>44</v>
      </c>
      <c r="F23" s="133">
        <v>25</v>
      </c>
      <c r="G23" s="122"/>
      <c r="H23" s="118"/>
      <c r="I23" s="118"/>
      <c r="J23" s="118"/>
      <c r="K23" s="118"/>
      <c r="L23" s="118"/>
      <c r="M23" s="117"/>
      <c r="N23" s="113"/>
      <c r="O23" s="103"/>
      <c r="P23" s="103"/>
      <c r="Q23" s="103"/>
      <c r="R23" s="103"/>
      <c r="S23" s="99"/>
      <c r="U23" s="73"/>
      <c r="V23" s="73"/>
    </row>
    <row r="24" spans="2:22" x14ac:dyDescent="0.3">
      <c r="B24" s="130" t="s">
        <v>20</v>
      </c>
      <c r="C24" s="131">
        <f t="shared" si="2"/>
        <v>25629</v>
      </c>
      <c r="D24" s="131">
        <f t="shared" si="3"/>
        <v>2502</v>
      </c>
      <c r="E24" s="132">
        <v>25629</v>
      </c>
      <c r="F24" s="133">
        <v>2502</v>
      </c>
      <c r="G24" s="122"/>
      <c r="H24" s="118"/>
      <c r="I24" s="118"/>
      <c r="J24" s="118"/>
      <c r="K24" s="118"/>
      <c r="L24" s="118"/>
      <c r="M24" s="117"/>
      <c r="N24" s="113"/>
      <c r="O24" s="103"/>
      <c r="P24" s="103"/>
      <c r="Q24" s="103"/>
      <c r="R24" s="103"/>
      <c r="S24" s="99"/>
      <c r="U24" s="73"/>
      <c r="V24" s="73"/>
    </row>
    <row r="25" spans="2:22" x14ac:dyDescent="0.3">
      <c r="B25" s="130" t="s">
        <v>21</v>
      </c>
      <c r="C25" s="131">
        <f t="shared" si="2"/>
        <v>15370</v>
      </c>
      <c r="D25" s="131">
        <f t="shared" si="3"/>
        <v>1486</v>
      </c>
      <c r="E25" s="132">
        <v>15370</v>
      </c>
      <c r="F25" s="133">
        <v>1486</v>
      </c>
      <c r="G25" s="122"/>
      <c r="H25" s="118"/>
      <c r="I25" s="118"/>
      <c r="J25" s="118"/>
      <c r="K25" s="118"/>
      <c r="L25" s="118"/>
      <c r="M25" s="117"/>
      <c r="N25" s="113"/>
      <c r="O25" s="103"/>
      <c r="P25" s="103"/>
      <c r="Q25" s="103"/>
      <c r="R25" s="103"/>
      <c r="S25" s="99"/>
      <c r="U25" s="73"/>
      <c r="V25" s="73"/>
    </row>
    <row r="26" spans="2:22" x14ac:dyDescent="0.3">
      <c r="B26" s="130" t="s">
        <v>22</v>
      </c>
      <c r="C26" s="131">
        <f t="shared" si="2"/>
        <v>157</v>
      </c>
      <c r="D26" s="131">
        <f t="shared" si="3"/>
        <v>504</v>
      </c>
      <c r="E26" s="132">
        <v>157</v>
      </c>
      <c r="F26" s="133">
        <v>504</v>
      </c>
      <c r="G26" s="122"/>
      <c r="H26" s="118"/>
      <c r="I26" s="118"/>
      <c r="J26" s="118"/>
      <c r="K26" s="118"/>
      <c r="L26" s="118"/>
      <c r="M26" s="117"/>
      <c r="N26" s="113"/>
      <c r="O26" s="103"/>
      <c r="P26" s="103"/>
      <c r="Q26" s="103"/>
      <c r="R26" s="103"/>
      <c r="S26" s="99"/>
      <c r="U26" s="73"/>
      <c r="V26" s="73"/>
    </row>
    <row r="27" spans="2:22" x14ac:dyDescent="0.3">
      <c r="B27" s="134" t="s">
        <v>23</v>
      </c>
      <c r="C27" s="135">
        <f t="shared" si="2"/>
        <v>469</v>
      </c>
      <c r="D27" s="135">
        <f t="shared" si="3"/>
        <v>866</v>
      </c>
      <c r="E27" s="136">
        <v>469</v>
      </c>
      <c r="F27" s="137">
        <v>866</v>
      </c>
      <c r="G27" s="123"/>
      <c r="H27" s="119"/>
      <c r="I27" s="119"/>
      <c r="J27" s="119"/>
      <c r="K27" s="119"/>
      <c r="L27" s="119"/>
      <c r="M27" s="117"/>
      <c r="N27" s="113"/>
      <c r="O27" s="103"/>
      <c r="P27" s="103"/>
      <c r="Q27" s="103"/>
      <c r="R27" s="103"/>
      <c r="S27" s="99"/>
      <c r="U27" s="73"/>
      <c r="V27" s="73"/>
    </row>
    <row r="28" spans="2:22" ht="54" customHeight="1" x14ac:dyDescent="0.3">
      <c r="B28" s="168" t="s">
        <v>64</v>
      </c>
      <c r="C28" s="168"/>
      <c r="D28" s="168"/>
      <c r="E28" s="168"/>
      <c r="F28" s="168"/>
      <c r="G28" s="139"/>
      <c r="H28" s="139"/>
      <c r="I28" s="139"/>
      <c r="J28" s="139"/>
      <c r="K28" s="103"/>
      <c r="L28" s="103"/>
      <c r="M28" s="103"/>
      <c r="N28" s="103"/>
      <c r="O28" s="103"/>
      <c r="P28" s="103"/>
      <c r="Q28" s="103"/>
      <c r="R28" s="103"/>
      <c r="S28" s="99"/>
    </row>
    <row r="29" spans="2:22" x14ac:dyDescent="0.3">
      <c r="B29" s="82" t="s">
        <v>25</v>
      </c>
      <c r="C29" s="106"/>
      <c r="D29" s="106"/>
      <c r="E29" s="106"/>
      <c r="F29" s="106"/>
      <c r="G29" s="106"/>
      <c r="H29" s="106"/>
      <c r="I29" s="107"/>
      <c r="J29" s="107"/>
      <c r="K29" s="103"/>
      <c r="L29" s="103"/>
      <c r="M29" s="103"/>
      <c r="N29" s="103"/>
      <c r="O29" s="103"/>
      <c r="P29" s="103"/>
      <c r="Q29" s="103"/>
      <c r="R29" s="103"/>
      <c r="S29" s="99"/>
    </row>
    <row r="30" spans="2:22" x14ac:dyDescent="0.3">
      <c r="B30" s="85"/>
      <c r="C30" s="108"/>
      <c r="D30" s="108"/>
      <c r="E30" s="108"/>
      <c r="F30" s="108"/>
      <c r="G30" s="108"/>
      <c r="H30" s="108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99"/>
    </row>
    <row r="31" spans="2:22" x14ac:dyDescent="0.3">
      <c r="B31" s="109"/>
      <c r="C31" s="108"/>
      <c r="D31" s="108"/>
      <c r="E31" s="108"/>
      <c r="F31" s="108"/>
      <c r="G31" s="108"/>
      <c r="H31" s="108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99"/>
    </row>
    <row r="32" spans="2:22" x14ac:dyDescent="0.3">
      <c r="B32" s="110"/>
      <c r="C32" s="108"/>
      <c r="D32" s="108"/>
      <c r="E32" s="108"/>
      <c r="F32" s="108"/>
      <c r="G32" s="108"/>
      <c r="H32" s="108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99"/>
    </row>
    <row r="33" spans="2:19" x14ac:dyDescent="0.3">
      <c r="B33" s="109"/>
      <c r="C33" s="108"/>
      <c r="D33" s="108"/>
      <c r="E33" s="108"/>
      <c r="F33" s="108"/>
      <c r="G33" s="108"/>
      <c r="H33" s="108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99"/>
    </row>
    <row r="34" spans="2:19" x14ac:dyDescent="0.3">
      <c r="B34" s="109"/>
      <c r="C34" s="108"/>
      <c r="D34" s="108"/>
      <c r="E34" s="108"/>
      <c r="F34" s="108"/>
      <c r="G34" s="108"/>
      <c r="H34" s="108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99"/>
    </row>
    <row r="35" spans="2:19" x14ac:dyDescent="0.3">
      <c r="B35" s="109"/>
      <c r="C35" s="108"/>
      <c r="D35" s="108"/>
      <c r="E35" s="108"/>
      <c r="F35" s="108"/>
      <c r="G35" s="108"/>
      <c r="H35" s="108"/>
      <c r="I35" s="103"/>
      <c r="J35" s="103"/>
      <c r="K35" s="103"/>
      <c r="L35" s="103"/>
      <c r="M35" s="103"/>
      <c r="N35" s="103"/>
      <c r="O35" s="103"/>
      <c r="P35" s="103"/>
      <c r="Q35" s="103"/>
      <c r="R35" s="103"/>
    </row>
    <row r="36" spans="2:19" x14ac:dyDescent="0.3">
      <c r="B36" s="109"/>
      <c r="C36" s="108"/>
      <c r="D36" s="108"/>
      <c r="E36" s="108"/>
      <c r="F36" s="108"/>
      <c r="G36" s="108"/>
      <c r="H36" s="108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2:19" x14ac:dyDescent="0.3">
      <c r="B37" s="111"/>
      <c r="C37" s="112"/>
      <c r="D37" s="112"/>
      <c r="E37" s="112"/>
      <c r="F37" s="112"/>
      <c r="G37" s="112"/>
      <c r="H37" s="112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2:19" x14ac:dyDescent="0.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</row>
    <row r="39" spans="2:19" x14ac:dyDescent="0.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 spans="2:19" x14ac:dyDescent="0.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1" spans="2:19" x14ac:dyDescent="0.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 spans="2:19" x14ac:dyDescent="0.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</row>
    <row r="43" spans="2:19" x14ac:dyDescent="0.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  <row r="44" spans="2:19" x14ac:dyDescent="0.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</row>
    <row r="45" spans="2:19" x14ac:dyDescent="0.3"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</row>
    <row r="46" spans="2:19" x14ac:dyDescent="0.3"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9" x14ac:dyDescent="0.3"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9" x14ac:dyDescent="0.3"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 x14ac:dyDescent="0.3"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 x14ac:dyDescent="0.3"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 x14ac:dyDescent="0.3">
      <c r="B51" s="169" t="s">
        <v>25</v>
      </c>
      <c r="C51" s="169"/>
      <c r="D51" s="169"/>
      <c r="E51" s="169"/>
      <c r="F51" s="169"/>
      <c r="G51" s="169"/>
      <c r="H51" s="140"/>
      <c r="I51" s="140"/>
      <c r="J51" s="140"/>
      <c r="K51" s="140"/>
      <c r="L51" s="140"/>
      <c r="M51" s="140"/>
      <c r="N51" s="140"/>
      <c r="O51" s="140"/>
      <c r="P51" s="103"/>
      <c r="Q51" s="103"/>
    </row>
  </sheetData>
  <mergeCells count="13">
    <mergeCell ref="B8:F8"/>
    <mergeCell ref="B9:F9"/>
    <mergeCell ref="B10:F10"/>
    <mergeCell ref="B6:F6"/>
    <mergeCell ref="B11:B12"/>
    <mergeCell ref="C11:D11"/>
    <mergeCell ref="E11:F11"/>
    <mergeCell ref="B7:F7"/>
    <mergeCell ref="G11:H11"/>
    <mergeCell ref="I11:J11"/>
    <mergeCell ref="K11:L11"/>
    <mergeCell ref="B28:F28"/>
    <mergeCell ref="B51:G51"/>
  </mergeCells>
  <printOptions horizontalCentered="1"/>
  <pageMargins left="0.15748031496062992" right="0.15748031496062992" top="0.39370078740157483" bottom="0.15748031496062992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Q53"/>
  <sheetViews>
    <sheetView showGridLines="0" view="pageBreakPreview" zoomScale="85" zoomScaleNormal="85" zoomScaleSheetLayoutView="85" workbookViewId="0">
      <selection activeCell="B15" sqref="B15"/>
    </sheetView>
  </sheetViews>
  <sheetFormatPr baseColWidth="10" defaultRowHeight="15" x14ac:dyDescent="0.25"/>
  <cols>
    <col min="1" max="1" width="0.85546875" customWidth="1"/>
    <col min="2" max="2" width="45.5703125" customWidth="1"/>
    <col min="3" max="5" width="13.5703125" customWidth="1"/>
    <col min="6" max="6" width="11.85546875" customWidth="1"/>
    <col min="7" max="7" width="13.5703125" customWidth="1"/>
    <col min="8" max="8" width="12" customWidth="1"/>
    <col min="9" max="9" width="12.7109375" customWidth="1"/>
    <col min="10" max="12" width="13.5703125" customWidth="1"/>
  </cols>
  <sheetData>
    <row r="1" spans="2:14" ht="3" customHeight="1" thickBot="1" x14ac:dyDescent="0.3"/>
    <row r="2" spans="2:1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14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4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8"/>
    </row>
    <row r="5" spans="2:14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8"/>
    </row>
    <row r="6" spans="2:14" ht="16.5" thickBot="1" x14ac:dyDescent="0.3">
      <c r="B6" s="144"/>
      <c r="C6" s="145"/>
      <c r="D6" s="145"/>
      <c r="E6" s="145"/>
      <c r="F6" s="145"/>
      <c r="G6" s="55"/>
      <c r="H6" s="55"/>
      <c r="I6" s="55"/>
      <c r="J6" s="55"/>
      <c r="K6" s="10"/>
      <c r="L6" s="11"/>
    </row>
    <row r="7" spans="2:14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4" ht="15.75" x14ac:dyDescent="0.25">
      <c r="B8" s="146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2:14" ht="15" customHeight="1" x14ac:dyDescent="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2:14" ht="15" customHeight="1" x14ac:dyDescent="0.25">
      <c r="B10" s="146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50"/>
    </row>
    <row r="11" spans="2:14" ht="15" customHeight="1" x14ac:dyDescent="0.25">
      <c r="B11" s="146" t="s">
        <v>44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2:14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4" ht="15.75" customHeight="1" x14ac:dyDescent="0.25">
      <c r="B13" s="149" t="s">
        <v>3</v>
      </c>
      <c r="C13" s="151" t="s">
        <v>4</v>
      </c>
      <c r="D13" s="155"/>
      <c r="E13" s="151" t="s">
        <v>36</v>
      </c>
      <c r="F13" s="155"/>
      <c r="G13" s="151" t="s">
        <v>35</v>
      </c>
      <c r="H13" s="155"/>
      <c r="I13" s="151" t="s">
        <v>34</v>
      </c>
      <c r="J13" s="155"/>
      <c r="K13" s="151" t="s">
        <v>33</v>
      </c>
      <c r="L13" s="152"/>
    </row>
    <row r="14" spans="2:14" ht="30" customHeight="1" x14ac:dyDescent="0.25">
      <c r="B14" s="150"/>
      <c r="C14" s="15" t="s">
        <v>5</v>
      </c>
      <c r="D14" s="16" t="s">
        <v>6</v>
      </c>
      <c r="E14" s="15" t="s">
        <v>7</v>
      </c>
      <c r="F14" s="16" t="s">
        <v>8</v>
      </c>
      <c r="G14" s="15" t="s">
        <v>9</v>
      </c>
      <c r="H14" s="16" t="s">
        <v>8</v>
      </c>
      <c r="I14" s="15" t="s">
        <v>9</v>
      </c>
      <c r="J14" s="16" t="s">
        <v>8</v>
      </c>
      <c r="K14" s="15" t="s">
        <v>9</v>
      </c>
      <c r="L14" s="17" t="s">
        <v>8</v>
      </c>
    </row>
    <row r="15" spans="2:14" x14ac:dyDescent="0.25">
      <c r="B15" s="18" t="s">
        <v>4</v>
      </c>
      <c r="C15" s="19">
        <v>36586</v>
      </c>
      <c r="D15" s="19">
        <v>18365</v>
      </c>
      <c r="E15" s="19">
        <v>8439</v>
      </c>
      <c r="F15" s="19">
        <v>4398</v>
      </c>
      <c r="G15" s="19">
        <v>9426</v>
      </c>
      <c r="H15" s="19">
        <v>3965</v>
      </c>
      <c r="I15" s="19">
        <v>9455</v>
      </c>
      <c r="J15" s="19">
        <v>6201</v>
      </c>
      <c r="K15" s="19">
        <v>9266</v>
      </c>
      <c r="L15" s="20">
        <v>3801</v>
      </c>
      <c r="N15" s="21"/>
    </row>
    <row r="16" spans="2:14" x14ac:dyDescent="0.25">
      <c r="B16" s="22" t="s">
        <v>10</v>
      </c>
      <c r="C16" s="23">
        <v>15</v>
      </c>
      <c r="D16" s="23">
        <v>6</v>
      </c>
      <c r="E16" s="46">
        <v>0</v>
      </c>
      <c r="F16" s="46">
        <v>0</v>
      </c>
      <c r="G16" s="46">
        <v>4</v>
      </c>
      <c r="H16" s="46">
        <v>0</v>
      </c>
      <c r="I16" s="46">
        <v>8</v>
      </c>
      <c r="J16" s="46">
        <v>2</v>
      </c>
      <c r="K16" s="46">
        <v>3</v>
      </c>
      <c r="L16" s="47">
        <v>4</v>
      </c>
    </row>
    <row r="17" spans="2:12" x14ac:dyDescent="0.25">
      <c r="B17" s="22" t="s">
        <v>11</v>
      </c>
      <c r="C17" s="23">
        <v>1610</v>
      </c>
      <c r="D17" s="23">
        <v>9317</v>
      </c>
      <c r="E17" s="46">
        <v>347</v>
      </c>
      <c r="F17" s="46">
        <v>1961</v>
      </c>
      <c r="G17" s="46">
        <v>363</v>
      </c>
      <c r="H17" s="46">
        <v>1723</v>
      </c>
      <c r="I17" s="46">
        <v>451</v>
      </c>
      <c r="J17" s="46">
        <v>3666</v>
      </c>
      <c r="K17" s="46">
        <v>449</v>
      </c>
      <c r="L17" s="47">
        <v>1967</v>
      </c>
    </row>
    <row r="18" spans="2:12" x14ac:dyDescent="0.25">
      <c r="B18" s="22" t="s">
        <v>12</v>
      </c>
      <c r="C18" s="23">
        <v>6773</v>
      </c>
      <c r="D18" s="23">
        <v>5987</v>
      </c>
      <c r="E18" s="46">
        <v>1826</v>
      </c>
      <c r="F18" s="46">
        <v>1753</v>
      </c>
      <c r="G18" s="46">
        <v>1709</v>
      </c>
      <c r="H18" s="46">
        <v>1508</v>
      </c>
      <c r="I18" s="46">
        <v>1678</v>
      </c>
      <c r="J18" s="46">
        <v>1638</v>
      </c>
      <c r="K18" s="46">
        <v>1560</v>
      </c>
      <c r="L18" s="47">
        <v>1088</v>
      </c>
    </row>
    <row r="19" spans="2:12" x14ac:dyDescent="0.25">
      <c r="B19" s="22" t="s">
        <v>13</v>
      </c>
      <c r="C19" s="23">
        <v>220</v>
      </c>
      <c r="D19" s="23">
        <v>81</v>
      </c>
      <c r="E19" s="46">
        <v>63</v>
      </c>
      <c r="F19" s="46">
        <v>13</v>
      </c>
      <c r="G19" s="46">
        <v>53</v>
      </c>
      <c r="H19" s="46">
        <v>26</v>
      </c>
      <c r="I19" s="46">
        <v>68</v>
      </c>
      <c r="J19" s="46">
        <v>28</v>
      </c>
      <c r="K19" s="46">
        <v>36</v>
      </c>
      <c r="L19" s="47">
        <v>14</v>
      </c>
    </row>
    <row r="20" spans="2:12" x14ac:dyDescent="0.25">
      <c r="B20" s="22" t="s">
        <v>14</v>
      </c>
      <c r="C20" s="23">
        <v>72</v>
      </c>
      <c r="D20" s="23">
        <v>0</v>
      </c>
      <c r="E20" s="46">
        <v>26</v>
      </c>
      <c r="F20" s="46">
        <v>0</v>
      </c>
      <c r="G20" s="46">
        <v>17</v>
      </c>
      <c r="H20" s="46">
        <v>0</v>
      </c>
      <c r="I20" s="46">
        <v>23</v>
      </c>
      <c r="J20" s="46">
        <v>0</v>
      </c>
      <c r="K20" s="46">
        <v>6</v>
      </c>
      <c r="L20" s="47">
        <v>0</v>
      </c>
    </row>
    <row r="21" spans="2:12" x14ac:dyDescent="0.25">
      <c r="B21" s="22" t="s">
        <v>15</v>
      </c>
      <c r="C21" s="23">
        <v>1161</v>
      </c>
      <c r="D21" s="23">
        <v>435</v>
      </c>
      <c r="E21" s="46">
        <v>189</v>
      </c>
      <c r="F21" s="46">
        <v>64</v>
      </c>
      <c r="G21" s="46">
        <v>245</v>
      </c>
      <c r="H21" s="46">
        <v>110</v>
      </c>
      <c r="I21" s="46">
        <v>309</v>
      </c>
      <c r="J21" s="46">
        <v>145</v>
      </c>
      <c r="K21" s="46">
        <v>418</v>
      </c>
      <c r="L21" s="47">
        <v>116</v>
      </c>
    </row>
    <row r="22" spans="2:12" x14ac:dyDescent="0.25">
      <c r="B22" s="22" t="s">
        <v>16</v>
      </c>
      <c r="C22" s="23">
        <v>368</v>
      </c>
      <c r="D22" s="23">
        <v>193</v>
      </c>
      <c r="E22" s="46">
        <v>100</v>
      </c>
      <c r="F22" s="46">
        <v>39</v>
      </c>
      <c r="G22" s="46">
        <v>90</v>
      </c>
      <c r="H22" s="46">
        <v>49</v>
      </c>
      <c r="I22" s="46">
        <v>92</v>
      </c>
      <c r="J22" s="46">
        <v>62</v>
      </c>
      <c r="K22" s="46">
        <v>86</v>
      </c>
      <c r="L22" s="47">
        <v>43</v>
      </c>
    </row>
    <row r="23" spans="2:12" x14ac:dyDescent="0.25">
      <c r="B23" s="22" t="s">
        <v>17</v>
      </c>
      <c r="C23" s="23">
        <v>345</v>
      </c>
      <c r="D23" s="23">
        <v>393</v>
      </c>
      <c r="E23" s="46">
        <v>64</v>
      </c>
      <c r="F23" s="46">
        <v>102</v>
      </c>
      <c r="G23" s="46">
        <v>55</v>
      </c>
      <c r="H23" s="46">
        <v>122</v>
      </c>
      <c r="I23" s="46">
        <v>127</v>
      </c>
      <c r="J23" s="46">
        <v>94</v>
      </c>
      <c r="K23" s="46">
        <v>99</v>
      </c>
      <c r="L23" s="47">
        <v>75</v>
      </c>
    </row>
    <row r="24" spans="2:12" x14ac:dyDescent="0.25">
      <c r="B24" s="22" t="s">
        <v>18</v>
      </c>
      <c r="C24" s="23">
        <v>809</v>
      </c>
      <c r="D24" s="23">
        <v>455</v>
      </c>
      <c r="E24" s="46">
        <v>253</v>
      </c>
      <c r="F24" s="46">
        <v>130</v>
      </c>
      <c r="G24" s="46">
        <v>164</v>
      </c>
      <c r="H24" s="46">
        <v>103</v>
      </c>
      <c r="I24" s="46">
        <v>203</v>
      </c>
      <c r="J24" s="46">
        <v>128</v>
      </c>
      <c r="K24" s="46">
        <v>189</v>
      </c>
      <c r="L24" s="47">
        <v>94</v>
      </c>
    </row>
    <row r="25" spans="2:12" x14ac:dyDescent="0.25">
      <c r="B25" s="22" t="s">
        <v>19</v>
      </c>
      <c r="C25" s="23">
        <v>292</v>
      </c>
      <c r="D25" s="23">
        <v>97</v>
      </c>
      <c r="E25" s="46">
        <v>90</v>
      </c>
      <c r="F25" s="46">
        <v>29</v>
      </c>
      <c r="G25" s="46">
        <v>78</v>
      </c>
      <c r="H25" s="46">
        <v>25</v>
      </c>
      <c r="I25" s="46">
        <v>85</v>
      </c>
      <c r="J25" s="46">
        <v>31</v>
      </c>
      <c r="K25" s="46">
        <v>39</v>
      </c>
      <c r="L25" s="47">
        <v>12</v>
      </c>
    </row>
    <row r="26" spans="2:12" x14ac:dyDescent="0.25">
      <c r="B26" s="22" t="s">
        <v>20</v>
      </c>
      <c r="C26" s="23">
        <v>19840</v>
      </c>
      <c r="D26" s="23">
        <v>32</v>
      </c>
      <c r="E26" s="46">
        <v>4375</v>
      </c>
      <c r="F26" s="46">
        <v>4</v>
      </c>
      <c r="G26" s="46">
        <v>5359</v>
      </c>
      <c r="H26" s="46">
        <v>0</v>
      </c>
      <c r="I26" s="46">
        <v>5057</v>
      </c>
      <c r="J26" s="46">
        <v>8</v>
      </c>
      <c r="K26" s="46">
        <v>5049</v>
      </c>
      <c r="L26" s="47">
        <v>20</v>
      </c>
    </row>
    <row r="27" spans="2:12" x14ac:dyDescent="0.25">
      <c r="B27" s="22" t="s">
        <v>21</v>
      </c>
      <c r="C27" s="23">
        <v>156</v>
      </c>
      <c r="D27" s="23">
        <v>34</v>
      </c>
      <c r="E27" s="46">
        <v>5</v>
      </c>
      <c r="F27" s="46">
        <v>0</v>
      </c>
      <c r="G27" s="46">
        <v>1</v>
      </c>
      <c r="H27" s="46">
        <v>0</v>
      </c>
      <c r="I27" s="46">
        <v>50</v>
      </c>
      <c r="J27" s="46">
        <v>14</v>
      </c>
      <c r="K27" s="46">
        <v>100</v>
      </c>
      <c r="L27" s="47">
        <v>20</v>
      </c>
    </row>
    <row r="28" spans="2:12" x14ac:dyDescent="0.25">
      <c r="B28" s="22" t="s">
        <v>22</v>
      </c>
      <c r="C28" s="23">
        <v>1859</v>
      </c>
      <c r="D28" s="23">
        <v>775</v>
      </c>
      <c r="E28" s="46">
        <v>505</v>
      </c>
      <c r="F28" s="46">
        <v>200</v>
      </c>
      <c r="G28" s="46">
        <v>573</v>
      </c>
      <c r="H28" s="46">
        <v>180</v>
      </c>
      <c r="I28" s="46">
        <v>462</v>
      </c>
      <c r="J28" s="46">
        <v>222</v>
      </c>
      <c r="K28" s="46">
        <v>319</v>
      </c>
      <c r="L28" s="47">
        <v>173</v>
      </c>
    </row>
    <row r="29" spans="2:12" x14ac:dyDescent="0.25">
      <c r="B29" s="26" t="s">
        <v>23</v>
      </c>
      <c r="C29" s="27">
        <v>3066</v>
      </c>
      <c r="D29" s="27">
        <v>560</v>
      </c>
      <c r="E29" s="48">
        <v>596</v>
      </c>
      <c r="F29" s="48">
        <v>103</v>
      </c>
      <c r="G29" s="48">
        <v>715</v>
      </c>
      <c r="H29" s="48">
        <v>119</v>
      </c>
      <c r="I29" s="48">
        <v>842</v>
      </c>
      <c r="J29" s="48">
        <v>163</v>
      </c>
      <c r="K29" s="48">
        <v>913</v>
      </c>
      <c r="L29" s="49">
        <v>175</v>
      </c>
    </row>
    <row r="30" spans="2:12" ht="54" customHeight="1" x14ac:dyDescent="0.25">
      <c r="B30" s="153" t="s">
        <v>24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2:12" x14ac:dyDescent="0.25">
      <c r="B31" s="30" t="s">
        <v>25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</row>
    <row r="32" spans="2:12" x14ac:dyDescent="0.25">
      <c r="B32" s="33"/>
      <c r="C32" s="34"/>
      <c r="D32" s="34"/>
      <c r="E32" s="34"/>
      <c r="F32" s="34"/>
      <c r="G32" s="34"/>
      <c r="H32" s="34"/>
      <c r="I32" s="34"/>
      <c r="J32" s="34"/>
    </row>
    <row r="33" spans="2:10" x14ac:dyDescent="0.25">
      <c r="B33" s="35"/>
      <c r="C33" s="34"/>
      <c r="D33" s="34"/>
      <c r="E33" s="34"/>
      <c r="F33" s="34"/>
      <c r="G33" s="34"/>
      <c r="H33" s="34"/>
      <c r="I33" s="34"/>
      <c r="J33" s="34"/>
    </row>
    <row r="34" spans="2:10" x14ac:dyDescent="0.25">
      <c r="B34" s="36"/>
      <c r="C34" s="34"/>
      <c r="D34" s="34"/>
      <c r="E34" s="34"/>
      <c r="F34" s="34"/>
      <c r="G34" s="34"/>
      <c r="H34" s="34"/>
      <c r="I34" s="34"/>
      <c r="J34" s="34"/>
    </row>
    <row r="35" spans="2:10" x14ac:dyDescent="0.25">
      <c r="B35" s="35"/>
      <c r="C35" s="34"/>
      <c r="D35" s="34"/>
      <c r="E35" s="34"/>
      <c r="F35" s="34"/>
      <c r="G35" s="34"/>
      <c r="H35" s="34"/>
      <c r="I35" s="34"/>
      <c r="J35" s="34"/>
    </row>
    <row r="36" spans="2:10" x14ac:dyDescent="0.25">
      <c r="B36" s="35"/>
      <c r="C36" s="34"/>
      <c r="D36" s="34"/>
      <c r="E36" s="34"/>
      <c r="F36" s="34"/>
      <c r="G36" s="34"/>
      <c r="H36" s="34"/>
      <c r="I36" s="34"/>
      <c r="J36" s="34"/>
    </row>
    <row r="37" spans="2:10" x14ac:dyDescent="0.25">
      <c r="B37" s="35"/>
      <c r="C37" s="34"/>
      <c r="D37" s="34"/>
      <c r="E37" s="34"/>
      <c r="F37" s="34"/>
      <c r="G37" s="34"/>
      <c r="H37" s="34"/>
      <c r="I37" s="34"/>
      <c r="J37" s="34"/>
    </row>
    <row r="38" spans="2:10" x14ac:dyDescent="0.25">
      <c r="B38" s="35"/>
      <c r="C38" s="34"/>
      <c r="D38" s="34"/>
      <c r="E38" s="34"/>
      <c r="F38" s="34"/>
      <c r="G38" s="34"/>
      <c r="H38" s="34"/>
      <c r="I38" s="34"/>
      <c r="J38" s="34"/>
    </row>
    <row r="39" spans="2:10" x14ac:dyDescent="0.25">
      <c r="B39" s="37"/>
      <c r="C39" s="38"/>
      <c r="D39" s="38"/>
      <c r="E39" s="38"/>
      <c r="F39" s="38"/>
      <c r="G39" s="38"/>
      <c r="H39" s="38"/>
      <c r="I39" s="38"/>
      <c r="J39" s="38"/>
    </row>
    <row r="53" spans="2:17" x14ac:dyDescent="0.25">
      <c r="B53" s="30" t="s">
        <v>25</v>
      </c>
      <c r="G53" s="154" t="s">
        <v>42</v>
      </c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</sheetData>
  <mergeCells count="13">
    <mergeCell ref="K13:L13"/>
    <mergeCell ref="B30:L30"/>
    <mergeCell ref="G53:Q53"/>
    <mergeCell ref="B6:F6"/>
    <mergeCell ref="B8:L8"/>
    <mergeCell ref="B9:L9"/>
    <mergeCell ref="B10:L10"/>
    <mergeCell ref="B11:L11"/>
    <mergeCell ref="B13:B14"/>
    <mergeCell ref="C13:D13"/>
    <mergeCell ref="E13:F13"/>
    <mergeCell ref="G13:H13"/>
    <mergeCell ref="I13:J13"/>
  </mergeCells>
  <printOptions horizontalCentered="1"/>
  <pageMargins left="0.15748031496062992" right="0.15748031496062992" top="0.39370078740157483" bottom="0.15748031496062992" header="0.31496062992125984" footer="0.31496062992125984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B1:Q53"/>
  <sheetViews>
    <sheetView showGridLines="0" view="pageBreakPreview" zoomScale="85" zoomScaleNormal="85" zoomScaleSheetLayoutView="85" workbookViewId="0">
      <selection activeCell="B11" sqref="B11:L11"/>
    </sheetView>
  </sheetViews>
  <sheetFormatPr baseColWidth="10" defaultRowHeight="15" x14ac:dyDescent="0.25"/>
  <cols>
    <col min="1" max="1" width="0.85546875" customWidth="1"/>
    <col min="2" max="2" width="45.5703125" customWidth="1"/>
    <col min="3" max="12" width="13.5703125" customWidth="1"/>
  </cols>
  <sheetData>
    <row r="1" spans="2:14" ht="3" customHeight="1" thickBot="1" x14ac:dyDescent="0.3"/>
    <row r="2" spans="2:1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14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4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8"/>
    </row>
    <row r="5" spans="2:14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8"/>
    </row>
    <row r="6" spans="2:14" ht="16.5" thickBot="1" x14ac:dyDescent="0.3">
      <c r="B6" s="144"/>
      <c r="C6" s="145"/>
      <c r="D6" s="145"/>
      <c r="E6" s="145"/>
      <c r="F6" s="145"/>
      <c r="G6" s="56"/>
      <c r="H6" s="56"/>
      <c r="I6" s="56"/>
      <c r="J6" s="56"/>
      <c r="K6" s="10"/>
      <c r="L6" s="11"/>
    </row>
    <row r="7" spans="2:14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4" ht="15.75" x14ac:dyDescent="0.25">
      <c r="B8" s="146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2:14" ht="15" customHeight="1" x14ac:dyDescent="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2:14" ht="15" customHeight="1" x14ac:dyDescent="0.25">
      <c r="B10" s="146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50"/>
    </row>
    <row r="11" spans="2:14" ht="15" customHeight="1" x14ac:dyDescent="0.25">
      <c r="B11" s="146" t="s">
        <v>57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2:14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4" ht="15.75" customHeight="1" x14ac:dyDescent="0.25">
      <c r="B13" s="149" t="s">
        <v>3</v>
      </c>
      <c r="C13" s="151" t="s">
        <v>4</v>
      </c>
      <c r="D13" s="155"/>
      <c r="E13" s="151" t="s">
        <v>36</v>
      </c>
      <c r="F13" s="155"/>
      <c r="G13" s="151" t="s">
        <v>35</v>
      </c>
      <c r="H13" s="155"/>
      <c r="I13" s="151" t="s">
        <v>34</v>
      </c>
      <c r="J13" s="155"/>
      <c r="K13" s="151" t="s">
        <v>33</v>
      </c>
      <c r="L13" s="152"/>
    </row>
    <row r="14" spans="2:14" ht="30" customHeight="1" x14ac:dyDescent="0.25">
      <c r="B14" s="150"/>
      <c r="C14" s="15" t="s">
        <v>5</v>
      </c>
      <c r="D14" s="16" t="s">
        <v>6</v>
      </c>
      <c r="E14" s="15" t="s">
        <v>7</v>
      </c>
      <c r="F14" s="16" t="s">
        <v>8</v>
      </c>
      <c r="G14" s="15" t="s">
        <v>9</v>
      </c>
      <c r="H14" s="16" t="s">
        <v>8</v>
      </c>
      <c r="I14" s="15" t="s">
        <v>9</v>
      </c>
      <c r="J14" s="16" t="s">
        <v>8</v>
      </c>
      <c r="K14" s="15" t="s">
        <v>9</v>
      </c>
      <c r="L14" s="17" t="s">
        <v>8</v>
      </c>
    </row>
    <row r="15" spans="2:14" x14ac:dyDescent="0.25">
      <c r="B15" s="18" t="s">
        <v>4</v>
      </c>
      <c r="C15" s="19">
        <f>SUM(C16:C29)</f>
        <v>38165</v>
      </c>
      <c r="D15" s="19">
        <f>SUM(D16:D29)</f>
        <v>20341</v>
      </c>
      <c r="E15" s="19">
        <f>SUM(E16:E29)</f>
        <v>9705</v>
      </c>
      <c r="F15" s="19">
        <f t="shared" ref="F15:H15" si="0">SUM(F16:F29)</f>
        <v>5082</v>
      </c>
      <c r="G15" s="19">
        <f t="shared" si="0"/>
        <v>10899</v>
      </c>
      <c r="H15" s="19">
        <f t="shared" si="0"/>
        <v>5631</v>
      </c>
      <c r="I15" s="19">
        <f>SUM(I16:I29)</f>
        <v>10187</v>
      </c>
      <c r="J15" s="19">
        <f>SUM(J16:J29)</f>
        <v>5284</v>
      </c>
      <c r="K15" s="19">
        <f>SUM(K16:K29)</f>
        <v>7374</v>
      </c>
      <c r="L15" s="20">
        <f>SUM(L16:L29)</f>
        <v>4344</v>
      </c>
      <c r="N15" s="21"/>
    </row>
    <row r="16" spans="2:14" x14ac:dyDescent="0.25">
      <c r="B16" s="22" t="s">
        <v>10</v>
      </c>
      <c r="C16" s="23">
        <f>SUM(E16,G16,I16,K16)</f>
        <v>31</v>
      </c>
      <c r="D16" s="23">
        <f>SUM(F16,L16,H16,J16)</f>
        <v>18</v>
      </c>
      <c r="E16" s="46">
        <v>4</v>
      </c>
      <c r="F16" s="46">
        <v>4</v>
      </c>
      <c r="G16" s="46">
        <v>7</v>
      </c>
      <c r="H16" s="46">
        <v>10</v>
      </c>
      <c r="I16" s="46">
        <v>9</v>
      </c>
      <c r="J16" s="46">
        <v>3</v>
      </c>
      <c r="K16" s="46">
        <v>11</v>
      </c>
      <c r="L16" s="47">
        <v>1</v>
      </c>
    </row>
    <row r="17" spans="2:12" x14ac:dyDescent="0.25">
      <c r="B17" s="22" t="s">
        <v>11</v>
      </c>
      <c r="C17" s="23">
        <f t="shared" ref="C17:C29" si="1">SUM(E17,G17,I17,K17)</f>
        <v>1842</v>
      </c>
      <c r="D17" s="23">
        <f t="shared" ref="D17:D29" si="2">SUM(F17,L17,H17,J17)</f>
        <v>8205</v>
      </c>
      <c r="E17" s="46">
        <v>508</v>
      </c>
      <c r="F17" s="46">
        <v>2088</v>
      </c>
      <c r="G17" s="46">
        <v>426</v>
      </c>
      <c r="H17" s="46">
        <v>2207</v>
      </c>
      <c r="I17" s="46">
        <v>542</v>
      </c>
      <c r="J17" s="46">
        <v>2147</v>
      </c>
      <c r="K17" s="46">
        <v>366</v>
      </c>
      <c r="L17" s="47">
        <v>1763</v>
      </c>
    </row>
    <row r="18" spans="2:12" x14ac:dyDescent="0.25">
      <c r="B18" s="22" t="s">
        <v>12</v>
      </c>
      <c r="C18" s="23">
        <f t="shared" si="1"/>
        <v>7013</v>
      </c>
      <c r="D18" s="23">
        <f t="shared" si="2"/>
        <v>7605</v>
      </c>
      <c r="E18" s="46">
        <v>1650</v>
      </c>
      <c r="F18" s="46">
        <v>1869</v>
      </c>
      <c r="G18" s="46">
        <v>1861</v>
      </c>
      <c r="H18" s="46">
        <v>2184</v>
      </c>
      <c r="I18" s="46">
        <v>2131</v>
      </c>
      <c r="J18" s="46">
        <v>2080</v>
      </c>
      <c r="K18" s="46">
        <v>1371</v>
      </c>
      <c r="L18" s="47">
        <v>1472</v>
      </c>
    </row>
    <row r="19" spans="2:12" x14ac:dyDescent="0.25">
      <c r="B19" s="22" t="s">
        <v>13</v>
      </c>
      <c r="C19" s="23">
        <f t="shared" si="1"/>
        <v>140</v>
      </c>
      <c r="D19" s="23">
        <f t="shared" si="2"/>
        <v>108</v>
      </c>
      <c r="E19" s="46">
        <v>37</v>
      </c>
      <c r="F19" s="46">
        <v>27</v>
      </c>
      <c r="G19" s="46">
        <v>44</v>
      </c>
      <c r="H19" s="46">
        <v>36</v>
      </c>
      <c r="I19" s="46">
        <v>36</v>
      </c>
      <c r="J19" s="46">
        <v>24</v>
      </c>
      <c r="K19" s="46">
        <v>23</v>
      </c>
      <c r="L19" s="47">
        <v>21</v>
      </c>
    </row>
    <row r="20" spans="2:12" x14ac:dyDescent="0.25">
      <c r="B20" s="22" t="s">
        <v>14</v>
      </c>
      <c r="C20" s="23">
        <f t="shared" si="1"/>
        <v>22</v>
      </c>
      <c r="D20" s="23">
        <f t="shared" si="2"/>
        <v>0</v>
      </c>
      <c r="E20" s="46">
        <v>6</v>
      </c>
      <c r="F20" s="46">
        <v>0</v>
      </c>
      <c r="G20" s="46">
        <v>5</v>
      </c>
      <c r="H20" s="46">
        <v>0</v>
      </c>
      <c r="I20" s="46">
        <v>6</v>
      </c>
      <c r="J20" s="46">
        <v>0</v>
      </c>
      <c r="K20" s="46">
        <v>5</v>
      </c>
      <c r="L20" s="47">
        <v>0</v>
      </c>
    </row>
    <row r="21" spans="2:12" x14ac:dyDescent="0.25">
      <c r="B21" s="22" t="s">
        <v>15</v>
      </c>
      <c r="C21" s="23">
        <f t="shared" si="1"/>
        <v>1209</v>
      </c>
      <c r="D21" s="23">
        <f t="shared" si="2"/>
        <v>1131</v>
      </c>
      <c r="E21" s="46">
        <v>397</v>
      </c>
      <c r="F21" s="46">
        <v>340</v>
      </c>
      <c r="G21" s="46">
        <v>320</v>
      </c>
      <c r="H21" s="46">
        <v>250</v>
      </c>
      <c r="I21" s="46">
        <v>288</v>
      </c>
      <c r="J21" s="46">
        <v>274</v>
      </c>
      <c r="K21" s="46">
        <v>204</v>
      </c>
      <c r="L21" s="47">
        <v>267</v>
      </c>
    </row>
    <row r="22" spans="2:12" x14ac:dyDescent="0.25">
      <c r="B22" s="22" t="s">
        <v>16</v>
      </c>
      <c r="C22" s="23">
        <f t="shared" si="1"/>
        <v>311</v>
      </c>
      <c r="D22" s="23">
        <f t="shared" si="2"/>
        <v>231</v>
      </c>
      <c r="E22" s="46">
        <v>80</v>
      </c>
      <c r="F22" s="46">
        <v>54</v>
      </c>
      <c r="G22" s="46">
        <v>78</v>
      </c>
      <c r="H22" s="46">
        <v>57</v>
      </c>
      <c r="I22" s="46">
        <v>90</v>
      </c>
      <c r="J22" s="46">
        <v>73</v>
      </c>
      <c r="K22" s="46">
        <v>63</v>
      </c>
      <c r="L22" s="47">
        <v>47</v>
      </c>
    </row>
    <row r="23" spans="2:12" x14ac:dyDescent="0.25">
      <c r="B23" s="22" t="s">
        <v>17</v>
      </c>
      <c r="C23" s="23">
        <f t="shared" si="1"/>
        <v>157</v>
      </c>
      <c r="D23" s="23">
        <f t="shared" si="2"/>
        <v>285</v>
      </c>
      <c r="E23" s="46">
        <v>46</v>
      </c>
      <c r="F23" s="46">
        <v>71</v>
      </c>
      <c r="G23" s="46">
        <v>56</v>
      </c>
      <c r="H23" s="46">
        <v>124</v>
      </c>
      <c r="I23" s="46">
        <v>35</v>
      </c>
      <c r="J23" s="46">
        <v>64</v>
      </c>
      <c r="K23" s="46">
        <v>20</v>
      </c>
      <c r="L23" s="47">
        <v>26</v>
      </c>
    </row>
    <row r="24" spans="2:12" x14ac:dyDescent="0.25">
      <c r="B24" s="22" t="s">
        <v>18</v>
      </c>
      <c r="C24" s="23">
        <f t="shared" si="1"/>
        <v>901</v>
      </c>
      <c r="D24" s="23">
        <f t="shared" si="2"/>
        <v>530</v>
      </c>
      <c r="E24" s="46">
        <v>164</v>
      </c>
      <c r="F24" s="46">
        <v>151</v>
      </c>
      <c r="G24" s="46">
        <v>229</v>
      </c>
      <c r="H24" s="46">
        <v>130</v>
      </c>
      <c r="I24" s="46">
        <v>283</v>
      </c>
      <c r="J24" s="46">
        <v>150</v>
      </c>
      <c r="K24" s="46">
        <v>225</v>
      </c>
      <c r="L24" s="47">
        <v>99</v>
      </c>
    </row>
    <row r="25" spans="2:12" x14ac:dyDescent="0.25">
      <c r="B25" s="22" t="s">
        <v>19</v>
      </c>
      <c r="C25" s="23">
        <f t="shared" si="1"/>
        <v>163</v>
      </c>
      <c r="D25" s="23">
        <f t="shared" si="2"/>
        <v>136</v>
      </c>
      <c r="E25" s="46">
        <v>43</v>
      </c>
      <c r="F25" s="46">
        <v>41</v>
      </c>
      <c r="G25" s="46">
        <v>34</v>
      </c>
      <c r="H25" s="46">
        <v>38</v>
      </c>
      <c r="I25" s="46">
        <v>58</v>
      </c>
      <c r="J25" s="46">
        <v>41</v>
      </c>
      <c r="K25" s="46">
        <v>28</v>
      </c>
      <c r="L25" s="47">
        <v>16</v>
      </c>
    </row>
    <row r="26" spans="2:12" x14ac:dyDescent="0.25">
      <c r="B26" s="22" t="s">
        <v>20</v>
      </c>
      <c r="C26" s="23">
        <f t="shared" si="1"/>
        <v>21395</v>
      </c>
      <c r="D26" s="23">
        <f t="shared" si="2"/>
        <v>39</v>
      </c>
      <c r="E26" s="46">
        <v>5546</v>
      </c>
      <c r="F26" s="46">
        <v>5</v>
      </c>
      <c r="G26" s="46">
        <v>6520</v>
      </c>
      <c r="H26" s="46">
        <v>11</v>
      </c>
      <c r="I26" s="46">
        <v>5252</v>
      </c>
      <c r="J26" s="46">
        <v>12</v>
      </c>
      <c r="K26" s="46">
        <v>4077</v>
      </c>
      <c r="L26" s="47">
        <v>11</v>
      </c>
    </row>
    <row r="27" spans="2:12" x14ac:dyDescent="0.25">
      <c r="B27" s="22" t="s">
        <v>21</v>
      </c>
      <c r="C27" s="23">
        <f t="shared" si="1"/>
        <v>767</v>
      </c>
      <c r="D27" s="23">
        <f t="shared" si="2"/>
        <v>75</v>
      </c>
      <c r="E27" s="46">
        <v>177</v>
      </c>
      <c r="F27" s="46">
        <v>28</v>
      </c>
      <c r="G27" s="46">
        <v>185</v>
      </c>
      <c r="H27" s="46">
        <v>28</v>
      </c>
      <c r="I27" s="46">
        <v>201</v>
      </c>
      <c r="J27" s="46">
        <v>6</v>
      </c>
      <c r="K27" s="46">
        <v>204</v>
      </c>
      <c r="L27" s="47">
        <v>13</v>
      </c>
    </row>
    <row r="28" spans="2:12" x14ac:dyDescent="0.25">
      <c r="B28" s="22" t="s">
        <v>22</v>
      </c>
      <c r="C28" s="23">
        <f t="shared" si="1"/>
        <v>1169</v>
      </c>
      <c r="D28" s="23">
        <f t="shared" si="2"/>
        <v>607</v>
      </c>
      <c r="E28" s="46">
        <v>331</v>
      </c>
      <c r="F28" s="46">
        <v>187</v>
      </c>
      <c r="G28" s="46">
        <v>388</v>
      </c>
      <c r="H28" s="46">
        <v>179</v>
      </c>
      <c r="I28" s="46">
        <v>276</v>
      </c>
      <c r="J28" s="46">
        <v>141</v>
      </c>
      <c r="K28" s="46">
        <v>174</v>
      </c>
      <c r="L28" s="47">
        <v>100</v>
      </c>
    </row>
    <row r="29" spans="2:12" x14ac:dyDescent="0.25">
      <c r="B29" s="26" t="s">
        <v>23</v>
      </c>
      <c r="C29" s="27">
        <f t="shared" si="1"/>
        <v>3045</v>
      </c>
      <c r="D29" s="27">
        <f t="shared" si="2"/>
        <v>1371</v>
      </c>
      <c r="E29" s="48">
        <v>716</v>
      </c>
      <c r="F29" s="48">
        <v>217</v>
      </c>
      <c r="G29" s="48">
        <v>746</v>
      </c>
      <c r="H29" s="48">
        <v>377</v>
      </c>
      <c r="I29" s="48">
        <v>980</v>
      </c>
      <c r="J29" s="48">
        <v>269</v>
      </c>
      <c r="K29" s="48">
        <v>603</v>
      </c>
      <c r="L29" s="49">
        <v>508</v>
      </c>
    </row>
    <row r="30" spans="2:12" ht="54" customHeight="1" x14ac:dyDescent="0.25">
      <c r="B30" s="153" t="s">
        <v>24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2:12" x14ac:dyDescent="0.25">
      <c r="B31" s="30" t="s">
        <v>25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</row>
    <row r="32" spans="2:12" x14ac:dyDescent="0.25">
      <c r="B32" s="33"/>
      <c r="C32" s="34"/>
      <c r="D32" s="34"/>
      <c r="E32" s="34"/>
      <c r="F32" s="34"/>
      <c r="G32" s="34"/>
      <c r="H32" s="34"/>
      <c r="I32" s="34"/>
      <c r="J32" s="34"/>
    </row>
    <row r="33" spans="2:10" x14ac:dyDescent="0.25">
      <c r="B33" s="35"/>
      <c r="C33" s="34"/>
      <c r="D33" s="34"/>
      <c r="E33" s="34"/>
      <c r="F33" s="34"/>
      <c r="G33" s="34"/>
      <c r="H33" s="34"/>
      <c r="I33" s="34"/>
      <c r="J33" s="34"/>
    </row>
    <row r="34" spans="2:10" x14ac:dyDescent="0.25">
      <c r="B34" s="36"/>
      <c r="C34" s="34"/>
      <c r="D34" s="34"/>
      <c r="E34" s="34"/>
      <c r="F34" s="34"/>
      <c r="G34" s="34"/>
      <c r="H34" s="34"/>
      <c r="I34" s="34"/>
      <c r="J34" s="34"/>
    </row>
    <row r="35" spans="2:10" x14ac:dyDescent="0.25">
      <c r="B35" s="35"/>
      <c r="C35" s="34"/>
      <c r="D35" s="34"/>
      <c r="E35" s="34"/>
      <c r="F35" s="34"/>
      <c r="G35" s="34"/>
      <c r="H35" s="34"/>
      <c r="I35" s="34"/>
      <c r="J35" s="34"/>
    </row>
    <row r="36" spans="2:10" x14ac:dyDescent="0.25">
      <c r="B36" s="35"/>
      <c r="C36" s="34"/>
      <c r="D36" s="34"/>
      <c r="E36" s="34"/>
      <c r="F36" s="34"/>
      <c r="G36" s="34"/>
      <c r="H36" s="34"/>
      <c r="I36" s="34"/>
      <c r="J36" s="34"/>
    </row>
    <row r="37" spans="2:10" x14ac:dyDescent="0.25">
      <c r="B37" s="35"/>
      <c r="C37" s="34"/>
      <c r="D37" s="34"/>
      <c r="E37" s="34"/>
      <c r="F37" s="34"/>
      <c r="G37" s="34"/>
      <c r="H37" s="34"/>
      <c r="I37" s="34"/>
      <c r="J37" s="34"/>
    </row>
    <row r="38" spans="2:10" x14ac:dyDescent="0.25">
      <c r="B38" s="35"/>
      <c r="C38" s="34"/>
      <c r="D38" s="34"/>
      <c r="E38" s="34"/>
      <c r="F38" s="34"/>
      <c r="G38" s="34"/>
      <c r="H38" s="34"/>
      <c r="I38" s="34"/>
      <c r="J38" s="34"/>
    </row>
    <row r="39" spans="2:10" x14ac:dyDescent="0.25">
      <c r="B39" s="37"/>
      <c r="C39" s="38"/>
      <c r="D39" s="38"/>
      <c r="E39" s="38"/>
      <c r="F39" s="38"/>
      <c r="G39" s="38"/>
      <c r="H39" s="38"/>
      <c r="I39" s="38"/>
      <c r="J39" s="38"/>
    </row>
    <row r="53" spans="2:17" x14ac:dyDescent="0.25">
      <c r="B53" s="30" t="s">
        <v>25</v>
      </c>
      <c r="G53" s="154" t="s">
        <v>42</v>
      </c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</sheetData>
  <mergeCells count="13">
    <mergeCell ref="K13:L13"/>
    <mergeCell ref="B30:L30"/>
    <mergeCell ref="G53:Q53"/>
    <mergeCell ref="B6:F6"/>
    <mergeCell ref="B8:L8"/>
    <mergeCell ref="B9:L9"/>
    <mergeCell ref="B10:L10"/>
    <mergeCell ref="B11:L11"/>
    <mergeCell ref="B13:B14"/>
    <mergeCell ref="C13:D13"/>
    <mergeCell ref="E13:F13"/>
    <mergeCell ref="G13:H13"/>
    <mergeCell ref="I13:J13"/>
  </mergeCells>
  <printOptions horizontalCentered="1"/>
  <pageMargins left="0.15748031496062992" right="0.15748031496062992" top="0.39370078740157483" bottom="0.15748031496062992" header="0.31496062992125984" footer="0.31496062992125984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X53"/>
  <sheetViews>
    <sheetView showGridLines="0" view="pageBreakPreview" zoomScale="85" zoomScaleNormal="85" zoomScaleSheetLayoutView="85" workbookViewId="0">
      <selection activeCell="B11" sqref="B11:L11"/>
    </sheetView>
  </sheetViews>
  <sheetFormatPr baseColWidth="10" defaultRowHeight="15" x14ac:dyDescent="0.25"/>
  <cols>
    <col min="1" max="1" width="0.85546875" customWidth="1"/>
    <col min="2" max="2" width="45.5703125" customWidth="1"/>
    <col min="3" max="12" width="13.5703125" customWidth="1"/>
  </cols>
  <sheetData>
    <row r="1" spans="2:24" ht="3" customHeight="1" thickBot="1" x14ac:dyDescent="0.3"/>
    <row r="2" spans="2:2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24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24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8"/>
    </row>
    <row r="5" spans="2:24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8"/>
    </row>
    <row r="6" spans="2:24" ht="16.5" thickBot="1" x14ac:dyDescent="0.3">
      <c r="B6" s="144"/>
      <c r="C6" s="145"/>
      <c r="D6" s="145"/>
      <c r="E6" s="145"/>
      <c r="F6" s="145"/>
      <c r="G6" s="58"/>
      <c r="H6" s="58"/>
      <c r="I6" s="58"/>
      <c r="J6" s="58"/>
      <c r="K6" s="10"/>
      <c r="L6" s="11"/>
    </row>
    <row r="7" spans="2:24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24" ht="15.75" x14ac:dyDescent="0.25">
      <c r="B8" s="146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2:24" ht="15" customHeight="1" x14ac:dyDescent="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2:24" ht="15" customHeight="1" x14ac:dyDescent="0.25">
      <c r="B10" s="146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50"/>
    </row>
    <row r="11" spans="2:24" ht="15" customHeight="1" x14ac:dyDescent="0.25">
      <c r="B11" s="146" t="s">
        <v>58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2:24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24" ht="15.75" customHeight="1" x14ac:dyDescent="0.25">
      <c r="B13" s="149" t="s">
        <v>3</v>
      </c>
      <c r="C13" s="151" t="s">
        <v>4</v>
      </c>
      <c r="D13" s="155"/>
      <c r="E13" s="151" t="s">
        <v>36</v>
      </c>
      <c r="F13" s="155"/>
      <c r="G13" s="151" t="s">
        <v>35</v>
      </c>
      <c r="H13" s="155"/>
      <c r="I13" s="151" t="s">
        <v>34</v>
      </c>
      <c r="J13" s="155"/>
      <c r="K13" s="151" t="s">
        <v>33</v>
      </c>
      <c r="L13" s="152"/>
    </row>
    <row r="14" spans="2:24" ht="30" customHeight="1" x14ac:dyDescent="0.25">
      <c r="B14" s="150"/>
      <c r="C14" s="15" t="s">
        <v>5</v>
      </c>
      <c r="D14" s="16" t="s">
        <v>6</v>
      </c>
      <c r="E14" s="15" t="s">
        <v>7</v>
      </c>
      <c r="F14" s="16" t="s">
        <v>8</v>
      </c>
      <c r="G14" s="15" t="s">
        <v>9</v>
      </c>
      <c r="H14" s="16" t="s">
        <v>8</v>
      </c>
      <c r="I14" s="15" t="s">
        <v>9</v>
      </c>
      <c r="J14" s="16" t="s">
        <v>8</v>
      </c>
      <c r="K14" s="15" t="s">
        <v>9</v>
      </c>
      <c r="L14" s="17" t="s">
        <v>8</v>
      </c>
    </row>
    <row r="15" spans="2:24" x14ac:dyDescent="0.25">
      <c r="B15" s="18" t="s">
        <v>4</v>
      </c>
      <c r="C15" s="19">
        <f>SUM(C16:C29)</f>
        <v>37856</v>
      </c>
      <c r="D15" s="19">
        <f>SUM(D16:D29)</f>
        <v>21425</v>
      </c>
      <c r="E15" s="19">
        <f>SUM(E16:E29)</f>
        <v>10076</v>
      </c>
      <c r="F15" s="19">
        <f t="shared" ref="F15:H15" si="0">SUM(F16:F29)</f>
        <v>3366</v>
      </c>
      <c r="G15" s="19">
        <f t="shared" si="0"/>
        <v>11026</v>
      </c>
      <c r="H15" s="19">
        <f t="shared" si="0"/>
        <v>5347</v>
      </c>
      <c r="I15" s="19">
        <f>SUM(I16:I29)</f>
        <v>8413</v>
      </c>
      <c r="J15" s="19">
        <f>SUM(J16:J29)</f>
        <v>6406</v>
      </c>
      <c r="K15" s="19">
        <f>SUM(K16:K29)</f>
        <v>8341</v>
      </c>
      <c r="L15" s="20">
        <f>SUM(L16:L29)</f>
        <v>6306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2:24" x14ac:dyDescent="0.25">
      <c r="B16" s="22" t="s">
        <v>10</v>
      </c>
      <c r="C16" s="23">
        <f>SUM(E16,G16,I16,K16)</f>
        <v>43</v>
      </c>
      <c r="D16" s="23">
        <f>SUM(F16,L16,H16,J16)</f>
        <v>11</v>
      </c>
      <c r="E16" s="46">
        <v>16</v>
      </c>
      <c r="F16" s="46">
        <v>1</v>
      </c>
      <c r="G16" s="46">
        <v>4</v>
      </c>
      <c r="H16" s="46">
        <v>2</v>
      </c>
      <c r="I16" s="46">
        <v>8</v>
      </c>
      <c r="J16" s="46">
        <v>1</v>
      </c>
      <c r="K16" s="46">
        <v>15</v>
      </c>
      <c r="L16" s="47">
        <v>7</v>
      </c>
      <c r="M16" s="21"/>
      <c r="N16" s="21"/>
    </row>
    <row r="17" spans="2:14" x14ac:dyDescent="0.25">
      <c r="B17" s="22" t="s">
        <v>11</v>
      </c>
      <c r="C17" s="23">
        <f t="shared" ref="C17:C29" si="1">SUM(E17,G17,I17,K17)</f>
        <v>1745</v>
      </c>
      <c r="D17" s="23">
        <f t="shared" ref="D17:D29" si="2">SUM(F17,L17,H17,J17)</f>
        <v>9095</v>
      </c>
      <c r="E17" s="46">
        <v>508</v>
      </c>
      <c r="F17" s="46">
        <v>1419</v>
      </c>
      <c r="G17" s="46">
        <v>431</v>
      </c>
      <c r="H17" s="46">
        <v>2177</v>
      </c>
      <c r="I17" s="46">
        <v>423</v>
      </c>
      <c r="J17" s="46">
        <v>3393</v>
      </c>
      <c r="K17" s="46">
        <v>383</v>
      </c>
      <c r="L17" s="47">
        <v>2106</v>
      </c>
      <c r="M17" s="21"/>
      <c r="N17" s="21"/>
    </row>
    <row r="18" spans="2:14" x14ac:dyDescent="0.25">
      <c r="B18" s="22" t="s">
        <v>12</v>
      </c>
      <c r="C18" s="23">
        <f t="shared" si="1"/>
        <v>7543</v>
      </c>
      <c r="D18" s="23">
        <f t="shared" si="2"/>
        <v>5868</v>
      </c>
      <c r="E18" s="46">
        <v>1987</v>
      </c>
      <c r="F18" s="46">
        <v>816</v>
      </c>
      <c r="G18" s="46">
        <v>2203</v>
      </c>
      <c r="H18" s="46">
        <v>1669</v>
      </c>
      <c r="I18" s="46">
        <v>1861</v>
      </c>
      <c r="J18" s="46">
        <v>1686</v>
      </c>
      <c r="K18" s="46">
        <v>1492</v>
      </c>
      <c r="L18" s="47">
        <v>1697</v>
      </c>
      <c r="M18" s="21"/>
      <c r="N18" s="21"/>
    </row>
    <row r="19" spans="2:14" x14ac:dyDescent="0.25">
      <c r="B19" s="22" t="s">
        <v>13</v>
      </c>
      <c r="C19" s="23">
        <f t="shared" si="1"/>
        <v>155</v>
      </c>
      <c r="D19" s="23">
        <f t="shared" si="2"/>
        <v>148</v>
      </c>
      <c r="E19" s="46">
        <v>34</v>
      </c>
      <c r="F19" s="46">
        <v>25</v>
      </c>
      <c r="G19" s="46">
        <v>39</v>
      </c>
      <c r="H19" s="46">
        <v>36</v>
      </c>
      <c r="I19" s="46">
        <v>47</v>
      </c>
      <c r="J19" s="46">
        <v>40</v>
      </c>
      <c r="K19" s="46">
        <v>35</v>
      </c>
      <c r="L19" s="47">
        <v>47</v>
      </c>
      <c r="M19" s="21"/>
      <c r="N19" s="21"/>
    </row>
    <row r="20" spans="2:14" x14ac:dyDescent="0.25">
      <c r="B20" s="22" t="s">
        <v>14</v>
      </c>
      <c r="C20" s="23">
        <f t="shared" si="1"/>
        <v>10</v>
      </c>
      <c r="D20" s="23">
        <f t="shared" si="2"/>
        <v>0</v>
      </c>
      <c r="E20" s="46">
        <v>4</v>
      </c>
      <c r="F20" s="46">
        <v>0</v>
      </c>
      <c r="G20" s="46">
        <v>3</v>
      </c>
      <c r="H20" s="46">
        <v>0</v>
      </c>
      <c r="I20" s="46">
        <v>3</v>
      </c>
      <c r="J20" s="46">
        <v>0</v>
      </c>
      <c r="K20" s="46">
        <v>0</v>
      </c>
      <c r="L20" s="47">
        <v>0</v>
      </c>
      <c r="M20" s="21"/>
      <c r="N20" s="21"/>
    </row>
    <row r="21" spans="2:14" x14ac:dyDescent="0.25">
      <c r="B21" s="22" t="s">
        <v>15</v>
      </c>
      <c r="C21" s="23">
        <f t="shared" si="1"/>
        <v>827</v>
      </c>
      <c r="D21" s="23">
        <f t="shared" si="2"/>
        <v>425</v>
      </c>
      <c r="E21" s="46">
        <v>155</v>
      </c>
      <c r="F21" s="46">
        <v>87</v>
      </c>
      <c r="G21" s="46">
        <v>204</v>
      </c>
      <c r="H21" s="46">
        <v>120</v>
      </c>
      <c r="I21" s="46">
        <v>240</v>
      </c>
      <c r="J21" s="46">
        <v>129</v>
      </c>
      <c r="K21" s="46">
        <v>228</v>
      </c>
      <c r="L21" s="47">
        <v>89</v>
      </c>
      <c r="M21" s="21"/>
      <c r="N21" s="21"/>
    </row>
    <row r="22" spans="2:14" x14ac:dyDescent="0.25">
      <c r="B22" s="22" t="s">
        <v>16</v>
      </c>
      <c r="C22" s="23">
        <f t="shared" si="1"/>
        <v>278</v>
      </c>
      <c r="D22" s="23">
        <f t="shared" si="2"/>
        <v>213</v>
      </c>
      <c r="E22" s="46">
        <v>81</v>
      </c>
      <c r="F22" s="46">
        <v>56</v>
      </c>
      <c r="G22" s="46">
        <v>84</v>
      </c>
      <c r="H22" s="46">
        <v>61</v>
      </c>
      <c r="I22" s="46">
        <v>61</v>
      </c>
      <c r="J22" s="46">
        <v>42</v>
      </c>
      <c r="K22" s="46">
        <v>52</v>
      </c>
      <c r="L22" s="47">
        <v>54</v>
      </c>
      <c r="M22" s="21"/>
      <c r="N22" s="21"/>
    </row>
    <row r="23" spans="2:14" x14ac:dyDescent="0.25">
      <c r="B23" s="22" t="s">
        <v>17</v>
      </c>
      <c r="C23" s="23">
        <f t="shared" si="1"/>
        <v>184</v>
      </c>
      <c r="D23" s="23">
        <f t="shared" si="2"/>
        <v>201</v>
      </c>
      <c r="E23" s="46">
        <v>65</v>
      </c>
      <c r="F23" s="46">
        <v>37</v>
      </c>
      <c r="G23" s="46">
        <v>46</v>
      </c>
      <c r="H23" s="46">
        <v>54</v>
      </c>
      <c r="I23" s="46">
        <v>46</v>
      </c>
      <c r="J23" s="46">
        <v>50</v>
      </c>
      <c r="K23" s="46">
        <v>27</v>
      </c>
      <c r="L23" s="47">
        <v>60</v>
      </c>
      <c r="M23" s="21"/>
      <c r="N23" s="21"/>
    </row>
    <row r="24" spans="2:14" x14ac:dyDescent="0.25">
      <c r="B24" s="22" t="s">
        <v>18</v>
      </c>
      <c r="C24" s="23">
        <f t="shared" si="1"/>
        <v>949</v>
      </c>
      <c r="D24" s="23">
        <f t="shared" si="2"/>
        <v>494</v>
      </c>
      <c r="E24" s="46">
        <v>261</v>
      </c>
      <c r="F24" s="46">
        <v>86</v>
      </c>
      <c r="G24" s="46">
        <v>255</v>
      </c>
      <c r="H24" s="46">
        <v>175</v>
      </c>
      <c r="I24" s="46">
        <v>211</v>
      </c>
      <c r="J24" s="46">
        <v>110</v>
      </c>
      <c r="K24" s="46">
        <v>222</v>
      </c>
      <c r="L24" s="47">
        <v>123</v>
      </c>
      <c r="M24" s="21"/>
      <c r="N24" s="21"/>
    </row>
    <row r="25" spans="2:14" x14ac:dyDescent="0.25">
      <c r="B25" s="22" t="s">
        <v>19</v>
      </c>
      <c r="C25" s="23">
        <f t="shared" si="1"/>
        <v>231</v>
      </c>
      <c r="D25" s="23">
        <f t="shared" si="2"/>
        <v>131</v>
      </c>
      <c r="E25" s="46">
        <v>36</v>
      </c>
      <c r="F25" s="46">
        <v>26</v>
      </c>
      <c r="G25" s="46">
        <v>55</v>
      </c>
      <c r="H25" s="46">
        <v>36</v>
      </c>
      <c r="I25" s="46">
        <v>66</v>
      </c>
      <c r="J25" s="46">
        <v>33</v>
      </c>
      <c r="K25" s="46">
        <v>74</v>
      </c>
      <c r="L25" s="47">
        <v>36</v>
      </c>
      <c r="M25" s="21"/>
      <c r="N25" s="21"/>
    </row>
    <row r="26" spans="2:14" x14ac:dyDescent="0.25">
      <c r="B26" s="22" t="s">
        <v>20</v>
      </c>
      <c r="C26" s="23">
        <f t="shared" si="1"/>
        <v>20772</v>
      </c>
      <c r="D26" s="23">
        <f t="shared" si="2"/>
        <v>73</v>
      </c>
      <c r="E26" s="46">
        <v>5526</v>
      </c>
      <c r="F26" s="46">
        <v>6</v>
      </c>
      <c r="G26" s="46">
        <v>6262</v>
      </c>
      <c r="H26" s="46">
        <v>13</v>
      </c>
      <c r="I26" s="46">
        <v>4350</v>
      </c>
      <c r="J26" s="46">
        <v>29</v>
      </c>
      <c r="K26" s="46">
        <v>4634</v>
      </c>
      <c r="L26" s="47">
        <v>25</v>
      </c>
      <c r="M26" s="21"/>
      <c r="N26" s="21"/>
    </row>
    <row r="27" spans="2:14" x14ac:dyDescent="0.25">
      <c r="B27" s="22" t="s">
        <v>21</v>
      </c>
      <c r="C27" s="23">
        <f t="shared" si="1"/>
        <v>1563</v>
      </c>
      <c r="D27" s="23">
        <f t="shared" si="2"/>
        <v>172</v>
      </c>
      <c r="E27" s="46">
        <v>308</v>
      </c>
      <c r="F27" s="46">
        <v>46</v>
      </c>
      <c r="G27" s="46">
        <v>410</v>
      </c>
      <c r="H27" s="46">
        <v>1</v>
      </c>
      <c r="I27" s="46">
        <v>327</v>
      </c>
      <c r="J27" s="46">
        <v>28</v>
      </c>
      <c r="K27" s="46">
        <v>518</v>
      </c>
      <c r="L27" s="47">
        <v>97</v>
      </c>
      <c r="M27" s="21"/>
      <c r="N27" s="21"/>
    </row>
    <row r="28" spans="2:14" x14ac:dyDescent="0.25">
      <c r="B28" s="22" t="s">
        <v>22</v>
      </c>
      <c r="C28" s="23">
        <f t="shared" si="1"/>
        <v>1101</v>
      </c>
      <c r="D28" s="23">
        <f t="shared" si="2"/>
        <v>1035</v>
      </c>
      <c r="E28" s="46">
        <v>260</v>
      </c>
      <c r="F28" s="46">
        <v>140</v>
      </c>
      <c r="G28" s="46">
        <v>345</v>
      </c>
      <c r="H28" s="46">
        <v>275</v>
      </c>
      <c r="I28" s="46">
        <v>231</v>
      </c>
      <c r="J28" s="46">
        <v>214</v>
      </c>
      <c r="K28" s="46">
        <v>265</v>
      </c>
      <c r="L28" s="47">
        <v>406</v>
      </c>
      <c r="M28" s="21"/>
      <c r="N28" s="21"/>
    </row>
    <row r="29" spans="2:14" x14ac:dyDescent="0.25">
      <c r="B29" s="26" t="s">
        <v>23</v>
      </c>
      <c r="C29" s="27">
        <f t="shared" si="1"/>
        <v>2455</v>
      </c>
      <c r="D29" s="27">
        <f t="shared" si="2"/>
        <v>3559</v>
      </c>
      <c r="E29" s="48">
        <v>835</v>
      </c>
      <c r="F29" s="48">
        <v>621</v>
      </c>
      <c r="G29" s="48">
        <v>685</v>
      </c>
      <c r="H29" s="48">
        <v>728</v>
      </c>
      <c r="I29" s="48">
        <v>539</v>
      </c>
      <c r="J29" s="48">
        <v>651</v>
      </c>
      <c r="K29" s="48">
        <v>396</v>
      </c>
      <c r="L29" s="49">
        <v>1559</v>
      </c>
      <c r="M29" s="21"/>
      <c r="N29" s="21"/>
    </row>
    <row r="30" spans="2:14" ht="54" customHeight="1" x14ac:dyDescent="0.25">
      <c r="B30" s="153" t="s">
        <v>24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2:14" x14ac:dyDescent="0.25">
      <c r="B31" s="30" t="s">
        <v>25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</row>
    <row r="32" spans="2:14" x14ac:dyDescent="0.25">
      <c r="B32" s="33"/>
      <c r="C32" s="34"/>
      <c r="D32" s="34"/>
      <c r="E32" s="34"/>
      <c r="F32" s="34"/>
      <c r="G32" s="34"/>
      <c r="H32" s="34"/>
      <c r="I32" s="34"/>
      <c r="J32" s="34"/>
    </row>
    <row r="33" spans="2:10" x14ac:dyDescent="0.25">
      <c r="B33" s="35"/>
      <c r="C33" s="34"/>
      <c r="D33" s="34"/>
      <c r="E33" s="34"/>
      <c r="F33" s="34"/>
      <c r="G33" s="34"/>
      <c r="H33" s="34"/>
      <c r="I33" s="34"/>
      <c r="J33" s="34"/>
    </row>
    <row r="34" spans="2:10" x14ac:dyDescent="0.25">
      <c r="B34" s="36"/>
      <c r="C34" s="34"/>
      <c r="D34" s="34"/>
      <c r="E34" s="34"/>
      <c r="F34" s="34"/>
      <c r="G34" s="34"/>
      <c r="H34" s="34"/>
      <c r="I34" s="34"/>
      <c r="J34" s="34"/>
    </row>
    <row r="35" spans="2:10" x14ac:dyDescent="0.25">
      <c r="B35" s="35"/>
      <c r="C35" s="34"/>
      <c r="D35" s="34"/>
      <c r="E35" s="34"/>
      <c r="F35" s="34"/>
      <c r="G35" s="34"/>
      <c r="H35" s="34"/>
      <c r="I35" s="34"/>
      <c r="J35" s="34"/>
    </row>
    <row r="36" spans="2:10" x14ac:dyDescent="0.25">
      <c r="B36" s="35"/>
      <c r="C36" s="34"/>
      <c r="D36" s="34"/>
      <c r="E36" s="34"/>
      <c r="F36" s="34"/>
      <c r="G36" s="34"/>
      <c r="H36" s="34"/>
      <c r="I36" s="34"/>
      <c r="J36" s="34"/>
    </row>
    <row r="37" spans="2:10" x14ac:dyDescent="0.25">
      <c r="B37" s="35"/>
      <c r="C37" s="34"/>
      <c r="D37" s="34"/>
      <c r="E37" s="34"/>
      <c r="F37" s="34"/>
      <c r="G37" s="34"/>
      <c r="H37" s="34"/>
      <c r="I37" s="34"/>
      <c r="J37" s="34"/>
    </row>
    <row r="38" spans="2:10" x14ac:dyDescent="0.25">
      <c r="B38" s="35"/>
      <c r="C38" s="34"/>
      <c r="D38" s="34"/>
      <c r="E38" s="34"/>
      <c r="F38" s="34"/>
      <c r="G38" s="34"/>
      <c r="H38" s="34"/>
      <c r="I38" s="34"/>
      <c r="J38" s="34"/>
    </row>
    <row r="39" spans="2:10" x14ac:dyDescent="0.25">
      <c r="B39" s="37"/>
      <c r="C39" s="38"/>
      <c r="D39" s="38"/>
      <c r="E39" s="38"/>
      <c r="F39" s="38"/>
      <c r="G39" s="38"/>
      <c r="H39" s="38"/>
      <c r="I39" s="38"/>
      <c r="J39" s="38"/>
    </row>
    <row r="53" spans="2:17" x14ac:dyDescent="0.25">
      <c r="B53" s="30" t="s">
        <v>25</v>
      </c>
      <c r="F53" s="154" t="s">
        <v>25</v>
      </c>
      <c r="G53" s="154"/>
      <c r="H53" s="154"/>
      <c r="I53" s="154"/>
      <c r="J53" s="154"/>
      <c r="K53" s="154"/>
      <c r="L53" s="154"/>
      <c r="M53" s="57"/>
      <c r="N53" s="57"/>
      <c r="O53" s="57"/>
      <c r="P53" s="57"/>
      <c r="Q53" s="57"/>
    </row>
  </sheetData>
  <mergeCells count="13">
    <mergeCell ref="K13:L13"/>
    <mergeCell ref="B30:L30"/>
    <mergeCell ref="F53:L53"/>
    <mergeCell ref="B6:F6"/>
    <mergeCell ref="B8:L8"/>
    <mergeCell ref="B9:L9"/>
    <mergeCell ref="B10:L10"/>
    <mergeCell ref="B11:L11"/>
    <mergeCell ref="B13:B14"/>
    <mergeCell ref="C13:D13"/>
    <mergeCell ref="E13:F13"/>
    <mergeCell ref="G13:H13"/>
    <mergeCell ref="I13:J13"/>
  </mergeCells>
  <printOptions horizontalCentered="1"/>
  <pageMargins left="0.15748031496062992" right="0.15748031496062992" top="0.39370078740157483" bottom="0.15748031496062992" header="0.31496062992125984" footer="0.31496062992125984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X53"/>
  <sheetViews>
    <sheetView showGridLines="0" view="pageBreakPreview" zoomScale="85" zoomScaleNormal="85" zoomScaleSheetLayoutView="85" workbookViewId="0">
      <selection activeCell="B11" sqref="B11:L11"/>
    </sheetView>
  </sheetViews>
  <sheetFormatPr baseColWidth="10" defaultRowHeight="15" x14ac:dyDescent="0.25"/>
  <cols>
    <col min="1" max="1" width="0.85546875" customWidth="1"/>
    <col min="2" max="2" width="45.5703125" customWidth="1"/>
    <col min="3" max="12" width="13.5703125" customWidth="1"/>
  </cols>
  <sheetData>
    <row r="1" spans="2:24" ht="3" customHeight="1" thickBot="1" x14ac:dyDescent="0.3"/>
    <row r="2" spans="2:2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24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24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8"/>
    </row>
    <row r="5" spans="2:24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8"/>
    </row>
    <row r="6" spans="2:24" ht="16.5" thickBot="1" x14ac:dyDescent="0.3">
      <c r="B6" s="144"/>
      <c r="C6" s="145"/>
      <c r="D6" s="145"/>
      <c r="E6" s="145"/>
      <c r="F6" s="145"/>
      <c r="G6" s="59"/>
      <c r="H6" s="59"/>
      <c r="I6" s="59"/>
      <c r="J6" s="59"/>
      <c r="K6" s="10"/>
      <c r="L6" s="11"/>
    </row>
    <row r="7" spans="2:24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24" ht="15.75" x14ac:dyDescent="0.25">
      <c r="B8" s="146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2:24" ht="15" customHeight="1" x14ac:dyDescent="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2:24" ht="15" customHeight="1" x14ac:dyDescent="0.25">
      <c r="B10" s="146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50"/>
    </row>
    <row r="11" spans="2:24" ht="15" customHeight="1" x14ac:dyDescent="0.25">
      <c r="B11" s="146" t="s">
        <v>59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2:24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24" ht="15.75" customHeight="1" x14ac:dyDescent="0.25">
      <c r="B13" s="149" t="s">
        <v>3</v>
      </c>
      <c r="C13" s="151" t="s">
        <v>4</v>
      </c>
      <c r="D13" s="155"/>
      <c r="E13" s="151" t="s">
        <v>36</v>
      </c>
      <c r="F13" s="155"/>
      <c r="G13" s="151" t="s">
        <v>35</v>
      </c>
      <c r="H13" s="155"/>
      <c r="I13" s="151" t="s">
        <v>34</v>
      </c>
      <c r="J13" s="155"/>
      <c r="K13" s="151" t="s">
        <v>33</v>
      </c>
      <c r="L13" s="152"/>
    </row>
    <row r="14" spans="2:24" ht="30" customHeight="1" x14ac:dyDescent="0.25">
      <c r="B14" s="150"/>
      <c r="C14" s="15" t="s">
        <v>5</v>
      </c>
      <c r="D14" s="16" t="s">
        <v>6</v>
      </c>
      <c r="E14" s="15" t="s">
        <v>7</v>
      </c>
      <c r="F14" s="16" t="s">
        <v>8</v>
      </c>
      <c r="G14" s="15" t="s">
        <v>9</v>
      </c>
      <c r="H14" s="16" t="s">
        <v>8</v>
      </c>
      <c r="I14" s="15" t="s">
        <v>9</v>
      </c>
      <c r="J14" s="16" t="s">
        <v>8</v>
      </c>
      <c r="K14" s="15" t="s">
        <v>9</v>
      </c>
      <c r="L14" s="17" t="s">
        <v>8</v>
      </c>
    </row>
    <row r="15" spans="2:24" x14ac:dyDescent="0.25">
      <c r="B15" s="18" t="s">
        <v>4</v>
      </c>
      <c r="C15" s="19">
        <v>57672</v>
      </c>
      <c r="D15" s="19">
        <v>20465</v>
      </c>
      <c r="E15" s="19">
        <v>9873</v>
      </c>
      <c r="F15" s="19">
        <v>5232</v>
      </c>
      <c r="G15" s="19">
        <v>12089</v>
      </c>
      <c r="H15" s="19">
        <v>4671</v>
      </c>
      <c r="I15" s="19">
        <v>18043</v>
      </c>
      <c r="J15" s="19">
        <v>5361</v>
      </c>
      <c r="K15" s="19">
        <v>17667</v>
      </c>
      <c r="L15" s="20">
        <v>5201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2:24" x14ac:dyDescent="0.25">
      <c r="B16" s="22" t="s">
        <v>10</v>
      </c>
      <c r="C16" s="23">
        <v>119</v>
      </c>
      <c r="D16" s="23">
        <v>34</v>
      </c>
      <c r="E16" s="46">
        <v>18</v>
      </c>
      <c r="F16" s="46">
        <v>10</v>
      </c>
      <c r="G16" s="46">
        <v>17</v>
      </c>
      <c r="H16" s="46">
        <v>5</v>
      </c>
      <c r="I16" s="46">
        <v>45</v>
      </c>
      <c r="J16" s="46">
        <v>10</v>
      </c>
      <c r="K16" s="46">
        <v>39</v>
      </c>
      <c r="L16" s="47">
        <v>9</v>
      </c>
      <c r="M16" s="21"/>
      <c r="N16" s="21"/>
    </row>
    <row r="17" spans="2:14" x14ac:dyDescent="0.25">
      <c r="B17" s="22" t="s">
        <v>11</v>
      </c>
      <c r="C17" s="23">
        <v>3136</v>
      </c>
      <c r="D17" s="23">
        <v>8140</v>
      </c>
      <c r="E17" s="46">
        <v>468</v>
      </c>
      <c r="F17" s="46">
        <v>2018</v>
      </c>
      <c r="G17" s="46">
        <v>621</v>
      </c>
      <c r="H17" s="46">
        <v>1632</v>
      </c>
      <c r="I17" s="46">
        <v>1131</v>
      </c>
      <c r="J17" s="46">
        <v>1944</v>
      </c>
      <c r="K17" s="46">
        <v>916</v>
      </c>
      <c r="L17" s="47">
        <v>2546</v>
      </c>
      <c r="M17" s="21"/>
      <c r="N17" s="21"/>
    </row>
    <row r="18" spans="2:14" x14ac:dyDescent="0.25">
      <c r="B18" s="22" t="s">
        <v>12</v>
      </c>
      <c r="C18" s="23">
        <v>9440</v>
      </c>
      <c r="D18" s="23">
        <v>6810</v>
      </c>
      <c r="E18" s="46">
        <v>1699</v>
      </c>
      <c r="F18" s="46">
        <v>1868</v>
      </c>
      <c r="G18" s="46">
        <v>2417</v>
      </c>
      <c r="H18" s="46">
        <v>1717</v>
      </c>
      <c r="I18" s="46">
        <v>2980</v>
      </c>
      <c r="J18" s="46">
        <v>1898</v>
      </c>
      <c r="K18" s="46">
        <v>2344</v>
      </c>
      <c r="L18" s="47">
        <v>1327</v>
      </c>
      <c r="M18" s="21"/>
      <c r="N18" s="21"/>
    </row>
    <row r="19" spans="2:14" x14ac:dyDescent="0.25">
      <c r="B19" s="22" t="s">
        <v>13</v>
      </c>
      <c r="C19" s="23">
        <v>186</v>
      </c>
      <c r="D19" s="23">
        <v>171</v>
      </c>
      <c r="E19" s="46">
        <v>28</v>
      </c>
      <c r="F19" s="46">
        <v>28</v>
      </c>
      <c r="G19" s="46">
        <v>54</v>
      </c>
      <c r="H19" s="46">
        <v>43</v>
      </c>
      <c r="I19" s="46">
        <v>51</v>
      </c>
      <c r="J19" s="46">
        <v>41</v>
      </c>
      <c r="K19" s="46">
        <v>53</v>
      </c>
      <c r="L19" s="47">
        <v>59</v>
      </c>
      <c r="M19" s="21"/>
      <c r="N19" s="21"/>
    </row>
    <row r="20" spans="2:14" x14ac:dyDescent="0.25">
      <c r="B20" s="22" t="s">
        <v>14</v>
      </c>
      <c r="C20" s="23">
        <v>5</v>
      </c>
      <c r="D20" s="23">
        <v>2</v>
      </c>
      <c r="E20" s="46">
        <v>1</v>
      </c>
      <c r="F20" s="46">
        <v>0</v>
      </c>
      <c r="G20" s="46">
        <v>1</v>
      </c>
      <c r="H20" s="46">
        <v>0</v>
      </c>
      <c r="I20" s="46">
        <v>3</v>
      </c>
      <c r="J20" s="46">
        <v>1</v>
      </c>
      <c r="K20" s="46">
        <v>0</v>
      </c>
      <c r="L20" s="47">
        <v>1</v>
      </c>
      <c r="M20" s="21"/>
      <c r="N20" s="21"/>
    </row>
    <row r="21" spans="2:14" x14ac:dyDescent="0.25">
      <c r="B21" s="22" t="s">
        <v>15</v>
      </c>
      <c r="C21" s="23">
        <v>1079</v>
      </c>
      <c r="D21" s="23">
        <v>333</v>
      </c>
      <c r="E21" s="46">
        <v>195</v>
      </c>
      <c r="F21" s="46">
        <v>77</v>
      </c>
      <c r="G21" s="46">
        <v>234</v>
      </c>
      <c r="H21" s="46">
        <v>78</v>
      </c>
      <c r="I21" s="46">
        <v>331</v>
      </c>
      <c r="J21" s="46">
        <v>108</v>
      </c>
      <c r="K21" s="46">
        <v>319</v>
      </c>
      <c r="L21" s="47">
        <v>70</v>
      </c>
      <c r="M21" s="21"/>
      <c r="N21" s="21"/>
    </row>
    <row r="22" spans="2:14" x14ac:dyDescent="0.25">
      <c r="B22" s="22" t="s">
        <v>16</v>
      </c>
      <c r="C22" s="23">
        <v>287</v>
      </c>
      <c r="D22" s="23">
        <v>230</v>
      </c>
      <c r="E22" s="46">
        <v>71</v>
      </c>
      <c r="F22" s="46">
        <v>52</v>
      </c>
      <c r="G22" s="46">
        <v>72</v>
      </c>
      <c r="H22" s="46">
        <v>51</v>
      </c>
      <c r="I22" s="46">
        <v>79</v>
      </c>
      <c r="J22" s="46">
        <v>55</v>
      </c>
      <c r="K22" s="46">
        <v>65</v>
      </c>
      <c r="L22" s="47">
        <v>72</v>
      </c>
      <c r="M22" s="21"/>
      <c r="N22" s="21"/>
    </row>
    <row r="23" spans="2:14" x14ac:dyDescent="0.25">
      <c r="B23" s="22" t="s">
        <v>17</v>
      </c>
      <c r="C23" s="23">
        <v>236</v>
      </c>
      <c r="D23" s="23">
        <v>267</v>
      </c>
      <c r="E23" s="46">
        <v>65</v>
      </c>
      <c r="F23" s="46">
        <v>94</v>
      </c>
      <c r="G23" s="46">
        <v>48</v>
      </c>
      <c r="H23" s="46">
        <v>59</v>
      </c>
      <c r="I23" s="46">
        <v>71</v>
      </c>
      <c r="J23" s="46">
        <v>70</v>
      </c>
      <c r="K23" s="46">
        <v>52</v>
      </c>
      <c r="L23" s="47">
        <v>44</v>
      </c>
      <c r="M23" s="21"/>
      <c r="N23" s="21"/>
    </row>
    <row r="24" spans="2:14" x14ac:dyDescent="0.25">
      <c r="B24" s="22" t="s">
        <v>18</v>
      </c>
      <c r="C24" s="23">
        <v>1349</v>
      </c>
      <c r="D24" s="23">
        <v>546</v>
      </c>
      <c r="E24" s="46">
        <v>203</v>
      </c>
      <c r="F24" s="46">
        <v>115</v>
      </c>
      <c r="G24" s="46">
        <v>388</v>
      </c>
      <c r="H24" s="46">
        <v>173</v>
      </c>
      <c r="I24" s="46">
        <v>365</v>
      </c>
      <c r="J24" s="46">
        <v>131</v>
      </c>
      <c r="K24" s="46">
        <v>393</v>
      </c>
      <c r="L24" s="47">
        <v>127</v>
      </c>
      <c r="M24" s="21"/>
      <c r="N24" s="21"/>
    </row>
    <row r="25" spans="2:14" x14ac:dyDescent="0.25">
      <c r="B25" s="22" t="s">
        <v>19</v>
      </c>
      <c r="C25" s="23">
        <v>289</v>
      </c>
      <c r="D25" s="23">
        <v>105</v>
      </c>
      <c r="E25" s="46">
        <v>62</v>
      </c>
      <c r="F25" s="46">
        <v>29</v>
      </c>
      <c r="G25" s="46">
        <v>85</v>
      </c>
      <c r="H25" s="46">
        <v>35</v>
      </c>
      <c r="I25" s="46">
        <v>75</v>
      </c>
      <c r="J25" s="46">
        <v>24</v>
      </c>
      <c r="K25" s="46">
        <v>67</v>
      </c>
      <c r="L25" s="47">
        <v>17</v>
      </c>
      <c r="M25" s="21"/>
      <c r="N25" s="21"/>
    </row>
    <row r="26" spans="2:14" x14ac:dyDescent="0.25">
      <c r="B26" s="22" t="s">
        <v>20</v>
      </c>
      <c r="C26" s="23">
        <v>34425</v>
      </c>
      <c r="D26" s="23">
        <v>178</v>
      </c>
      <c r="E26" s="46">
        <v>5759</v>
      </c>
      <c r="F26" s="46">
        <v>24</v>
      </c>
      <c r="G26" s="46">
        <v>6452</v>
      </c>
      <c r="H26" s="46">
        <v>30</v>
      </c>
      <c r="I26" s="46">
        <v>10839</v>
      </c>
      <c r="J26" s="46">
        <v>73</v>
      </c>
      <c r="K26" s="46">
        <v>11375</v>
      </c>
      <c r="L26" s="47">
        <v>51</v>
      </c>
      <c r="M26" s="21"/>
      <c r="N26" s="21"/>
    </row>
    <row r="27" spans="2:14" x14ac:dyDescent="0.25">
      <c r="B27" s="22" t="s">
        <v>21</v>
      </c>
      <c r="C27" s="23">
        <v>3273</v>
      </c>
      <c r="D27" s="23">
        <v>258</v>
      </c>
      <c r="E27" s="46">
        <v>630</v>
      </c>
      <c r="F27" s="46">
        <v>50</v>
      </c>
      <c r="G27" s="46">
        <v>611</v>
      </c>
      <c r="H27" s="46">
        <v>67</v>
      </c>
      <c r="I27" s="46">
        <v>910</v>
      </c>
      <c r="J27" s="46">
        <v>89</v>
      </c>
      <c r="K27" s="46">
        <v>1122</v>
      </c>
      <c r="L27" s="47">
        <v>52</v>
      </c>
      <c r="M27" s="21"/>
      <c r="N27" s="21"/>
    </row>
    <row r="28" spans="2:14" x14ac:dyDescent="0.25">
      <c r="B28" s="22" t="s">
        <v>22</v>
      </c>
      <c r="C28" s="23">
        <v>1200</v>
      </c>
      <c r="D28" s="23">
        <v>918</v>
      </c>
      <c r="E28" s="46">
        <v>237</v>
      </c>
      <c r="F28" s="46">
        <v>330</v>
      </c>
      <c r="G28" s="46">
        <v>274</v>
      </c>
      <c r="H28" s="46">
        <v>162</v>
      </c>
      <c r="I28" s="46">
        <v>387</v>
      </c>
      <c r="J28" s="46">
        <v>223</v>
      </c>
      <c r="K28" s="46">
        <v>302</v>
      </c>
      <c r="L28" s="47">
        <v>203</v>
      </c>
      <c r="M28" s="21"/>
      <c r="N28" s="21"/>
    </row>
    <row r="29" spans="2:14" x14ac:dyDescent="0.25">
      <c r="B29" s="26" t="s">
        <v>23</v>
      </c>
      <c r="C29" s="27">
        <v>2648</v>
      </c>
      <c r="D29" s="27">
        <v>2473</v>
      </c>
      <c r="E29" s="48">
        <v>437</v>
      </c>
      <c r="F29" s="48">
        <v>537</v>
      </c>
      <c r="G29" s="48">
        <v>815</v>
      </c>
      <c r="H29" s="48">
        <v>619</v>
      </c>
      <c r="I29" s="48">
        <v>776</v>
      </c>
      <c r="J29" s="48">
        <v>694</v>
      </c>
      <c r="K29" s="48">
        <v>620</v>
      </c>
      <c r="L29" s="49">
        <v>623</v>
      </c>
      <c r="M29" s="21"/>
      <c r="N29" s="21"/>
    </row>
    <row r="30" spans="2:14" ht="54" customHeight="1" x14ac:dyDescent="0.25">
      <c r="B30" s="153" t="s">
        <v>24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2:14" x14ac:dyDescent="0.25">
      <c r="B31" s="30" t="s">
        <v>25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</row>
    <row r="32" spans="2:14" x14ac:dyDescent="0.25">
      <c r="B32" s="33"/>
      <c r="C32" s="34"/>
      <c r="D32" s="34"/>
      <c r="E32" s="34"/>
      <c r="F32" s="34"/>
      <c r="G32" s="34"/>
      <c r="H32" s="34"/>
      <c r="I32" s="34"/>
      <c r="J32" s="34"/>
    </row>
    <row r="33" spans="2:10" x14ac:dyDescent="0.25">
      <c r="B33" s="35"/>
      <c r="C33" s="34"/>
      <c r="D33" s="34"/>
      <c r="E33" s="34"/>
      <c r="F33" s="34"/>
      <c r="G33" s="34"/>
      <c r="H33" s="34"/>
      <c r="I33" s="34"/>
      <c r="J33" s="34"/>
    </row>
    <row r="34" spans="2:10" x14ac:dyDescent="0.25">
      <c r="B34" s="36"/>
      <c r="C34" s="34"/>
      <c r="D34" s="34"/>
      <c r="E34" s="34"/>
      <c r="F34" s="34"/>
      <c r="G34" s="34"/>
      <c r="H34" s="34"/>
      <c r="I34" s="34"/>
      <c r="J34" s="34"/>
    </row>
    <row r="35" spans="2:10" x14ac:dyDescent="0.25">
      <c r="B35" s="35"/>
      <c r="C35" s="34"/>
      <c r="D35" s="34"/>
      <c r="E35" s="34"/>
      <c r="F35" s="34"/>
      <c r="G35" s="34"/>
      <c r="H35" s="34"/>
      <c r="I35" s="34"/>
      <c r="J35" s="34"/>
    </row>
    <row r="36" spans="2:10" x14ac:dyDescent="0.25">
      <c r="B36" s="35"/>
      <c r="C36" s="34"/>
      <c r="D36" s="34"/>
      <c r="E36" s="34"/>
      <c r="F36" s="34"/>
      <c r="G36" s="34"/>
      <c r="H36" s="34"/>
      <c r="I36" s="34"/>
      <c r="J36" s="34"/>
    </row>
    <row r="37" spans="2:10" x14ac:dyDescent="0.25">
      <c r="B37" s="35"/>
      <c r="C37" s="34"/>
      <c r="D37" s="34"/>
      <c r="E37" s="34"/>
      <c r="F37" s="34"/>
      <c r="G37" s="34"/>
      <c r="H37" s="34"/>
      <c r="I37" s="34"/>
      <c r="J37" s="34"/>
    </row>
    <row r="38" spans="2:10" x14ac:dyDescent="0.25">
      <c r="B38" s="35"/>
      <c r="C38" s="34"/>
      <c r="D38" s="34"/>
      <c r="E38" s="34"/>
      <c r="F38" s="34"/>
      <c r="G38" s="34"/>
      <c r="H38" s="34"/>
      <c r="I38" s="34"/>
      <c r="J38" s="34"/>
    </row>
    <row r="39" spans="2:10" x14ac:dyDescent="0.25">
      <c r="B39" s="37"/>
      <c r="C39" s="38"/>
      <c r="D39" s="38"/>
      <c r="E39" s="38"/>
      <c r="F39" s="38"/>
      <c r="G39" s="38"/>
      <c r="H39" s="38"/>
      <c r="I39" s="38"/>
      <c r="J39" s="38"/>
    </row>
    <row r="53" spans="2:17" x14ac:dyDescent="0.25">
      <c r="B53" s="30" t="s">
        <v>25</v>
      </c>
      <c r="G53" s="154" t="s">
        <v>42</v>
      </c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</sheetData>
  <mergeCells count="13">
    <mergeCell ref="K13:L13"/>
    <mergeCell ref="B30:L30"/>
    <mergeCell ref="G53:Q53"/>
    <mergeCell ref="B6:F6"/>
    <mergeCell ref="B8:L8"/>
    <mergeCell ref="B9:L9"/>
    <mergeCell ref="B10:L10"/>
    <mergeCell ref="B11:L11"/>
    <mergeCell ref="B13:B14"/>
    <mergeCell ref="C13:D13"/>
    <mergeCell ref="E13:F13"/>
    <mergeCell ref="G13:H13"/>
    <mergeCell ref="I13:J13"/>
  </mergeCells>
  <printOptions horizontalCentered="1"/>
  <pageMargins left="0.15748031496062992" right="0.15748031496062992" top="0.39370078740157483" bottom="0.15748031496062992" header="0.31496062992125984" footer="0.31496062992125984"/>
  <pageSetup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1:AG53"/>
  <sheetViews>
    <sheetView showGridLines="0" view="pageBreakPreview" zoomScale="60" zoomScaleNormal="85" workbookViewId="0">
      <selection activeCell="AA19" sqref="AA19"/>
    </sheetView>
  </sheetViews>
  <sheetFormatPr baseColWidth="10" defaultRowHeight="15" x14ac:dyDescent="0.25"/>
  <cols>
    <col min="1" max="1" width="0.85546875" customWidth="1"/>
    <col min="2" max="2" width="43.7109375" customWidth="1"/>
    <col min="3" max="3" width="17.85546875" customWidth="1"/>
    <col min="4" max="4" width="15.42578125" customWidth="1"/>
    <col min="5" max="5" width="14.7109375" customWidth="1"/>
    <col min="6" max="6" width="15.85546875" customWidth="1"/>
    <col min="7" max="7" width="14.85546875" customWidth="1"/>
    <col min="8" max="8" width="16.7109375" customWidth="1"/>
    <col min="9" max="9" width="14.5703125" customWidth="1"/>
    <col min="10" max="10" width="14.7109375" customWidth="1"/>
    <col min="11" max="11" width="15.85546875" customWidth="1"/>
    <col min="12" max="12" width="15.140625" customWidth="1"/>
    <col min="13" max="13" width="17" customWidth="1"/>
    <col min="14" max="14" width="16.140625" customWidth="1"/>
    <col min="15" max="15" width="16.42578125" customWidth="1"/>
    <col min="16" max="16" width="14.85546875" customWidth="1"/>
    <col min="17" max="17" width="16.5703125" customWidth="1"/>
    <col min="18" max="18" width="14.140625" customWidth="1"/>
    <col min="19" max="19" width="16" customWidth="1"/>
    <col min="20" max="20" width="14.7109375" customWidth="1"/>
    <col min="21" max="21" width="16.28515625" customWidth="1"/>
    <col min="22" max="23" width="14.42578125" bestFit="1" customWidth="1"/>
    <col min="24" max="24" width="15.7109375" customWidth="1"/>
  </cols>
  <sheetData>
    <row r="1" spans="2:33" ht="3" customHeight="1" thickBot="1" x14ac:dyDescent="0.3"/>
    <row r="2" spans="2:3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4"/>
    </row>
    <row r="3" spans="2:33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"/>
    </row>
    <row r="4" spans="2:33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"/>
    </row>
    <row r="5" spans="2:33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8"/>
    </row>
    <row r="6" spans="2:33" ht="16.5" thickBot="1" x14ac:dyDescent="0.3">
      <c r="B6" s="144"/>
      <c r="C6" s="145"/>
      <c r="D6" s="145"/>
      <c r="E6" s="145"/>
      <c r="F6" s="145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</row>
    <row r="7" spans="2:33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</row>
    <row r="8" spans="2:33" ht="15.75" x14ac:dyDescent="0.25">
      <c r="B8" s="146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8"/>
    </row>
    <row r="9" spans="2:33" ht="15" customHeight="1" x14ac:dyDescent="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8"/>
    </row>
    <row r="10" spans="2:33" ht="15" customHeight="1" x14ac:dyDescent="0.25">
      <c r="B10" s="146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8"/>
    </row>
    <row r="11" spans="2:33" ht="15" customHeight="1" x14ac:dyDescent="0.25">
      <c r="B11" s="146" t="s">
        <v>48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</row>
    <row r="12" spans="2:33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</row>
    <row r="13" spans="2:33" ht="15.75" customHeight="1" x14ac:dyDescent="0.25">
      <c r="B13" s="149" t="s">
        <v>3</v>
      </c>
      <c r="C13" s="151" t="s">
        <v>4</v>
      </c>
      <c r="D13" s="155"/>
      <c r="E13" s="151" t="s">
        <v>27</v>
      </c>
      <c r="F13" s="155"/>
      <c r="G13" s="151" t="s">
        <v>28</v>
      </c>
      <c r="H13" s="155"/>
      <c r="I13" s="151" t="s">
        <v>29</v>
      </c>
      <c r="J13" s="155"/>
      <c r="K13" s="151" t="s">
        <v>30</v>
      </c>
      <c r="L13" s="155"/>
      <c r="M13" s="151" t="s">
        <v>38</v>
      </c>
      <c r="N13" s="155"/>
      <c r="O13" s="151" t="s">
        <v>40</v>
      </c>
      <c r="P13" s="155"/>
      <c r="Q13" s="151" t="s">
        <v>39</v>
      </c>
      <c r="R13" s="155"/>
      <c r="S13" s="151" t="s">
        <v>41</v>
      </c>
      <c r="T13" s="155"/>
      <c r="U13" s="151" t="s">
        <v>47</v>
      </c>
      <c r="V13" s="155"/>
      <c r="W13" s="151" t="s">
        <v>43</v>
      </c>
      <c r="X13" s="152"/>
      <c r="AB13" s="61"/>
    </row>
    <row r="14" spans="2:33" ht="30" customHeight="1" x14ac:dyDescent="0.25">
      <c r="B14" s="150"/>
      <c r="C14" s="15" t="s">
        <v>45</v>
      </c>
      <c r="D14" s="16" t="s">
        <v>46</v>
      </c>
      <c r="E14" s="15" t="s">
        <v>7</v>
      </c>
      <c r="F14" s="16" t="s">
        <v>8</v>
      </c>
      <c r="G14" s="15" t="s">
        <v>9</v>
      </c>
      <c r="H14" s="16" t="s">
        <v>8</v>
      </c>
      <c r="I14" s="15" t="s">
        <v>7</v>
      </c>
      <c r="J14" s="16" t="s">
        <v>8</v>
      </c>
      <c r="K14" s="15" t="s">
        <v>9</v>
      </c>
      <c r="L14" s="16" t="s">
        <v>8</v>
      </c>
      <c r="M14" s="16" t="s">
        <v>9</v>
      </c>
      <c r="N14" s="16" t="s">
        <v>8</v>
      </c>
      <c r="O14" s="16" t="s">
        <v>9</v>
      </c>
      <c r="P14" s="16" t="s">
        <v>8</v>
      </c>
      <c r="Q14" s="16" t="s">
        <v>9</v>
      </c>
      <c r="R14" s="16" t="s">
        <v>8</v>
      </c>
      <c r="S14" s="16" t="s">
        <v>9</v>
      </c>
      <c r="T14" s="16" t="s">
        <v>8</v>
      </c>
      <c r="U14" s="16" t="s">
        <v>9</v>
      </c>
      <c r="V14" s="16" t="s">
        <v>8</v>
      </c>
      <c r="W14" s="15" t="s">
        <v>9</v>
      </c>
      <c r="X14" s="17" t="s">
        <v>8</v>
      </c>
    </row>
    <row r="15" spans="2:33" x14ac:dyDescent="0.25">
      <c r="B15" s="18" t="s">
        <v>4</v>
      </c>
      <c r="C15" s="19">
        <f>SUM(C16:C29)</f>
        <v>30313</v>
      </c>
      <c r="D15" s="19">
        <f>SUM(D16:D29)</f>
        <v>11811</v>
      </c>
      <c r="E15" s="19">
        <v>6473</v>
      </c>
      <c r="F15" s="19">
        <v>2050</v>
      </c>
      <c r="G15" s="19">
        <v>5117</v>
      </c>
      <c r="H15" s="19">
        <v>1711</v>
      </c>
      <c r="I15" s="19">
        <v>4296</v>
      </c>
      <c r="J15" s="19">
        <v>1447</v>
      </c>
      <c r="K15" s="19">
        <v>645</v>
      </c>
      <c r="L15" s="19">
        <v>759</v>
      </c>
      <c r="M15" s="19">
        <v>1101</v>
      </c>
      <c r="N15" s="19">
        <v>806</v>
      </c>
      <c r="O15" s="19">
        <v>3477</v>
      </c>
      <c r="P15" s="19">
        <v>473</v>
      </c>
      <c r="Q15" s="19">
        <v>2741</v>
      </c>
      <c r="R15" s="19">
        <v>1110</v>
      </c>
      <c r="S15" s="19">
        <v>2588</v>
      </c>
      <c r="T15" s="19">
        <v>1497</v>
      </c>
      <c r="U15" s="19">
        <v>3875</v>
      </c>
      <c r="V15" s="19">
        <v>1958</v>
      </c>
      <c r="W15" s="19"/>
      <c r="X15" s="20"/>
      <c r="Y15" s="21"/>
      <c r="Z15" s="21"/>
      <c r="AA15" s="21"/>
      <c r="AB15" s="21"/>
      <c r="AC15" s="21"/>
      <c r="AD15" s="21"/>
      <c r="AE15" s="21"/>
      <c r="AF15" s="21"/>
      <c r="AG15" s="21"/>
    </row>
    <row r="16" spans="2:33" x14ac:dyDescent="0.25">
      <c r="B16" s="22" t="s">
        <v>10</v>
      </c>
      <c r="C16" s="24">
        <f>E16+G16+I16+K16+M16+O16+Q16+W16+S16+U16</f>
        <v>66</v>
      </c>
      <c r="D16" s="24">
        <f>F16+H16+J16+L16+N16+P16+R16+X16+T16+V16</f>
        <v>23</v>
      </c>
      <c r="E16" s="24">
        <v>14</v>
      </c>
      <c r="F16" s="24">
        <v>10</v>
      </c>
      <c r="G16" s="24">
        <v>13</v>
      </c>
      <c r="H16" s="24">
        <v>4</v>
      </c>
      <c r="I16" s="24">
        <v>8</v>
      </c>
      <c r="J16" s="24">
        <v>3</v>
      </c>
      <c r="K16" s="24">
        <v>6</v>
      </c>
      <c r="L16" s="24">
        <v>0</v>
      </c>
      <c r="M16" s="24">
        <v>4</v>
      </c>
      <c r="N16" s="24">
        <v>0</v>
      </c>
      <c r="O16" s="24">
        <v>4</v>
      </c>
      <c r="P16" s="24">
        <v>0</v>
      </c>
      <c r="Q16" s="24">
        <v>8</v>
      </c>
      <c r="R16" s="24">
        <v>3</v>
      </c>
      <c r="S16" s="24">
        <v>2</v>
      </c>
      <c r="T16" s="24">
        <v>3</v>
      </c>
      <c r="U16" s="24">
        <v>7</v>
      </c>
      <c r="V16" s="24">
        <v>0</v>
      </c>
      <c r="W16" s="24"/>
      <c r="X16" s="25"/>
      <c r="Y16" s="21"/>
      <c r="Z16" s="21"/>
    </row>
    <row r="17" spans="2:26" x14ac:dyDescent="0.25">
      <c r="B17" s="22" t="s">
        <v>11</v>
      </c>
      <c r="C17" s="24">
        <f t="shared" ref="C17:C29" si="0">E17+G17+I17+K17+M17+O17+Q17+W17+S17+U17</f>
        <v>1338</v>
      </c>
      <c r="D17" s="24">
        <f t="shared" ref="D17:D29" si="1">F17+H17+J17+L17+N17+P17+R17+X17+T17+V17</f>
        <v>5748</v>
      </c>
      <c r="E17" s="24">
        <v>302</v>
      </c>
      <c r="F17" s="24">
        <v>1036</v>
      </c>
      <c r="G17" s="24">
        <v>284</v>
      </c>
      <c r="H17" s="24">
        <v>941</v>
      </c>
      <c r="I17" s="24">
        <v>219</v>
      </c>
      <c r="J17" s="24">
        <v>673</v>
      </c>
      <c r="K17" s="24">
        <v>10</v>
      </c>
      <c r="L17" s="24">
        <v>621</v>
      </c>
      <c r="M17" s="24">
        <v>17</v>
      </c>
      <c r="N17" s="24">
        <v>686</v>
      </c>
      <c r="O17" s="24">
        <v>87</v>
      </c>
      <c r="P17" s="24">
        <v>223</v>
      </c>
      <c r="Q17" s="24">
        <v>113</v>
      </c>
      <c r="R17" s="24">
        <v>427</v>
      </c>
      <c r="S17" s="24">
        <v>128</v>
      </c>
      <c r="T17" s="24">
        <v>455</v>
      </c>
      <c r="U17" s="24">
        <v>178</v>
      </c>
      <c r="V17" s="24">
        <v>686</v>
      </c>
      <c r="W17" s="24"/>
      <c r="X17" s="25"/>
      <c r="Y17" s="21"/>
      <c r="Z17" s="21"/>
    </row>
    <row r="18" spans="2:26" x14ac:dyDescent="0.25">
      <c r="B18" s="22" t="s">
        <v>12</v>
      </c>
      <c r="C18" s="24">
        <f t="shared" si="0"/>
        <v>3174</v>
      </c>
      <c r="D18" s="24">
        <f t="shared" si="1"/>
        <v>2021</v>
      </c>
      <c r="E18" s="24">
        <v>691</v>
      </c>
      <c r="F18" s="24">
        <v>469</v>
      </c>
      <c r="G18" s="24">
        <v>633</v>
      </c>
      <c r="H18" s="24">
        <v>404</v>
      </c>
      <c r="I18" s="24">
        <v>436</v>
      </c>
      <c r="J18" s="24">
        <v>287</v>
      </c>
      <c r="K18" s="24">
        <v>38</v>
      </c>
      <c r="L18" s="24">
        <v>69</v>
      </c>
      <c r="M18" s="24">
        <v>43</v>
      </c>
      <c r="N18" s="24">
        <v>36</v>
      </c>
      <c r="O18" s="24">
        <v>277</v>
      </c>
      <c r="P18" s="24">
        <v>70</v>
      </c>
      <c r="Q18" s="24">
        <v>324</v>
      </c>
      <c r="R18" s="24">
        <v>184</v>
      </c>
      <c r="S18" s="24">
        <v>305</v>
      </c>
      <c r="T18" s="24">
        <v>212</v>
      </c>
      <c r="U18" s="24">
        <v>427</v>
      </c>
      <c r="V18" s="24">
        <v>290</v>
      </c>
      <c r="W18" s="24"/>
      <c r="X18" s="25"/>
      <c r="Y18" s="21"/>
      <c r="Z18" s="21"/>
    </row>
    <row r="19" spans="2:26" x14ac:dyDescent="0.25">
      <c r="B19" s="22" t="s">
        <v>13</v>
      </c>
      <c r="C19" s="24">
        <f t="shared" si="0"/>
        <v>44</v>
      </c>
      <c r="D19" s="24">
        <f t="shared" si="1"/>
        <v>60</v>
      </c>
      <c r="E19" s="24">
        <v>12</v>
      </c>
      <c r="F19" s="24">
        <v>11</v>
      </c>
      <c r="G19" s="24">
        <v>12</v>
      </c>
      <c r="H19" s="24">
        <v>10</v>
      </c>
      <c r="I19" s="24">
        <v>3</v>
      </c>
      <c r="J19" s="24">
        <v>10</v>
      </c>
      <c r="K19" s="24">
        <v>2</v>
      </c>
      <c r="L19" s="24">
        <v>1</v>
      </c>
      <c r="M19" s="24">
        <v>0</v>
      </c>
      <c r="N19" s="24">
        <v>0</v>
      </c>
      <c r="O19" s="24">
        <v>3</v>
      </c>
      <c r="P19" s="24">
        <v>8</v>
      </c>
      <c r="Q19" s="24">
        <v>2</v>
      </c>
      <c r="R19" s="24">
        <v>5</v>
      </c>
      <c r="S19" s="24">
        <v>2</v>
      </c>
      <c r="T19" s="24">
        <v>4</v>
      </c>
      <c r="U19" s="24">
        <v>8</v>
      </c>
      <c r="V19" s="24">
        <v>11</v>
      </c>
      <c r="W19" s="24"/>
      <c r="X19" s="25"/>
      <c r="Y19" s="21"/>
      <c r="Z19" s="21"/>
    </row>
    <row r="20" spans="2:26" x14ac:dyDescent="0.25">
      <c r="B20" s="22" t="s">
        <v>14</v>
      </c>
      <c r="C20" s="24">
        <f t="shared" si="0"/>
        <v>19</v>
      </c>
      <c r="D20" s="24">
        <f t="shared" si="1"/>
        <v>2</v>
      </c>
      <c r="E20" s="24">
        <v>0</v>
      </c>
      <c r="F20" s="24">
        <v>0</v>
      </c>
      <c r="G20" s="24">
        <v>1</v>
      </c>
      <c r="H20" s="24">
        <v>0</v>
      </c>
      <c r="I20" s="24">
        <v>0</v>
      </c>
      <c r="J20" s="24">
        <v>2</v>
      </c>
      <c r="K20" s="24">
        <v>7</v>
      </c>
      <c r="L20" s="24">
        <v>0</v>
      </c>
      <c r="M20" s="24">
        <v>1</v>
      </c>
      <c r="N20" s="24">
        <v>0</v>
      </c>
      <c r="O20" s="24">
        <v>0</v>
      </c>
      <c r="P20" s="24">
        <v>0</v>
      </c>
      <c r="Q20" s="24">
        <v>6</v>
      </c>
      <c r="R20" s="24">
        <v>0</v>
      </c>
      <c r="S20" s="24">
        <v>1</v>
      </c>
      <c r="T20" s="24">
        <v>0</v>
      </c>
      <c r="U20" s="24">
        <v>3</v>
      </c>
      <c r="V20" s="24">
        <v>0</v>
      </c>
      <c r="W20" s="24"/>
      <c r="X20" s="25"/>
      <c r="Y20" s="21"/>
      <c r="Z20" s="21"/>
    </row>
    <row r="21" spans="2:26" x14ac:dyDescent="0.25">
      <c r="B21" s="22" t="s">
        <v>15</v>
      </c>
      <c r="C21" s="24">
        <f t="shared" si="0"/>
        <v>571</v>
      </c>
      <c r="D21" s="24">
        <f t="shared" si="1"/>
        <v>181</v>
      </c>
      <c r="E21" s="24">
        <v>97</v>
      </c>
      <c r="F21" s="24">
        <v>25</v>
      </c>
      <c r="G21" s="24">
        <v>115</v>
      </c>
      <c r="H21" s="24">
        <v>29</v>
      </c>
      <c r="I21" s="24">
        <v>85</v>
      </c>
      <c r="J21" s="24">
        <v>24</v>
      </c>
      <c r="K21" s="24">
        <v>12</v>
      </c>
      <c r="L21" s="24">
        <v>9</v>
      </c>
      <c r="M21" s="24">
        <v>34</v>
      </c>
      <c r="N21" s="24">
        <v>3</v>
      </c>
      <c r="O21" s="24">
        <v>76</v>
      </c>
      <c r="P21" s="24">
        <v>17</v>
      </c>
      <c r="Q21" s="24">
        <v>52</v>
      </c>
      <c r="R21" s="24">
        <v>32</v>
      </c>
      <c r="S21" s="24">
        <v>29</v>
      </c>
      <c r="T21" s="24">
        <v>15</v>
      </c>
      <c r="U21" s="24">
        <v>71</v>
      </c>
      <c r="V21" s="24">
        <v>27</v>
      </c>
      <c r="W21" s="24"/>
      <c r="X21" s="25"/>
      <c r="Y21" s="21"/>
      <c r="Z21" s="21"/>
    </row>
    <row r="22" spans="2:26" x14ac:dyDescent="0.25">
      <c r="B22" s="22" t="s">
        <v>16</v>
      </c>
      <c r="C22" s="24">
        <f t="shared" si="0"/>
        <v>84</v>
      </c>
      <c r="D22" s="24">
        <f t="shared" si="1"/>
        <v>104</v>
      </c>
      <c r="E22" s="24">
        <v>24</v>
      </c>
      <c r="F22" s="24">
        <v>24</v>
      </c>
      <c r="G22" s="24">
        <v>20</v>
      </c>
      <c r="H22" s="24">
        <v>28</v>
      </c>
      <c r="I22" s="24">
        <v>16</v>
      </c>
      <c r="J22" s="24">
        <v>12</v>
      </c>
      <c r="K22" s="24">
        <v>0</v>
      </c>
      <c r="L22" s="24">
        <v>7</v>
      </c>
      <c r="M22" s="24">
        <v>0</v>
      </c>
      <c r="N22" s="24">
        <v>6</v>
      </c>
      <c r="O22" s="24">
        <v>3</v>
      </c>
      <c r="P22" s="24">
        <v>1</v>
      </c>
      <c r="Q22" s="24">
        <v>1</v>
      </c>
      <c r="R22" s="24">
        <v>6</v>
      </c>
      <c r="S22" s="24">
        <v>8</v>
      </c>
      <c r="T22" s="24">
        <v>10</v>
      </c>
      <c r="U22" s="24">
        <v>12</v>
      </c>
      <c r="V22" s="24">
        <v>10</v>
      </c>
      <c r="W22" s="24"/>
      <c r="X22" s="25"/>
      <c r="Y22" s="21"/>
      <c r="Z22" s="21"/>
    </row>
    <row r="23" spans="2:26" x14ac:dyDescent="0.25">
      <c r="B23" s="22" t="s">
        <v>17</v>
      </c>
      <c r="C23" s="24">
        <f t="shared" si="0"/>
        <v>270</v>
      </c>
      <c r="D23" s="24">
        <f t="shared" si="1"/>
        <v>70</v>
      </c>
      <c r="E23" s="24">
        <v>32</v>
      </c>
      <c r="F23" s="24">
        <v>17</v>
      </c>
      <c r="G23" s="24">
        <v>27</v>
      </c>
      <c r="H23" s="24">
        <v>18</v>
      </c>
      <c r="I23" s="24">
        <v>14</v>
      </c>
      <c r="J23" s="24">
        <v>6</v>
      </c>
      <c r="K23" s="24">
        <v>53</v>
      </c>
      <c r="L23" s="24">
        <v>0</v>
      </c>
      <c r="M23" s="24">
        <v>49</v>
      </c>
      <c r="N23" s="24">
        <v>2</v>
      </c>
      <c r="O23" s="24">
        <v>29</v>
      </c>
      <c r="P23" s="24">
        <v>0</v>
      </c>
      <c r="Q23" s="24">
        <v>18</v>
      </c>
      <c r="R23" s="24">
        <v>22</v>
      </c>
      <c r="S23" s="24">
        <v>18</v>
      </c>
      <c r="T23" s="24">
        <v>0</v>
      </c>
      <c r="U23" s="24">
        <v>30</v>
      </c>
      <c r="V23" s="24">
        <v>5</v>
      </c>
      <c r="W23" s="24"/>
      <c r="X23" s="25"/>
      <c r="Y23" s="21"/>
      <c r="Z23" s="21"/>
    </row>
    <row r="24" spans="2:26" x14ac:dyDescent="0.25">
      <c r="B24" s="22" t="s">
        <v>18</v>
      </c>
      <c r="C24" s="24">
        <f t="shared" si="0"/>
        <v>632</v>
      </c>
      <c r="D24" s="24">
        <f t="shared" si="1"/>
        <v>362</v>
      </c>
      <c r="E24" s="24">
        <v>140</v>
      </c>
      <c r="F24" s="24">
        <v>75</v>
      </c>
      <c r="G24" s="24">
        <v>96</v>
      </c>
      <c r="H24" s="24">
        <v>39</v>
      </c>
      <c r="I24" s="24">
        <v>56</v>
      </c>
      <c r="J24" s="24">
        <v>14</v>
      </c>
      <c r="K24" s="24">
        <v>3</v>
      </c>
      <c r="L24" s="24">
        <v>1</v>
      </c>
      <c r="M24" s="24">
        <v>10</v>
      </c>
      <c r="N24" s="24">
        <v>1</v>
      </c>
      <c r="O24" s="24">
        <v>14</v>
      </c>
      <c r="P24" s="24">
        <v>0</v>
      </c>
      <c r="Q24" s="24">
        <v>48</v>
      </c>
      <c r="R24" s="24">
        <v>26</v>
      </c>
      <c r="S24" s="24">
        <v>121</v>
      </c>
      <c r="T24" s="24">
        <v>107</v>
      </c>
      <c r="U24" s="24">
        <v>144</v>
      </c>
      <c r="V24" s="24">
        <v>99</v>
      </c>
      <c r="W24" s="24"/>
      <c r="X24" s="25"/>
      <c r="Y24" s="21"/>
      <c r="Z24" s="21"/>
    </row>
    <row r="25" spans="2:26" x14ac:dyDescent="0.25">
      <c r="B25" s="22" t="s">
        <v>19</v>
      </c>
      <c r="C25" s="24">
        <f t="shared" si="0"/>
        <v>139</v>
      </c>
      <c r="D25" s="24">
        <f t="shared" si="1"/>
        <v>1298</v>
      </c>
      <c r="E25" s="24">
        <v>35</v>
      </c>
      <c r="F25" s="24">
        <v>12</v>
      </c>
      <c r="G25" s="24">
        <v>32</v>
      </c>
      <c r="H25" s="24">
        <v>11</v>
      </c>
      <c r="I25" s="24">
        <v>20</v>
      </c>
      <c r="J25" s="24">
        <v>13</v>
      </c>
      <c r="K25" s="24">
        <v>4</v>
      </c>
      <c r="L25" s="24">
        <v>9</v>
      </c>
      <c r="M25" s="24">
        <v>5</v>
      </c>
      <c r="N25" s="24">
        <v>21</v>
      </c>
      <c r="O25" s="24">
        <v>13</v>
      </c>
      <c r="P25" s="24">
        <v>35</v>
      </c>
      <c r="Q25" s="24">
        <v>5</v>
      </c>
      <c r="R25" s="24">
        <v>211</v>
      </c>
      <c r="S25" s="24">
        <v>13</v>
      </c>
      <c r="T25" s="24">
        <v>379</v>
      </c>
      <c r="U25" s="24">
        <v>12</v>
      </c>
      <c r="V25" s="24">
        <v>607</v>
      </c>
      <c r="W25" s="24"/>
      <c r="X25" s="25"/>
      <c r="Y25" s="21"/>
      <c r="Z25" s="21"/>
    </row>
    <row r="26" spans="2:26" x14ac:dyDescent="0.25">
      <c r="B26" s="22" t="s">
        <v>20</v>
      </c>
      <c r="C26" s="24">
        <f t="shared" si="0"/>
        <v>19578</v>
      </c>
      <c r="D26" s="24">
        <f t="shared" si="1"/>
        <v>64</v>
      </c>
      <c r="E26" s="24">
        <v>4356</v>
      </c>
      <c r="F26" s="24">
        <v>22</v>
      </c>
      <c r="G26" s="24">
        <v>3287</v>
      </c>
      <c r="H26" s="24">
        <v>8</v>
      </c>
      <c r="I26" s="24">
        <v>2968</v>
      </c>
      <c r="J26" s="24">
        <v>3</v>
      </c>
      <c r="K26" s="24">
        <v>422</v>
      </c>
      <c r="L26" s="24">
        <v>0</v>
      </c>
      <c r="M26" s="24">
        <v>369</v>
      </c>
      <c r="N26" s="24">
        <v>1</v>
      </c>
      <c r="O26" s="24">
        <v>2594</v>
      </c>
      <c r="P26" s="24">
        <v>0</v>
      </c>
      <c r="Q26" s="24">
        <v>1651</v>
      </c>
      <c r="R26" s="24">
        <v>10</v>
      </c>
      <c r="S26" s="24">
        <v>1672</v>
      </c>
      <c r="T26" s="24">
        <v>9</v>
      </c>
      <c r="U26" s="24">
        <v>2259</v>
      </c>
      <c r="V26" s="24">
        <v>11</v>
      </c>
      <c r="W26" s="24"/>
      <c r="X26" s="25"/>
      <c r="Y26" s="21"/>
      <c r="Z26" s="21"/>
    </row>
    <row r="27" spans="2:26" x14ac:dyDescent="0.25">
      <c r="B27" s="22" t="s">
        <v>21</v>
      </c>
      <c r="C27" s="24">
        <f t="shared" si="0"/>
        <v>2816</v>
      </c>
      <c r="D27" s="24">
        <f t="shared" si="1"/>
        <v>137</v>
      </c>
      <c r="E27" s="24">
        <v>403</v>
      </c>
      <c r="F27" s="24">
        <v>22</v>
      </c>
      <c r="G27" s="24">
        <v>320</v>
      </c>
      <c r="H27" s="24">
        <v>20</v>
      </c>
      <c r="I27" s="24">
        <v>276</v>
      </c>
      <c r="J27" s="24">
        <v>21</v>
      </c>
      <c r="K27" s="24">
        <v>50</v>
      </c>
      <c r="L27" s="24">
        <v>3</v>
      </c>
      <c r="M27" s="24">
        <v>473</v>
      </c>
      <c r="N27" s="24">
        <v>1</v>
      </c>
      <c r="O27" s="24">
        <v>256</v>
      </c>
      <c r="P27" s="24">
        <v>4</v>
      </c>
      <c r="Q27" s="24">
        <v>296</v>
      </c>
      <c r="R27" s="24">
        <v>13</v>
      </c>
      <c r="S27" s="24">
        <v>192</v>
      </c>
      <c r="T27" s="24">
        <v>17</v>
      </c>
      <c r="U27" s="24">
        <v>550</v>
      </c>
      <c r="V27" s="24">
        <v>36</v>
      </c>
      <c r="W27" s="24"/>
      <c r="X27" s="25"/>
      <c r="Y27" s="21"/>
      <c r="Z27" s="21"/>
    </row>
    <row r="28" spans="2:26" x14ac:dyDescent="0.25">
      <c r="B28" s="22" t="s">
        <v>22</v>
      </c>
      <c r="C28" s="24">
        <f t="shared" si="0"/>
        <v>456</v>
      </c>
      <c r="D28" s="24">
        <f t="shared" si="1"/>
        <v>399</v>
      </c>
      <c r="E28" s="24">
        <v>99</v>
      </c>
      <c r="F28" s="24">
        <v>98</v>
      </c>
      <c r="G28" s="24">
        <v>98</v>
      </c>
      <c r="H28" s="24">
        <v>69</v>
      </c>
      <c r="I28" s="24">
        <v>74</v>
      </c>
      <c r="J28" s="24">
        <v>84</v>
      </c>
      <c r="K28" s="24">
        <v>15</v>
      </c>
      <c r="L28" s="24">
        <v>12</v>
      </c>
      <c r="M28" s="24">
        <v>12</v>
      </c>
      <c r="N28" s="24">
        <v>18</v>
      </c>
      <c r="O28" s="24">
        <v>33</v>
      </c>
      <c r="P28" s="24">
        <v>13</v>
      </c>
      <c r="Q28" s="24">
        <v>34</v>
      </c>
      <c r="R28" s="24">
        <v>35</v>
      </c>
      <c r="S28" s="24">
        <v>35</v>
      </c>
      <c r="T28" s="24">
        <v>28</v>
      </c>
      <c r="U28" s="24">
        <v>56</v>
      </c>
      <c r="V28" s="24">
        <v>42</v>
      </c>
      <c r="W28" s="24"/>
      <c r="X28" s="25"/>
      <c r="Y28" s="21"/>
      <c r="Z28" s="21"/>
    </row>
    <row r="29" spans="2:26" x14ac:dyDescent="0.25">
      <c r="B29" s="26" t="s">
        <v>23</v>
      </c>
      <c r="C29" s="60">
        <f t="shared" si="0"/>
        <v>1126</v>
      </c>
      <c r="D29" s="60">
        <f t="shared" si="1"/>
        <v>1342</v>
      </c>
      <c r="E29" s="28">
        <v>268</v>
      </c>
      <c r="F29" s="28">
        <v>229</v>
      </c>
      <c r="G29" s="28">
        <v>179</v>
      </c>
      <c r="H29" s="28">
        <v>130</v>
      </c>
      <c r="I29" s="28">
        <v>121</v>
      </c>
      <c r="J29" s="28">
        <v>295</v>
      </c>
      <c r="K29" s="28">
        <v>23</v>
      </c>
      <c r="L29" s="28">
        <v>27</v>
      </c>
      <c r="M29" s="28">
        <v>84</v>
      </c>
      <c r="N29" s="28">
        <v>31</v>
      </c>
      <c r="O29" s="28">
        <v>88</v>
      </c>
      <c r="P29" s="28">
        <v>102</v>
      </c>
      <c r="Q29" s="28">
        <v>183</v>
      </c>
      <c r="R29" s="28">
        <v>136</v>
      </c>
      <c r="S29" s="28">
        <v>62</v>
      </c>
      <c r="T29" s="28">
        <v>258</v>
      </c>
      <c r="U29" s="28">
        <v>118</v>
      </c>
      <c r="V29" s="28">
        <v>134</v>
      </c>
      <c r="W29" s="28"/>
      <c r="X29" s="29"/>
      <c r="Y29" s="21"/>
      <c r="Z29" s="21"/>
    </row>
    <row r="30" spans="2:26" ht="42.75" customHeight="1" x14ac:dyDescent="0.25">
      <c r="B30" s="143" t="s">
        <v>24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</row>
    <row r="31" spans="2:26" x14ac:dyDescent="0.25">
      <c r="B31" s="30" t="s">
        <v>25</v>
      </c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2:26" x14ac:dyDescent="0.25">
      <c r="B32" s="33"/>
      <c r="C32" s="34"/>
      <c r="D32" s="34"/>
      <c r="E32" s="34"/>
      <c r="F32" s="34"/>
      <c r="G32" s="34"/>
    </row>
    <row r="33" spans="2:8" x14ac:dyDescent="0.25">
      <c r="B33" s="35"/>
      <c r="C33" s="34"/>
      <c r="D33" s="34"/>
      <c r="E33" s="34"/>
      <c r="F33" s="34"/>
      <c r="G33" s="34"/>
    </row>
    <row r="34" spans="2:8" x14ac:dyDescent="0.25">
      <c r="B34" s="36"/>
      <c r="C34" s="34"/>
      <c r="D34" s="34"/>
      <c r="E34" s="34"/>
      <c r="F34" s="34"/>
      <c r="G34" s="34"/>
    </row>
    <row r="35" spans="2:8" x14ac:dyDescent="0.25">
      <c r="B35" s="35"/>
      <c r="C35" s="34"/>
      <c r="D35" s="34"/>
      <c r="E35" s="34"/>
      <c r="F35" s="34"/>
      <c r="G35" s="34"/>
    </row>
    <row r="36" spans="2:8" x14ac:dyDescent="0.25">
      <c r="B36" s="35"/>
      <c r="C36" s="34"/>
      <c r="D36" s="34"/>
      <c r="E36" s="34"/>
      <c r="F36" s="34"/>
      <c r="G36" s="34"/>
      <c r="H36" t="s">
        <v>26</v>
      </c>
    </row>
    <row r="37" spans="2:8" x14ac:dyDescent="0.25">
      <c r="B37" s="35"/>
      <c r="C37" s="34"/>
      <c r="D37" s="34"/>
      <c r="E37" s="34"/>
      <c r="F37" s="34"/>
      <c r="G37" s="34"/>
    </row>
    <row r="38" spans="2:8" x14ac:dyDescent="0.25">
      <c r="B38" s="35"/>
      <c r="C38" s="34"/>
      <c r="D38" s="34"/>
      <c r="E38" s="34"/>
      <c r="F38" s="34"/>
      <c r="G38" s="34"/>
    </row>
    <row r="39" spans="2:8" x14ac:dyDescent="0.25">
      <c r="B39" s="37"/>
      <c r="C39" s="38"/>
      <c r="D39" s="38"/>
      <c r="E39" s="38"/>
      <c r="F39" s="38"/>
      <c r="G39" s="38"/>
    </row>
    <row r="53" spans="2:9" x14ac:dyDescent="0.25">
      <c r="B53" s="30" t="s">
        <v>25</v>
      </c>
      <c r="I53" s="30" t="s">
        <v>25</v>
      </c>
    </row>
  </sheetData>
  <mergeCells count="18">
    <mergeCell ref="B30:X30"/>
    <mergeCell ref="U13:V13"/>
    <mergeCell ref="K13:L13"/>
    <mergeCell ref="M13:N13"/>
    <mergeCell ref="O13:P13"/>
    <mergeCell ref="Q13:R13"/>
    <mergeCell ref="S13:T13"/>
    <mergeCell ref="W13:X13"/>
    <mergeCell ref="B13:B14"/>
    <mergeCell ref="C13:D13"/>
    <mergeCell ref="E13:F13"/>
    <mergeCell ref="G13:H13"/>
    <mergeCell ref="I13:J13"/>
    <mergeCell ref="B6:F6"/>
    <mergeCell ref="B8:X8"/>
    <mergeCell ref="B9:X9"/>
    <mergeCell ref="B10:X10"/>
    <mergeCell ref="B11:X11"/>
  </mergeCells>
  <printOptions horizontalCentered="1"/>
  <pageMargins left="0.15748031496062992" right="0.15748031496062992" top="0.39370078740157483" bottom="0.15748031496062992" header="0.31496062992125984" footer="0.31496062992125984"/>
  <pageSetup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1:Q53"/>
  <sheetViews>
    <sheetView showGridLines="0" view="pageBreakPreview" topLeftCell="A7" zoomScale="85" zoomScaleNormal="85" zoomScaleSheetLayoutView="85" workbookViewId="0">
      <selection activeCell="N23" sqref="N23"/>
    </sheetView>
  </sheetViews>
  <sheetFormatPr baseColWidth="10" defaultRowHeight="15" x14ac:dyDescent="0.25"/>
  <cols>
    <col min="1" max="1" width="0.85546875" customWidth="1"/>
    <col min="2" max="2" width="40" customWidth="1"/>
    <col min="3" max="3" width="12.85546875" bestFit="1" customWidth="1"/>
    <col min="4" max="4" width="11.5703125" customWidth="1"/>
    <col min="5" max="5" width="12.85546875" bestFit="1" customWidth="1"/>
    <col min="6" max="6" width="11.28515625" customWidth="1"/>
    <col min="7" max="7" width="12.28515625" bestFit="1" customWidth="1"/>
    <col min="8" max="8" width="10.85546875" customWidth="1"/>
    <col min="9" max="9" width="12.85546875" bestFit="1" customWidth="1"/>
    <col min="10" max="10" width="13" customWidth="1"/>
    <col min="11" max="11" width="12.28515625" bestFit="1" customWidth="1"/>
    <col min="12" max="12" width="11.42578125" customWidth="1"/>
    <col min="14" max="14" width="12.5703125" bestFit="1" customWidth="1"/>
    <col min="15" max="15" width="13.140625" bestFit="1" customWidth="1"/>
    <col min="16" max="16" width="12.5703125" bestFit="1" customWidth="1"/>
    <col min="17" max="17" width="12.5703125" customWidth="1"/>
  </cols>
  <sheetData>
    <row r="1" spans="2:17" ht="3" customHeight="1" thickBot="1" x14ac:dyDescent="0.3"/>
    <row r="2" spans="2:17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7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7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8"/>
    </row>
    <row r="5" spans="2:17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8"/>
    </row>
    <row r="6" spans="2:17" ht="16.5" thickBot="1" x14ac:dyDescent="0.3">
      <c r="B6" s="144"/>
      <c r="C6" s="145"/>
      <c r="D6" s="145"/>
      <c r="E6" s="145"/>
      <c r="F6" s="145"/>
      <c r="G6" s="9"/>
      <c r="H6" s="10"/>
      <c r="I6" s="10"/>
      <c r="J6" s="10"/>
      <c r="K6" s="10"/>
      <c r="L6" s="11"/>
    </row>
    <row r="7" spans="2:17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7" ht="15.75" x14ac:dyDescent="0.25">
      <c r="B8" s="146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2:17" ht="15" customHeight="1" x14ac:dyDescent="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2:17" ht="15" customHeight="1" x14ac:dyDescent="0.25">
      <c r="B10" s="146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2:17" ht="15" customHeight="1" x14ac:dyDescent="0.25">
      <c r="B11" s="146" t="s">
        <v>60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2:17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7" ht="15.75" customHeight="1" x14ac:dyDescent="0.25">
      <c r="B13" s="149" t="s">
        <v>3</v>
      </c>
      <c r="C13" s="151" t="s">
        <v>4</v>
      </c>
      <c r="D13" s="155"/>
      <c r="E13" s="151" t="s">
        <v>36</v>
      </c>
      <c r="F13" s="155"/>
      <c r="G13" s="151" t="s">
        <v>35</v>
      </c>
      <c r="H13" s="155"/>
      <c r="I13" s="151" t="s">
        <v>34</v>
      </c>
      <c r="J13" s="155"/>
      <c r="K13" s="151" t="s">
        <v>33</v>
      </c>
      <c r="L13" s="152"/>
    </row>
    <row r="14" spans="2:17" ht="30" customHeight="1" x14ac:dyDescent="0.25">
      <c r="B14" s="150"/>
      <c r="C14" s="15" t="s">
        <v>5</v>
      </c>
      <c r="D14" s="16" t="s">
        <v>6</v>
      </c>
      <c r="E14" s="15" t="s">
        <v>7</v>
      </c>
      <c r="F14" s="16" t="s">
        <v>8</v>
      </c>
      <c r="G14" s="15" t="s">
        <v>9</v>
      </c>
      <c r="H14" s="16" t="s">
        <v>8</v>
      </c>
      <c r="I14" s="15" t="s">
        <v>7</v>
      </c>
      <c r="J14" s="16" t="s">
        <v>8</v>
      </c>
      <c r="K14" s="15" t="s">
        <v>9</v>
      </c>
      <c r="L14" s="17" t="s">
        <v>8</v>
      </c>
    </row>
    <row r="15" spans="2:17" x14ac:dyDescent="0.25">
      <c r="B15" s="18" t="s">
        <v>4</v>
      </c>
      <c r="C15" s="19">
        <v>45353</v>
      </c>
      <c r="D15" s="19">
        <v>18623</v>
      </c>
      <c r="E15" s="19">
        <v>15891</v>
      </c>
      <c r="F15" s="19">
        <v>5266</v>
      </c>
      <c r="G15" s="19">
        <v>5305</v>
      </c>
      <c r="H15" s="19">
        <v>2594</v>
      </c>
      <c r="I15" s="19">
        <v>9204</v>
      </c>
      <c r="J15" s="19">
        <v>4596</v>
      </c>
      <c r="K15" s="19">
        <v>14953</v>
      </c>
      <c r="L15" s="20">
        <v>6167</v>
      </c>
      <c r="M15" s="62"/>
      <c r="N15" s="63">
        <f>SUM(C16:C29)-C15</f>
        <v>0</v>
      </c>
      <c r="O15" s="62">
        <v>2020</v>
      </c>
      <c r="P15" s="62"/>
      <c r="Q15" s="62"/>
    </row>
    <row r="16" spans="2:17" x14ac:dyDescent="0.25">
      <c r="B16" s="22" t="s">
        <v>10</v>
      </c>
      <c r="C16" s="23">
        <v>118</v>
      </c>
      <c r="D16" s="23">
        <v>36</v>
      </c>
      <c r="E16" s="54">
        <v>35</v>
      </c>
      <c r="F16" s="54">
        <v>18</v>
      </c>
      <c r="G16" s="54">
        <v>14</v>
      </c>
      <c r="H16" s="54">
        <v>2</v>
      </c>
      <c r="I16" s="54">
        <v>17</v>
      </c>
      <c r="J16" s="54">
        <v>6</v>
      </c>
      <c r="K16" s="54">
        <v>52</v>
      </c>
      <c r="L16" s="53">
        <v>10</v>
      </c>
      <c r="M16" s="62"/>
      <c r="N16" s="62" t="s">
        <v>50</v>
      </c>
      <c r="O16" s="62"/>
      <c r="P16" s="62"/>
      <c r="Q16" s="62"/>
    </row>
    <row r="17" spans="2:17" x14ac:dyDescent="0.25">
      <c r="B17" s="22" t="s">
        <v>11</v>
      </c>
      <c r="C17" s="23">
        <v>1999</v>
      </c>
      <c r="D17" s="23">
        <v>8133</v>
      </c>
      <c r="E17" s="54">
        <v>805</v>
      </c>
      <c r="F17" s="54">
        <v>2673</v>
      </c>
      <c r="G17" s="54">
        <v>114</v>
      </c>
      <c r="H17" s="54">
        <v>1861</v>
      </c>
      <c r="I17" s="54">
        <v>419</v>
      </c>
      <c r="J17" s="54">
        <v>1577</v>
      </c>
      <c r="K17" s="54">
        <v>661</v>
      </c>
      <c r="L17" s="53">
        <v>2022</v>
      </c>
      <c r="M17" s="62"/>
      <c r="N17" s="62" t="s">
        <v>51</v>
      </c>
      <c r="O17" s="62" t="s">
        <v>52</v>
      </c>
      <c r="P17" s="62" t="s">
        <v>53</v>
      </c>
      <c r="Q17" s="62" t="s">
        <v>54</v>
      </c>
    </row>
    <row r="18" spans="2:17" x14ac:dyDescent="0.25">
      <c r="B18" s="22" t="s">
        <v>12</v>
      </c>
      <c r="C18" s="23">
        <v>4774</v>
      </c>
      <c r="D18" s="23">
        <v>3372</v>
      </c>
      <c r="E18" s="54">
        <v>1760</v>
      </c>
      <c r="F18" s="54">
        <v>1384</v>
      </c>
      <c r="G18" s="54">
        <v>361</v>
      </c>
      <c r="H18" s="54">
        <v>250</v>
      </c>
      <c r="I18" s="54">
        <v>1056</v>
      </c>
      <c r="J18" s="54">
        <v>724</v>
      </c>
      <c r="K18" s="54">
        <v>1597</v>
      </c>
      <c r="L18" s="53">
        <v>1014</v>
      </c>
      <c r="M18" s="62"/>
      <c r="N18" s="62">
        <f>$O$15*100+1</f>
        <v>202001</v>
      </c>
      <c r="O18" s="62">
        <f>N18+3</f>
        <v>202004</v>
      </c>
      <c r="P18" s="62">
        <f>O18+3</f>
        <v>202007</v>
      </c>
      <c r="Q18" s="62">
        <f>P18+3</f>
        <v>202010</v>
      </c>
    </row>
    <row r="19" spans="2:17" x14ac:dyDescent="0.25">
      <c r="B19" s="22" t="s">
        <v>13</v>
      </c>
      <c r="C19" s="23">
        <v>74</v>
      </c>
      <c r="D19" s="23">
        <v>111</v>
      </c>
      <c r="E19" s="54">
        <v>27</v>
      </c>
      <c r="F19" s="54">
        <v>31</v>
      </c>
      <c r="G19" s="54">
        <v>5</v>
      </c>
      <c r="H19" s="54">
        <v>10</v>
      </c>
      <c r="I19" s="54">
        <v>12</v>
      </c>
      <c r="J19" s="54">
        <v>21</v>
      </c>
      <c r="K19" s="54">
        <v>30</v>
      </c>
      <c r="L19" s="53">
        <v>49</v>
      </c>
      <c r="M19" s="62"/>
      <c r="N19" s="62">
        <f>$O$15*100+3</f>
        <v>202003</v>
      </c>
      <c r="O19" s="62">
        <f>N19+3</f>
        <v>202006</v>
      </c>
      <c r="P19" s="62">
        <f t="shared" ref="P19" si="0">O19+3</f>
        <v>202009</v>
      </c>
      <c r="Q19" s="62">
        <v>202010</v>
      </c>
    </row>
    <row r="20" spans="2:17" x14ac:dyDescent="0.25">
      <c r="B20" s="22" t="s">
        <v>14</v>
      </c>
      <c r="C20" s="23">
        <v>21</v>
      </c>
      <c r="D20" s="23">
        <v>3</v>
      </c>
      <c r="E20" s="54">
        <v>1</v>
      </c>
      <c r="F20" s="54">
        <v>2</v>
      </c>
      <c r="G20" s="54">
        <v>8</v>
      </c>
      <c r="H20" s="54">
        <v>0</v>
      </c>
      <c r="I20" s="54">
        <v>10</v>
      </c>
      <c r="J20" s="54">
        <v>0</v>
      </c>
      <c r="K20" s="54">
        <v>2</v>
      </c>
      <c r="L20" s="53">
        <v>1</v>
      </c>
      <c r="M20" s="62"/>
      <c r="N20" s="62"/>
      <c r="O20" s="62"/>
      <c r="P20" s="62"/>
      <c r="Q20" s="62"/>
    </row>
    <row r="21" spans="2:17" x14ac:dyDescent="0.25">
      <c r="B21" s="22" t="s">
        <v>15</v>
      </c>
      <c r="C21" s="23">
        <v>771</v>
      </c>
      <c r="D21" s="23">
        <v>307</v>
      </c>
      <c r="E21" s="54">
        <v>298</v>
      </c>
      <c r="F21" s="54">
        <v>84</v>
      </c>
      <c r="G21" s="54">
        <v>122</v>
      </c>
      <c r="H21" s="54">
        <v>47</v>
      </c>
      <c r="I21" s="54">
        <v>152</v>
      </c>
      <c r="J21" s="54">
        <v>80</v>
      </c>
      <c r="K21" s="54">
        <v>199</v>
      </c>
      <c r="L21" s="53">
        <v>96</v>
      </c>
    </row>
    <row r="22" spans="2:17" x14ac:dyDescent="0.25">
      <c r="B22" s="22" t="s">
        <v>16</v>
      </c>
      <c r="C22" s="23">
        <v>120</v>
      </c>
      <c r="D22" s="23">
        <v>148</v>
      </c>
      <c r="E22" s="54">
        <v>60</v>
      </c>
      <c r="F22" s="54">
        <v>65</v>
      </c>
      <c r="G22" s="54">
        <v>3</v>
      </c>
      <c r="H22" s="54">
        <v>18</v>
      </c>
      <c r="I22" s="54">
        <v>21</v>
      </c>
      <c r="J22" s="54">
        <v>28</v>
      </c>
      <c r="K22" s="54">
        <v>36</v>
      </c>
      <c r="L22" s="53">
        <v>37</v>
      </c>
    </row>
    <row r="23" spans="2:17" x14ac:dyDescent="0.25">
      <c r="B23" s="22" t="s">
        <v>17</v>
      </c>
      <c r="C23" s="23">
        <v>892</v>
      </c>
      <c r="D23" s="23">
        <v>111</v>
      </c>
      <c r="E23" s="54">
        <v>73</v>
      </c>
      <c r="F23" s="54">
        <v>49</v>
      </c>
      <c r="G23" s="54">
        <v>137</v>
      </c>
      <c r="H23" s="54">
        <v>16</v>
      </c>
      <c r="I23" s="54">
        <v>66</v>
      </c>
      <c r="J23" s="54">
        <v>27</v>
      </c>
      <c r="K23" s="54">
        <v>616</v>
      </c>
      <c r="L23" s="53">
        <v>19</v>
      </c>
    </row>
    <row r="24" spans="2:17" x14ac:dyDescent="0.25">
      <c r="B24" s="22" t="s">
        <v>18</v>
      </c>
      <c r="C24" s="23">
        <v>949</v>
      </c>
      <c r="D24" s="23">
        <v>631</v>
      </c>
      <c r="E24" s="54">
        <v>292</v>
      </c>
      <c r="F24" s="54">
        <v>133</v>
      </c>
      <c r="G24" s="54">
        <v>27</v>
      </c>
      <c r="H24" s="54">
        <v>1</v>
      </c>
      <c r="I24" s="54">
        <v>313</v>
      </c>
      <c r="J24" s="54">
        <v>236</v>
      </c>
      <c r="K24" s="54">
        <v>317</v>
      </c>
      <c r="L24" s="53">
        <v>261</v>
      </c>
    </row>
    <row r="25" spans="2:17" x14ac:dyDescent="0.25">
      <c r="B25" s="22" t="s">
        <v>19</v>
      </c>
      <c r="C25" s="23">
        <v>219</v>
      </c>
      <c r="D25" s="23">
        <v>2831</v>
      </c>
      <c r="E25" s="54">
        <v>87</v>
      </c>
      <c r="F25" s="54">
        <v>41</v>
      </c>
      <c r="G25" s="54">
        <v>22</v>
      </c>
      <c r="H25" s="54">
        <v>109</v>
      </c>
      <c r="I25" s="54">
        <v>30</v>
      </c>
      <c r="J25" s="54">
        <v>1211</v>
      </c>
      <c r="K25" s="54">
        <v>80</v>
      </c>
      <c r="L25" s="53">
        <v>1470</v>
      </c>
    </row>
    <row r="26" spans="2:17" x14ac:dyDescent="0.25">
      <c r="B26" s="22" t="s">
        <v>20</v>
      </c>
      <c r="C26" s="23">
        <v>28148</v>
      </c>
      <c r="D26" s="23">
        <v>90</v>
      </c>
      <c r="E26" s="54">
        <v>10612</v>
      </c>
      <c r="F26" s="54">
        <v>36</v>
      </c>
      <c r="G26" s="54">
        <v>3415</v>
      </c>
      <c r="H26" s="54">
        <v>2</v>
      </c>
      <c r="I26" s="54">
        <v>5582</v>
      </c>
      <c r="J26" s="54">
        <v>31</v>
      </c>
      <c r="K26" s="54">
        <v>8539</v>
      </c>
      <c r="L26" s="53">
        <v>21</v>
      </c>
    </row>
    <row r="27" spans="2:17" x14ac:dyDescent="0.25">
      <c r="B27" s="22" t="s">
        <v>21</v>
      </c>
      <c r="C27" s="23">
        <v>4378</v>
      </c>
      <c r="D27" s="23">
        <v>369</v>
      </c>
      <c r="E27" s="54">
        <v>1000</v>
      </c>
      <c r="F27" s="54">
        <v>63</v>
      </c>
      <c r="G27" s="54">
        <v>810</v>
      </c>
      <c r="H27" s="54">
        <v>19</v>
      </c>
      <c r="I27" s="54">
        <v>1038</v>
      </c>
      <c r="J27" s="54">
        <v>66</v>
      </c>
      <c r="K27" s="54">
        <v>1530</v>
      </c>
      <c r="L27" s="53">
        <v>221</v>
      </c>
    </row>
    <row r="28" spans="2:17" x14ac:dyDescent="0.25">
      <c r="B28" s="22" t="s">
        <v>22</v>
      </c>
      <c r="C28" s="23">
        <v>666</v>
      </c>
      <c r="D28" s="23">
        <v>726</v>
      </c>
      <c r="E28" s="54">
        <v>272</v>
      </c>
      <c r="F28" s="54">
        <v>296</v>
      </c>
      <c r="G28" s="54">
        <v>60</v>
      </c>
      <c r="H28" s="54">
        <v>60</v>
      </c>
      <c r="I28" s="54">
        <v>125</v>
      </c>
      <c r="J28" s="54">
        <v>127</v>
      </c>
      <c r="K28" s="54">
        <v>209</v>
      </c>
      <c r="L28" s="53">
        <v>243</v>
      </c>
    </row>
    <row r="29" spans="2:17" x14ac:dyDescent="0.25">
      <c r="B29" s="26" t="s">
        <v>23</v>
      </c>
      <c r="C29" s="27">
        <v>2224</v>
      </c>
      <c r="D29" s="27">
        <v>1755</v>
      </c>
      <c r="E29" s="52">
        <v>569</v>
      </c>
      <c r="F29" s="52">
        <v>391</v>
      </c>
      <c r="G29" s="52">
        <v>207</v>
      </c>
      <c r="H29" s="52">
        <v>199</v>
      </c>
      <c r="I29" s="52">
        <v>363</v>
      </c>
      <c r="J29" s="52">
        <v>462</v>
      </c>
      <c r="K29" s="52">
        <v>1085</v>
      </c>
      <c r="L29" s="51">
        <v>703</v>
      </c>
    </row>
    <row r="30" spans="2:17" ht="58.5" customHeight="1" x14ac:dyDescent="0.25">
      <c r="B30" s="143" t="s">
        <v>24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2:17" x14ac:dyDescent="0.25">
      <c r="B31" s="30" t="s">
        <v>25</v>
      </c>
      <c r="C31" s="31"/>
      <c r="D31" s="31"/>
      <c r="E31" s="31"/>
      <c r="F31" s="31"/>
      <c r="G31" s="31"/>
      <c r="H31" s="32"/>
      <c r="I31" s="32"/>
      <c r="J31" s="32"/>
      <c r="K31" s="32"/>
      <c r="L31" s="32"/>
    </row>
    <row r="32" spans="2:17" x14ac:dyDescent="0.25">
      <c r="B32" s="33"/>
      <c r="C32" s="34"/>
      <c r="D32" s="34"/>
      <c r="E32" s="34"/>
      <c r="F32" s="34"/>
      <c r="G32" s="34"/>
    </row>
    <row r="33" spans="2:8" x14ac:dyDescent="0.25">
      <c r="B33" s="35"/>
      <c r="C33" s="34"/>
      <c r="D33" s="34"/>
      <c r="E33" s="34"/>
      <c r="F33" s="34"/>
      <c r="G33" s="34"/>
    </row>
    <row r="34" spans="2:8" x14ac:dyDescent="0.25">
      <c r="B34" s="36"/>
      <c r="C34" s="34"/>
      <c r="D34" s="34"/>
      <c r="E34" s="34"/>
      <c r="F34" s="34"/>
      <c r="G34" s="34"/>
    </row>
    <row r="35" spans="2:8" x14ac:dyDescent="0.25">
      <c r="B35" s="35"/>
      <c r="C35" s="34"/>
      <c r="D35" s="34"/>
      <c r="E35" s="34"/>
      <c r="F35" s="34"/>
      <c r="G35" s="34"/>
    </row>
    <row r="36" spans="2:8" x14ac:dyDescent="0.25">
      <c r="B36" s="35"/>
      <c r="C36" s="34"/>
      <c r="D36" s="34"/>
      <c r="E36" s="34"/>
      <c r="F36" s="34"/>
      <c r="G36" s="34"/>
      <c r="H36" t="s">
        <v>26</v>
      </c>
    </row>
    <row r="37" spans="2:8" x14ac:dyDescent="0.25">
      <c r="B37" s="35"/>
      <c r="C37" s="34"/>
      <c r="D37" s="34"/>
      <c r="E37" s="34"/>
      <c r="F37" s="34"/>
      <c r="G37" s="34"/>
    </row>
    <row r="38" spans="2:8" x14ac:dyDescent="0.25">
      <c r="B38" s="35"/>
      <c r="C38" s="34"/>
      <c r="D38" s="34"/>
      <c r="E38" s="34"/>
      <c r="F38" s="34"/>
      <c r="G38" s="34"/>
    </row>
    <row r="39" spans="2:8" x14ac:dyDescent="0.25">
      <c r="B39" s="37"/>
      <c r="C39" s="38"/>
      <c r="D39" s="38"/>
      <c r="E39" s="38"/>
      <c r="F39" s="38"/>
      <c r="G39" s="38"/>
    </row>
    <row r="53" spans="2:9" x14ac:dyDescent="0.25">
      <c r="B53" s="30" t="s">
        <v>25</v>
      </c>
      <c r="I53" s="30" t="s">
        <v>25</v>
      </c>
    </row>
  </sheetData>
  <mergeCells count="12">
    <mergeCell ref="K13:L13"/>
    <mergeCell ref="B30:L30"/>
    <mergeCell ref="B6:F6"/>
    <mergeCell ref="B8:L8"/>
    <mergeCell ref="B9:L9"/>
    <mergeCell ref="B10:L10"/>
    <mergeCell ref="B11:L11"/>
    <mergeCell ref="B13:B14"/>
    <mergeCell ref="C13:D13"/>
    <mergeCell ref="E13:F13"/>
    <mergeCell ref="G13:H13"/>
    <mergeCell ref="I13:J13"/>
  </mergeCells>
  <pageMargins left="0.7" right="0.7" top="0.75" bottom="0.75" header="0.3" footer="0.3"/>
  <pageSetup scale="3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U53"/>
  <sheetViews>
    <sheetView showGridLines="0" view="pageBreakPreview" zoomScale="85" zoomScaleNormal="85" zoomScaleSheetLayoutView="85" workbookViewId="0">
      <selection activeCell="M23" sqref="M23"/>
    </sheetView>
  </sheetViews>
  <sheetFormatPr baseColWidth="10" defaultRowHeight="15" x14ac:dyDescent="0.25"/>
  <cols>
    <col min="1" max="1" width="0.85546875" customWidth="1"/>
    <col min="2" max="2" width="45.5703125" customWidth="1"/>
    <col min="3" max="12" width="13.5703125" customWidth="1"/>
  </cols>
  <sheetData>
    <row r="1" spans="2:21" ht="3" customHeight="1" thickBot="1" x14ac:dyDescent="0.3"/>
    <row r="2" spans="2:2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2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2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8"/>
    </row>
    <row r="5" spans="2:2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8"/>
    </row>
    <row r="6" spans="2:21" ht="16.5" thickBot="1" x14ac:dyDescent="0.3">
      <c r="B6" s="144"/>
      <c r="C6" s="145"/>
      <c r="D6" s="145"/>
      <c r="E6" s="145"/>
      <c r="F6" s="145"/>
      <c r="G6" s="64"/>
      <c r="H6" s="64"/>
      <c r="I6" s="64"/>
      <c r="J6" s="64"/>
      <c r="K6" s="10"/>
      <c r="L6" s="11"/>
    </row>
    <row r="7" spans="2:21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21" ht="15.75" x14ac:dyDescent="0.25">
      <c r="B8" s="146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2:21" ht="15" customHeight="1" x14ac:dyDescent="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2:21" ht="15" customHeight="1" x14ac:dyDescent="0.25">
      <c r="B10" s="146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50"/>
    </row>
    <row r="11" spans="2:21" ht="15" customHeight="1" x14ac:dyDescent="0.25">
      <c r="B11" s="146" t="s">
        <v>61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2:21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21" ht="15.75" customHeight="1" x14ac:dyDescent="0.25">
      <c r="B13" s="149" t="s">
        <v>3</v>
      </c>
      <c r="C13" s="151" t="s">
        <v>4</v>
      </c>
      <c r="D13" s="155"/>
      <c r="E13" s="151" t="s">
        <v>36</v>
      </c>
      <c r="F13" s="155"/>
      <c r="G13" s="151" t="s">
        <v>35</v>
      </c>
      <c r="H13" s="155"/>
      <c r="I13" s="65" t="s">
        <v>34</v>
      </c>
      <c r="J13" s="65"/>
      <c r="K13" s="151" t="s">
        <v>33</v>
      </c>
      <c r="L13" s="152"/>
    </row>
    <row r="14" spans="2:21" ht="30" customHeight="1" x14ac:dyDescent="0.25">
      <c r="B14" s="150"/>
      <c r="C14" s="15" t="s">
        <v>5</v>
      </c>
      <c r="D14" s="16" t="s">
        <v>6</v>
      </c>
      <c r="E14" s="15" t="s">
        <v>7</v>
      </c>
      <c r="F14" s="16" t="s">
        <v>8</v>
      </c>
      <c r="G14" s="15" t="s">
        <v>9</v>
      </c>
      <c r="H14" s="16" t="s">
        <v>8</v>
      </c>
      <c r="I14" s="16" t="s">
        <v>9</v>
      </c>
      <c r="J14" s="16" t="s">
        <v>8</v>
      </c>
      <c r="K14" s="15" t="s">
        <v>9</v>
      </c>
      <c r="L14" s="17" t="s">
        <v>8</v>
      </c>
    </row>
    <row r="15" spans="2:21" x14ac:dyDescent="0.25">
      <c r="B15" s="18" t="s">
        <v>4</v>
      </c>
      <c r="C15" s="19">
        <f>SUM(C16:C29)</f>
        <v>50259</v>
      </c>
      <c r="D15" s="19">
        <f>SUM(D16:D29)</f>
        <v>60370</v>
      </c>
      <c r="E15" s="19">
        <f>SUM(E16:E29)</f>
        <v>11494</v>
      </c>
      <c r="F15" s="19">
        <f t="shared" ref="F15:H15" si="0">SUM(F16:F29)</f>
        <v>7129</v>
      </c>
      <c r="G15" s="19">
        <f t="shared" si="0"/>
        <v>12479</v>
      </c>
      <c r="H15" s="19">
        <f t="shared" si="0"/>
        <v>33631</v>
      </c>
      <c r="I15" s="19">
        <f>SUM(I16:I29)</f>
        <v>13410</v>
      </c>
      <c r="J15" s="20">
        <f>SUM(J16:J29)</f>
        <v>9891</v>
      </c>
      <c r="K15" s="19">
        <f>SUM(K16:K29)</f>
        <v>12876</v>
      </c>
      <c r="L15" s="20">
        <f>SUM(L16:L29)</f>
        <v>9719</v>
      </c>
      <c r="N15" s="21"/>
      <c r="O15" s="21"/>
      <c r="P15" s="21"/>
      <c r="Q15" s="21"/>
      <c r="R15" s="21"/>
      <c r="S15" s="21"/>
      <c r="T15" s="21"/>
      <c r="U15" s="21"/>
    </row>
    <row r="16" spans="2:21" x14ac:dyDescent="0.25">
      <c r="B16" s="22" t="s">
        <v>10</v>
      </c>
      <c r="C16" s="23">
        <f>SUM(E16,G16,I16,K16)</f>
        <v>202</v>
      </c>
      <c r="D16" s="23">
        <f>SUM(F16,H16,J16,L16)</f>
        <v>86</v>
      </c>
      <c r="E16" s="46">
        <v>48</v>
      </c>
      <c r="F16" s="46">
        <v>13</v>
      </c>
      <c r="G16" s="46">
        <v>49</v>
      </c>
      <c r="H16" s="46">
        <v>29</v>
      </c>
      <c r="I16" s="46">
        <v>46</v>
      </c>
      <c r="J16" s="46">
        <v>15</v>
      </c>
      <c r="K16" s="46">
        <v>59</v>
      </c>
      <c r="L16" s="47">
        <v>29</v>
      </c>
      <c r="N16" s="21"/>
      <c r="O16" s="21"/>
    </row>
    <row r="17" spans="2:15" x14ac:dyDescent="0.25">
      <c r="B17" s="22" t="s">
        <v>11</v>
      </c>
      <c r="C17" s="23">
        <f t="shared" ref="C17:C29" si="1">SUM(E17,G17,I17,K17)</f>
        <v>1447</v>
      </c>
      <c r="D17" s="23">
        <f t="shared" ref="D17:D29" si="2">SUM(F17,H17,J17,L17)</f>
        <v>11660</v>
      </c>
      <c r="E17" s="46">
        <v>317</v>
      </c>
      <c r="F17" s="46">
        <v>2105</v>
      </c>
      <c r="G17" s="46">
        <v>313</v>
      </c>
      <c r="H17" s="46">
        <v>3466</v>
      </c>
      <c r="I17" s="46">
        <v>424</v>
      </c>
      <c r="J17" s="46">
        <v>3243</v>
      </c>
      <c r="K17" s="46">
        <v>393</v>
      </c>
      <c r="L17" s="47">
        <v>2846</v>
      </c>
      <c r="N17" s="21"/>
      <c r="O17" s="21"/>
    </row>
    <row r="18" spans="2:15" x14ac:dyDescent="0.25">
      <c r="B18" s="22" t="s">
        <v>12</v>
      </c>
      <c r="C18" s="23">
        <f t="shared" si="1"/>
        <v>6886</v>
      </c>
      <c r="D18" s="23">
        <f t="shared" si="2"/>
        <v>7885</v>
      </c>
      <c r="E18" s="46">
        <v>1559</v>
      </c>
      <c r="F18" s="46">
        <v>1555</v>
      </c>
      <c r="G18" s="46">
        <v>1799</v>
      </c>
      <c r="H18" s="46">
        <v>1793</v>
      </c>
      <c r="I18" s="46">
        <v>1932</v>
      </c>
      <c r="J18" s="46">
        <v>2369</v>
      </c>
      <c r="K18" s="46">
        <v>1596</v>
      </c>
      <c r="L18" s="47">
        <v>2168</v>
      </c>
      <c r="N18" s="21"/>
      <c r="O18" s="21"/>
    </row>
    <row r="19" spans="2:15" x14ac:dyDescent="0.25">
      <c r="B19" s="22" t="s">
        <v>13</v>
      </c>
      <c r="C19" s="23">
        <f t="shared" si="1"/>
        <v>59</v>
      </c>
      <c r="D19" s="23">
        <f t="shared" si="2"/>
        <v>72</v>
      </c>
      <c r="E19" s="46">
        <v>18</v>
      </c>
      <c r="F19" s="46">
        <v>24</v>
      </c>
      <c r="G19" s="46">
        <v>15</v>
      </c>
      <c r="H19" s="46">
        <v>21</v>
      </c>
      <c r="I19" s="46">
        <v>13</v>
      </c>
      <c r="J19" s="46">
        <v>12</v>
      </c>
      <c r="K19" s="46">
        <v>13</v>
      </c>
      <c r="L19" s="47">
        <v>15</v>
      </c>
      <c r="N19" s="21"/>
      <c r="O19" s="21"/>
    </row>
    <row r="20" spans="2:15" x14ac:dyDescent="0.25">
      <c r="B20" s="22" t="s">
        <v>14</v>
      </c>
      <c r="C20" s="23">
        <f t="shared" si="1"/>
        <v>0</v>
      </c>
      <c r="D20" s="23">
        <f t="shared" si="2"/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N20" s="21"/>
      <c r="O20" s="21"/>
    </row>
    <row r="21" spans="2:15" x14ac:dyDescent="0.25">
      <c r="B21" s="22" t="s">
        <v>15</v>
      </c>
      <c r="C21" s="23">
        <f t="shared" si="1"/>
        <v>826</v>
      </c>
      <c r="D21" s="23">
        <f t="shared" si="2"/>
        <v>400</v>
      </c>
      <c r="E21" s="46">
        <v>175</v>
      </c>
      <c r="F21" s="46">
        <v>98</v>
      </c>
      <c r="G21" s="46">
        <v>208</v>
      </c>
      <c r="H21" s="46">
        <v>95</v>
      </c>
      <c r="I21" s="46">
        <v>202</v>
      </c>
      <c r="J21" s="46">
        <v>94</v>
      </c>
      <c r="K21" s="46">
        <v>241</v>
      </c>
      <c r="L21" s="47">
        <v>113</v>
      </c>
      <c r="N21" s="21"/>
      <c r="O21" s="21"/>
    </row>
    <row r="22" spans="2:15" x14ac:dyDescent="0.25">
      <c r="B22" s="22" t="s">
        <v>16</v>
      </c>
      <c r="C22" s="23">
        <f t="shared" si="1"/>
        <v>118</v>
      </c>
      <c r="D22" s="23">
        <f t="shared" si="2"/>
        <v>204</v>
      </c>
      <c r="E22" s="46">
        <v>24</v>
      </c>
      <c r="F22" s="46">
        <v>32</v>
      </c>
      <c r="G22" s="46">
        <v>47</v>
      </c>
      <c r="H22" s="46">
        <v>51</v>
      </c>
      <c r="I22" s="46">
        <v>29</v>
      </c>
      <c r="J22" s="46">
        <v>47</v>
      </c>
      <c r="K22" s="46">
        <v>18</v>
      </c>
      <c r="L22" s="47">
        <v>74</v>
      </c>
      <c r="N22" s="21"/>
      <c r="O22" s="21"/>
    </row>
    <row r="23" spans="2:15" x14ac:dyDescent="0.25">
      <c r="B23" s="22" t="s">
        <v>17</v>
      </c>
      <c r="C23" s="23">
        <f t="shared" si="1"/>
        <v>2960</v>
      </c>
      <c r="D23" s="23">
        <f t="shared" si="2"/>
        <v>114</v>
      </c>
      <c r="E23" s="46">
        <v>618</v>
      </c>
      <c r="F23" s="46">
        <v>50</v>
      </c>
      <c r="G23" s="46">
        <v>1151</v>
      </c>
      <c r="H23" s="46">
        <v>27</v>
      </c>
      <c r="I23" s="46">
        <v>724</v>
      </c>
      <c r="J23" s="46">
        <v>11</v>
      </c>
      <c r="K23" s="46">
        <v>467</v>
      </c>
      <c r="L23" s="47">
        <v>26</v>
      </c>
      <c r="N23" s="21"/>
      <c r="O23" s="21"/>
    </row>
    <row r="24" spans="2:15" x14ac:dyDescent="0.25">
      <c r="B24" s="22" t="s">
        <v>18</v>
      </c>
      <c r="C24" s="23">
        <f t="shared" si="1"/>
        <v>922</v>
      </c>
      <c r="D24" s="23">
        <f t="shared" si="2"/>
        <v>1619</v>
      </c>
      <c r="E24" s="46">
        <v>156</v>
      </c>
      <c r="F24" s="46">
        <v>218</v>
      </c>
      <c r="G24" s="46">
        <v>233</v>
      </c>
      <c r="H24" s="46">
        <v>317</v>
      </c>
      <c r="I24" s="46">
        <v>219</v>
      </c>
      <c r="J24" s="46">
        <v>242</v>
      </c>
      <c r="K24" s="46">
        <v>314</v>
      </c>
      <c r="L24" s="47">
        <v>842</v>
      </c>
      <c r="N24" s="21"/>
      <c r="O24" s="21"/>
    </row>
    <row r="25" spans="2:15" x14ac:dyDescent="0.25">
      <c r="B25" s="22" t="s">
        <v>19</v>
      </c>
      <c r="C25" s="23">
        <f t="shared" si="1"/>
        <v>212</v>
      </c>
      <c r="D25" s="23">
        <f t="shared" si="2"/>
        <v>33401</v>
      </c>
      <c r="E25" s="46">
        <v>68</v>
      </c>
      <c r="F25" s="46">
        <v>1845</v>
      </c>
      <c r="G25" s="46">
        <v>61</v>
      </c>
      <c r="H25" s="46">
        <v>26457</v>
      </c>
      <c r="I25" s="46">
        <v>52</v>
      </c>
      <c r="J25" s="46">
        <v>2617</v>
      </c>
      <c r="K25" s="46">
        <v>31</v>
      </c>
      <c r="L25" s="47">
        <v>2482</v>
      </c>
      <c r="N25" s="21"/>
      <c r="O25" s="21"/>
    </row>
    <row r="26" spans="2:15" x14ac:dyDescent="0.25">
      <c r="B26" s="22" t="s">
        <v>20</v>
      </c>
      <c r="C26" s="23">
        <f t="shared" si="1"/>
        <v>29600</v>
      </c>
      <c r="D26" s="23">
        <f t="shared" si="2"/>
        <v>136</v>
      </c>
      <c r="E26" s="46">
        <v>6633</v>
      </c>
      <c r="F26" s="46">
        <v>30</v>
      </c>
      <c r="G26" s="46">
        <v>6601</v>
      </c>
      <c r="H26" s="46">
        <v>21</v>
      </c>
      <c r="I26" s="46">
        <v>8048</v>
      </c>
      <c r="J26" s="46">
        <v>53</v>
      </c>
      <c r="K26" s="46">
        <v>8318</v>
      </c>
      <c r="L26" s="47">
        <v>32</v>
      </c>
      <c r="N26" s="21"/>
      <c r="O26" s="21"/>
    </row>
    <row r="27" spans="2:15" x14ac:dyDescent="0.25">
      <c r="B27" s="22" t="s">
        <v>21</v>
      </c>
      <c r="C27" s="23">
        <f t="shared" si="1"/>
        <v>3824</v>
      </c>
      <c r="D27" s="23">
        <f t="shared" si="2"/>
        <v>1314</v>
      </c>
      <c r="E27" s="46">
        <v>989</v>
      </c>
      <c r="F27" s="46">
        <v>361</v>
      </c>
      <c r="G27" s="46">
        <v>1098</v>
      </c>
      <c r="H27" s="46">
        <v>424</v>
      </c>
      <c r="I27" s="46">
        <v>930</v>
      </c>
      <c r="J27" s="46">
        <v>259</v>
      </c>
      <c r="K27" s="46">
        <v>807</v>
      </c>
      <c r="L27" s="47">
        <v>270</v>
      </c>
      <c r="N27" s="21"/>
      <c r="O27" s="21"/>
    </row>
    <row r="28" spans="2:15" x14ac:dyDescent="0.25">
      <c r="B28" s="22" t="s">
        <v>22</v>
      </c>
      <c r="C28" s="23">
        <f t="shared" si="1"/>
        <v>746</v>
      </c>
      <c r="D28" s="23">
        <f t="shared" si="2"/>
        <v>1473</v>
      </c>
      <c r="E28" s="46">
        <v>160</v>
      </c>
      <c r="F28" s="46">
        <v>331</v>
      </c>
      <c r="G28" s="46">
        <v>193</v>
      </c>
      <c r="H28" s="46">
        <v>395</v>
      </c>
      <c r="I28" s="46">
        <v>232</v>
      </c>
      <c r="J28" s="46">
        <v>409</v>
      </c>
      <c r="K28" s="46">
        <v>161</v>
      </c>
      <c r="L28" s="47">
        <v>338</v>
      </c>
      <c r="N28" s="21"/>
      <c r="O28" s="21"/>
    </row>
    <row r="29" spans="2:15" x14ac:dyDescent="0.25">
      <c r="B29" s="26" t="s">
        <v>23</v>
      </c>
      <c r="C29" s="27">
        <f t="shared" si="1"/>
        <v>2457</v>
      </c>
      <c r="D29" s="27">
        <f t="shared" si="2"/>
        <v>2006</v>
      </c>
      <c r="E29" s="48">
        <v>729</v>
      </c>
      <c r="F29" s="48">
        <v>467</v>
      </c>
      <c r="G29" s="48">
        <v>711</v>
      </c>
      <c r="H29" s="48">
        <v>535</v>
      </c>
      <c r="I29" s="48">
        <v>559</v>
      </c>
      <c r="J29" s="48">
        <v>520</v>
      </c>
      <c r="K29" s="48">
        <v>458</v>
      </c>
      <c r="L29" s="49">
        <v>484</v>
      </c>
      <c r="N29" s="21"/>
      <c r="O29" s="21"/>
    </row>
    <row r="30" spans="2:15" ht="54" customHeight="1" x14ac:dyDescent="0.25">
      <c r="B30" s="153" t="s">
        <v>24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2:15" x14ac:dyDescent="0.25">
      <c r="B31" s="30" t="s">
        <v>25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</row>
    <row r="32" spans="2:15" x14ac:dyDescent="0.25">
      <c r="B32" s="33"/>
      <c r="C32" s="34"/>
      <c r="D32" s="34"/>
      <c r="E32" s="34"/>
      <c r="F32" s="34"/>
      <c r="G32" s="34"/>
      <c r="H32" s="34"/>
      <c r="I32" s="34"/>
      <c r="J32" s="34"/>
    </row>
    <row r="33" spans="2:10" x14ac:dyDescent="0.25">
      <c r="B33" s="35"/>
      <c r="C33" s="34"/>
      <c r="D33" s="34"/>
      <c r="E33" s="34"/>
      <c r="F33" s="34"/>
      <c r="G33" s="34"/>
      <c r="H33" s="34"/>
      <c r="I33" s="34"/>
      <c r="J33" s="34"/>
    </row>
    <row r="34" spans="2:10" x14ac:dyDescent="0.25">
      <c r="B34" s="36"/>
      <c r="C34" s="34"/>
      <c r="D34" s="34"/>
      <c r="E34" s="34"/>
      <c r="F34" s="34"/>
      <c r="G34" s="34"/>
      <c r="H34" s="34"/>
      <c r="I34" s="34"/>
      <c r="J34" s="34"/>
    </row>
    <row r="35" spans="2:10" x14ac:dyDescent="0.25">
      <c r="B35" s="35"/>
      <c r="C35" s="34"/>
      <c r="D35" s="34"/>
      <c r="E35" s="34"/>
      <c r="F35" s="34"/>
      <c r="G35" s="34"/>
      <c r="H35" s="34"/>
      <c r="I35" s="34"/>
      <c r="J35" s="34"/>
    </row>
    <row r="36" spans="2:10" x14ac:dyDescent="0.25">
      <c r="B36" s="35"/>
      <c r="C36" s="34"/>
      <c r="D36" s="34"/>
      <c r="E36" s="34"/>
      <c r="F36" s="34"/>
      <c r="G36" s="34"/>
      <c r="H36" s="34"/>
      <c r="I36" s="34"/>
      <c r="J36" s="34"/>
    </row>
    <row r="37" spans="2:10" x14ac:dyDescent="0.25">
      <c r="B37" s="35"/>
      <c r="C37" s="34"/>
      <c r="D37" s="34"/>
      <c r="E37" s="34"/>
      <c r="F37" s="34"/>
      <c r="G37" s="34"/>
      <c r="H37" s="34"/>
      <c r="I37" s="34"/>
      <c r="J37" s="34"/>
    </row>
    <row r="38" spans="2:10" x14ac:dyDescent="0.25">
      <c r="B38" s="35"/>
      <c r="C38" s="34"/>
      <c r="D38" s="34"/>
      <c r="E38" s="34"/>
      <c r="F38" s="34"/>
      <c r="G38" s="34"/>
      <c r="H38" s="34"/>
      <c r="I38" s="34"/>
      <c r="J38" s="34"/>
    </row>
    <row r="39" spans="2:10" x14ac:dyDescent="0.25">
      <c r="B39" s="37"/>
      <c r="C39" s="38"/>
      <c r="D39" s="38"/>
      <c r="E39" s="38"/>
      <c r="F39" s="38"/>
      <c r="G39" s="38"/>
      <c r="H39" s="38"/>
      <c r="I39" s="38"/>
      <c r="J39" s="38"/>
    </row>
    <row r="53" spans="2:17" x14ac:dyDescent="0.25">
      <c r="B53" s="30" t="s">
        <v>25</v>
      </c>
      <c r="G53" s="154" t="s">
        <v>42</v>
      </c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</sheetData>
  <mergeCells count="12">
    <mergeCell ref="B30:L30"/>
    <mergeCell ref="G53:Q53"/>
    <mergeCell ref="B6:F6"/>
    <mergeCell ref="B8:L8"/>
    <mergeCell ref="B9:L9"/>
    <mergeCell ref="B10:L10"/>
    <mergeCell ref="B11:L11"/>
    <mergeCell ref="B13:B14"/>
    <mergeCell ref="C13:D13"/>
    <mergeCell ref="E13:F13"/>
    <mergeCell ref="G13:H13"/>
    <mergeCell ref="K13:L13"/>
  </mergeCells>
  <printOptions horizontalCentered="1"/>
  <pageMargins left="0.15748031496062992" right="0.15748031496062992" top="0.39370078740157483" bottom="0.15748031496062992" header="0.31496062992125984" footer="0.31496062992125984"/>
  <pageSetup scale="6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1:R53"/>
  <sheetViews>
    <sheetView showGridLines="0" view="pageBreakPreview" topLeftCell="H1" zoomScale="85" zoomScaleNormal="85" zoomScaleSheetLayoutView="85" workbookViewId="0">
      <selection activeCell="I31" sqref="I31:Y54"/>
    </sheetView>
  </sheetViews>
  <sheetFormatPr baseColWidth="10" defaultRowHeight="15" x14ac:dyDescent="0.25"/>
  <cols>
    <col min="1" max="1" width="0.85546875" customWidth="1"/>
    <col min="2" max="2" width="40" customWidth="1"/>
    <col min="3" max="3" width="12.85546875" bestFit="1" customWidth="1"/>
    <col min="4" max="4" width="11.5703125" customWidth="1"/>
    <col min="5" max="5" width="12.85546875" bestFit="1" customWidth="1"/>
    <col min="6" max="6" width="11.28515625" customWidth="1"/>
    <col min="7" max="7" width="12.28515625" bestFit="1" customWidth="1"/>
    <col min="8" max="8" width="10.85546875" customWidth="1"/>
    <col min="9" max="9" width="12.85546875" bestFit="1" customWidth="1"/>
    <col min="10" max="10" width="13" customWidth="1"/>
    <col min="11" max="11" width="12.28515625" bestFit="1" customWidth="1"/>
    <col min="12" max="12" width="11.42578125" customWidth="1"/>
    <col min="15" max="15" width="12.5703125" bestFit="1" customWidth="1"/>
    <col min="16" max="16" width="13.140625" bestFit="1" customWidth="1"/>
    <col min="17" max="17" width="12.5703125" bestFit="1" customWidth="1"/>
    <col min="18" max="18" width="12.5703125" customWidth="1"/>
  </cols>
  <sheetData>
    <row r="1" spans="2:18" ht="3" customHeight="1" thickBot="1" x14ac:dyDescent="0.3"/>
    <row r="2" spans="2:18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</row>
    <row r="3" spans="2:18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8"/>
      <c r="N3" s="8"/>
    </row>
    <row r="4" spans="2:18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8"/>
      <c r="N4" s="8"/>
    </row>
    <row r="5" spans="2:18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N5" s="8"/>
    </row>
    <row r="6" spans="2:18" ht="16.5" thickBot="1" x14ac:dyDescent="0.3">
      <c r="B6" s="144"/>
      <c r="C6" s="145"/>
      <c r="D6" s="145"/>
      <c r="E6" s="145"/>
      <c r="F6" s="145"/>
      <c r="G6" s="9"/>
      <c r="H6" s="10"/>
      <c r="I6" s="10"/>
      <c r="J6" s="10"/>
      <c r="K6" s="10"/>
      <c r="L6" s="11"/>
    </row>
    <row r="7" spans="2:18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8" ht="15.75" x14ac:dyDescent="0.25">
      <c r="B8" s="146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2:18" ht="15" customHeight="1" x14ac:dyDescent="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2:18" ht="15" customHeight="1" x14ac:dyDescent="0.25">
      <c r="B10" s="146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2:18" ht="15" customHeight="1" x14ac:dyDescent="0.25">
      <c r="B11" s="146" t="s">
        <v>62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  <c r="M11" s="66"/>
      <c r="N11" s="66"/>
      <c r="O11" s="66"/>
      <c r="P11" s="66"/>
      <c r="Q11" s="66"/>
      <c r="R11" s="66"/>
    </row>
    <row r="12" spans="2:18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66"/>
      <c r="N12" s="66"/>
      <c r="O12" s="66"/>
      <c r="P12" s="66"/>
      <c r="Q12" s="66"/>
      <c r="R12" s="66"/>
    </row>
    <row r="13" spans="2:18" ht="15.75" customHeight="1" x14ac:dyDescent="0.25">
      <c r="B13" s="149" t="s">
        <v>3</v>
      </c>
      <c r="C13" s="151" t="s">
        <v>4</v>
      </c>
      <c r="D13" s="155"/>
      <c r="E13" s="151" t="s">
        <v>36</v>
      </c>
      <c r="F13" s="155"/>
      <c r="G13" s="151" t="s">
        <v>35</v>
      </c>
      <c r="H13" s="155"/>
      <c r="I13" s="151" t="s">
        <v>34</v>
      </c>
      <c r="J13" s="155"/>
      <c r="K13" s="151" t="s">
        <v>33</v>
      </c>
      <c r="L13" s="152"/>
      <c r="M13" s="66"/>
      <c r="N13" s="66"/>
      <c r="O13" s="66"/>
      <c r="P13" s="66"/>
      <c r="Q13" s="66"/>
      <c r="R13" s="66"/>
    </row>
    <row r="14" spans="2:18" ht="30" customHeight="1" x14ac:dyDescent="0.25">
      <c r="B14" s="150"/>
      <c r="C14" s="15" t="s">
        <v>5</v>
      </c>
      <c r="D14" s="16" t="s">
        <v>6</v>
      </c>
      <c r="E14" s="15" t="s">
        <v>7</v>
      </c>
      <c r="F14" s="16" t="s">
        <v>8</v>
      </c>
      <c r="G14" s="15" t="s">
        <v>9</v>
      </c>
      <c r="H14" s="16" t="s">
        <v>8</v>
      </c>
      <c r="I14" s="15" t="s">
        <v>7</v>
      </c>
      <c r="J14" s="16" t="s">
        <v>8</v>
      </c>
      <c r="K14" s="15" t="s">
        <v>9</v>
      </c>
      <c r="L14" s="17" t="s">
        <v>8</v>
      </c>
      <c r="M14" s="66"/>
      <c r="N14" s="66"/>
      <c r="O14" s="66"/>
      <c r="P14" s="66"/>
      <c r="Q14" s="66"/>
      <c r="R14" s="66"/>
    </row>
    <row r="15" spans="2:18" x14ac:dyDescent="0.25">
      <c r="B15" s="18" t="s">
        <v>4</v>
      </c>
      <c r="C15" s="19">
        <v>89503</v>
      </c>
      <c r="D15" s="19">
        <v>53354</v>
      </c>
      <c r="E15" s="19">
        <v>20957</v>
      </c>
      <c r="F15" s="19">
        <v>10814</v>
      </c>
      <c r="G15" s="19">
        <v>22312</v>
      </c>
      <c r="H15" s="19">
        <v>14451</v>
      </c>
      <c r="I15" s="19">
        <v>24380</v>
      </c>
      <c r="J15" s="19">
        <v>15561</v>
      </c>
      <c r="K15" s="19">
        <v>21854</v>
      </c>
      <c r="L15" s="20">
        <v>12528</v>
      </c>
      <c r="M15" s="66"/>
      <c r="N15" s="66"/>
      <c r="O15" s="67" t="s">
        <v>49</v>
      </c>
      <c r="P15" s="66">
        <v>2022</v>
      </c>
      <c r="Q15" s="66"/>
      <c r="R15" s="66"/>
    </row>
    <row r="16" spans="2:18" x14ac:dyDescent="0.25">
      <c r="B16" s="22" t="s">
        <v>10</v>
      </c>
      <c r="C16" s="23">
        <v>466</v>
      </c>
      <c r="D16" s="23">
        <v>396</v>
      </c>
      <c r="E16" s="54">
        <v>83</v>
      </c>
      <c r="F16" s="54">
        <v>14</v>
      </c>
      <c r="G16" s="54">
        <v>88</v>
      </c>
      <c r="H16" s="54">
        <v>22</v>
      </c>
      <c r="I16" s="54">
        <v>149</v>
      </c>
      <c r="J16" s="54">
        <v>199</v>
      </c>
      <c r="K16" s="54">
        <v>146</v>
      </c>
      <c r="L16" s="53">
        <v>161</v>
      </c>
      <c r="M16" s="68"/>
      <c r="N16" s="68"/>
      <c r="O16" s="66" t="s">
        <v>50</v>
      </c>
      <c r="P16" s="66"/>
      <c r="Q16" s="66"/>
      <c r="R16" s="66"/>
    </row>
    <row r="17" spans="2:18" x14ac:dyDescent="0.25">
      <c r="B17" s="22" t="s">
        <v>11</v>
      </c>
      <c r="C17" s="23">
        <v>2471</v>
      </c>
      <c r="D17" s="23">
        <v>15443</v>
      </c>
      <c r="E17" s="54">
        <v>519</v>
      </c>
      <c r="F17" s="54">
        <v>3339</v>
      </c>
      <c r="G17" s="54">
        <v>610</v>
      </c>
      <c r="H17" s="54">
        <v>3708</v>
      </c>
      <c r="I17" s="54">
        <v>671</v>
      </c>
      <c r="J17" s="54">
        <v>4272</v>
      </c>
      <c r="K17" s="54">
        <v>671</v>
      </c>
      <c r="L17" s="53">
        <v>4124</v>
      </c>
      <c r="M17" s="68"/>
      <c r="N17" s="68"/>
      <c r="O17" s="66" t="s">
        <v>51</v>
      </c>
      <c r="P17" s="66" t="s">
        <v>52</v>
      </c>
      <c r="Q17" s="66" t="s">
        <v>53</v>
      </c>
      <c r="R17" s="66" t="s">
        <v>54</v>
      </c>
    </row>
    <row r="18" spans="2:18" x14ac:dyDescent="0.25">
      <c r="B18" s="22" t="s">
        <v>12</v>
      </c>
      <c r="C18" s="23">
        <v>6334</v>
      </c>
      <c r="D18" s="23">
        <v>8177</v>
      </c>
      <c r="E18" s="54">
        <v>1787</v>
      </c>
      <c r="F18" s="54">
        <v>1739</v>
      </c>
      <c r="G18" s="54">
        <v>1471</v>
      </c>
      <c r="H18" s="54">
        <v>2188</v>
      </c>
      <c r="I18" s="54">
        <v>1677</v>
      </c>
      <c r="J18" s="54">
        <v>2217</v>
      </c>
      <c r="K18" s="54">
        <v>1399</v>
      </c>
      <c r="L18" s="53">
        <v>2033</v>
      </c>
      <c r="M18" s="68"/>
      <c r="N18" s="68"/>
      <c r="O18" s="66">
        <v>202201</v>
      </c>
      <c r="P18" s="66">
        <v>202204</v>
      </c>
      <c r="Q18" s="66">
        <v>202207</v>
      </c>
      <c r="R18" s="66">
        <v>202210</v>
      </c>
    </row>
    <row r="19" spans="2:18" x14ac:dyDescent="0.25">
      <c r="B19" s="22" t="s">
        <v>13</v>
      </c>
      <c r="C19" s="23">
        <v>45</v>
      </c>
      <c r="D19" s="23">
        <v>50</v>
      </c>
      <c r="E19" s="54">
        <v>13</v>
      </c>
      <c r="F19" s="54">
        <v>18</v>
      </c>
      <c r="G19" s="54">
        <v>11</v>
      </c>
      <c r="H19" s="54">
        <v>7</v>
      </c>
      <c r="I19" s="54">
        <v>10</v>
      </c>
      <c r="J19" s="54">
        <v>11</v>
      </c>
      <c r="K19" s="54">
        <v>11</v>
      </c>
      <c r="L19" s="53">
        <v>14</v>
      </c>
      <c r="M19" s="68"/>
      <c r="N19" s="68"/>
      <c r="O19" s="66">
        <v>202203</v>
      </c>
      <c r="P19" s="66">
        <v>202206</v>
      </c>
      <c r="Q19" s="66">
        <v>202209</v>
      </c>
      <c r="R19" s="66">
        <v>202212</v>
      </c>
    </row>
    <row r="20" spans="2:18" x14ac:dyDescent="0.25">
      <c r="B20" s="22" t="s">
        <v>14</v>
      </c>
      <c r="C20" s="23">
        <v>0</v>
      </c>
      <c r="D20" s="23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3">
        <v>0</v>
      </c>
      <c r="M20" s="68"/>
      <c r="N20" s="68"/>
      <c r="O20" s="66"/>
      <c r="P20" s="66"/>
      <c r="Q20" s="66"/>
      <c r="R20" s="66"/>
    </row>
    <row r="21" spans="2:18" x14ac:dyDescent="0.25">
      <c r="B21" s="22" t="s">
        <v>15</v>
      </c>
      <c r="C21" s="23">
        <v>726</v>
      </c>
      <c r="D21" s="23">
        <v>312</v>
      </c>
      <c r="E21" s="54">
        <v>243</v>
      </c>
      <c r="F21" s="54">
        <v>69</v>
      </c>
      <c r="G21" s="54">
        <v>188</v>
      </c>
      <c r="H21" s="54">
        <v>74</v>
      </c>
      <c r="I21" s="54">
        <v>177</v>
      </c>
      <c r="J21" s="54">
        <v>98</v>
      </c>
      <c r="K21" s="54">
        <v>118</v>
      </c>
      <c r="L21" s="53">
        <v>71</v>
      </c>
      <c r="M21" s="68"/>
      <c r="N21" s="68"/>
      <c r="O21" s="66"/>
      <c r="P21" s="66"/>
      <c r="Q21" s="66"/>
      <c r="R21" s="66"/>
    </row>
    <row r="22" spans="2:18" x14ac:dyDescent="0.25">
      <c r="B22" s="22" t="s">
        <v>16</v>
      </c>
      <c r="C22" s="23">
        <v>65</v>
      </c>
      <c r="D22" s="23">
        <v>212</v>
      </c>
      <c r="E22" s="54">
        <v>15</v>
      </c>
      <c r="F22" s="54">
        <v>34</v>
      </c>
      <c r="G22" s="54">
        <v>20</v>
      </c>
      <c r="H22" s="54">
        <v>54</v>
      </c>
      <c r="I22" s="54">
        <v>18</v>
      </c>
      <c r="J22" s="54">
        <v>59</v>
      </c>
      <c r="K22" s="54">
        <v>12</v>
      </c>
      <c r="L22" s="53">
        <v>65</v>
      </c>
      <c r="M22" s="68"/>
      <c r="N22" s="68"/>
      <c r="O22" s="66"/>
      <c r="P22" s="66"/>
      <c r="Q22" s="66"/>
      <c r="R22" s="66"/>
    </row>
    <row r="23" spans="2:18" x14ac:dyDescent="0.25">
      <c r="B23" s="22" t="s">
        <v>17</v>
      </c>
      <c r="C23" s="23">
        <v>1513</v>
      </c>
      <c r="D23" s="23">
        <v>243</v>
      </c>
      <c r="E23" s="54">
        <v>494</v>
      </c>
      <c r="F23" s="54">
        <v>84</v>
      </c>
      <c r="G23" s="54">
        <v>380</v>
      </c>
      <c r="H23" s="54">
        <v>55</v>
      </c>
      <c r="I23" s="54">
        <v>389</v>
      </c>
      <c r="J23" s="54">
        <v>55</v>
      </c>
      <c r="K23" s="54">
        <v>250</v>
      </c>
      <c r="L23" s="53">
        <v>49</v>
      </c>
      <c r="M23" s="68"/>
      <c r="N23" s="68"/>
    </row>
    <row r="24" spans="2:18" x14ac:dyDescent="0.25">
      <c r="B24" s="22" t="s">
        <v>18</v>
      </c>
      <c r="C24" s="23">
        <v>1343</v>
      </c>
      <c r="D24" s="23">
        <v>940</v>
      </c>
      <c r="E24" s="54">
        <v>429</v>
      </c>
      <c r="F24" s="54">
        <v>259</v>
      </c>
      <c r="G24" s="54">
        <v>316</v>
      </c>
      <c r="H24" s="54">
        <v>271</v>
      </c>
      <c r="I24" s="54">
        <v>356</v>
      </c>
      <c r="J24" s="54">
        <v>232</v>
      </c>
      <c r="K24" s="54">
        <v>242</v>
      </c>
      <c r="L24" s="53">
        <v>178</v>
      </c>
      <c r="M24" s="68"/>
      <c r="N24" s="68"/>
    </row>
    <row r="25" spans="2:18" x14ac:dyDescent="0.25">
      <c r="B25" s="22" t="s">
        <v>19</v>
      </c>
      <c r="C25" s="23">
        <v>269</v>
      </c>
      <c r="D25" s="23">
        <v>8685</v>
      </c>
      <c r="E25" s="54">
        <v>54</v>
      </c>
      <c r="F25" s="54">
        <v>2805</v>
      </c>
      <c r="G25" s="54">
        <v>73</v>
      </c>
      <c r="H25" s="54">
        <v>2675</v>
      </c>
      <c r="I25" s="54">
        <v>64</v>
      </c>
      <c r="J25" s="54">
        <v>2576</v>
      </c>
      <c r="K25" s="54">
        <v>78</v>
      </c>
      <c r="L25" s="53">
        <v>629</v>
      </c>
      <c r="M25" s="68"/>
      <c r="N25" s="68"/>
    </row>
    <row r="26" spans="2:18" x14ac:dyDescent="0.25">
      <c r="B26" s="22" t="s">
        <v>20</v>
      </c>
      <c r="C26" s="23">
        <v>57174</v>
      </c>
      <c r="D26" s="23">
        <v>1463</v>
      </c>
      <c r="E26" s="54">
        <v>13011</v>
      </c>
      <c r="F26" s="54">
        <v>22</v>
      </c>
      <c r="G26" s="54">
        <v>14091</v>
      </c>
      <c r="H26" s="54">
        <v>10</v>
      </c>
      <c r="I26" s="54">
        <v>15624</v>
      </c>
      <c r="J26" s="54">
        <v>487</v>
      </c>
      <c r="K26" s="54">
        <v>14448</v>
      </c>
      <c r="L26" s="53">
        <v>944</v>
      </c>
      <c r="M26" s="68"/>
      <c r="N26" s="68"/>
    </row>
    <row r="27" spans="2:18" x14ac:dyDescent="0.25">
      <c r="B27" s="22" t="s">
        <v>21</v>
      </c>
      <c r="C27" s="23">
        <v>15976</v>
      </c>
      <c r="D27" s="23">
        <v>12197</v>
      </c>
      <c r="E27" s="54">
        <v>3680</v>
      </c>
      <c r="F27" s="54">
        <v>1520</v>
      </c>
      <c r="G27" s="54">
        <v>4337</v>
      </c>
      <c r="H27" s="54">
        <v>4203</v>
      </c>
      <c r="I27" s="54">
        <v>4347</v>
      </c>
      <c r="J27" s="54">
        <v>3493</v>
      </c>
      <c r="K27" s="54">
        <v>3612</v>
      </c>
      <c r="L27" s="53">
        <v>2981</v>
      </c>
      <c r="M27" s="68"/>
      <c r="N27" s="68"/>
    </row>
    <row r="28" spans="2:18" x14ac:dyDescent="0.25">
      <c r="B28" s="22" t="s">
        <v>22</v>
      </c>
      <c r="C28" s="23">
        <v>627</v>
      </c>
      <c r="D28" s="23">
        <v>1843</v>
      </c>
      <c r="E28" s="54">
        <v>127</v>
      </c>
      <c r="F28" s="54">
        <v>381</v>
      </c>
      <c r="G28" s="54">
        <v>192</v>
      </c>
      <c r="H28" s="54">
        <v>487</v>
      </c>
      <c r="I28" s="54">
        <v>164</v>
      </c>
      <c r="J28" s="54">
        <v>545</v>
      </c>
      <c r="K28" s="54">
        <v>144</v>
      </c>
      <c r="L28" s="53">
        <v>430</v>
      </c>
      <c r="M28" s="68"/>
      <c r="N28" s="68"/>
    </row>
    <row r="29" spans="2:18" x14ac:dyDescent="0.25">
      <c r="B29" s="26" t="s">
        <v>23</v>
      </c>
      <c r="C29" s="27">
        <v>2494</v>
      </c>
      <c r="D29" s="27">
        <v>3393</v>
      </c>
      <c r="E29" s="52">
        <v>502</v>
      </c>
      <c r="F29" s="52">
        <v>530</v>
      </c>
      <c r="G29" s="52">
        <v>535</v>
      </c>
      <c r="H29" s="52">
        <v>697</v>
      </c>
      <c r="I29" s="52">
        <v>734</v>
      </c>
      <c r="J29" s="52">
        <v>1317</v>
      </c>
      <c r="K29" s="52">
        <v>723</v>
      </c>
      <c r="L29" s="51">
        <v>849</v>
      </c>
      <c r="M29" s="68"/>
      <c r="N29" s="68"/>
    </row>
    <row r="30" spans="2:18" ht="58.5" customHeight="1" x14ac:dyDescent="0.25">
      <c r="B30" s="143" t="s">
        <v>24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2:18" x14ac:dyDescent="0.25">
      <c r="B31" s="30" t="s">
        <v>25</v>
      </c>
      <c r="C31" s="31"/>
      <c r="D31" s="31"/>
      <c r="E31" s="31"/>
      <c r="F31" s="31"/>
      <c r="G31" s="31"/>
      <c r="H31" s="32"/>
      <c r="I31" s="32"/>
      <c r="J31" s="32"/>
      <c r="K31" s="32"/>
      <c r="L31" s="32"/>
    </row>
    <row r="32" spans="2:18" x14ac:dyDescent="0.25">
      <c r="B32" s="33"/>
      <c r="C32" s="34"/>
      <c r="D32" s="34"/>
      <c r="E32" s="34"/>
      <c r="F32" s="34"/>
      <c r="G32" s="34"/>
    </row>
    <row r="33" spans="2:8" x14ac:dyDescent="0.25">
      <c r="B33" s="35"/>
      <c r="C33" s="34"/>
      <c r="D33" s="34"/>
      <c r="E33" s="34"/>
      <c r="F33" s="34"/>
      <c r="G33" s="34"/>
    </row>
    <row r="34" spans="2:8" x14ac:dyDescent="0.25">
      <c r="B34" s="36"/>
      <c r="C34" s="34"/>
      <c r="D34" s="34"/>
      <c r="E34" s="34"/>
      <c r="F34" s="34"/>
      <c r="G34" s="34"/>
    </row>
    <row r="35" spans="2:8" x14ac:dyDescent="0.25">
      <c r="B35" s="35"/>
      <c r="C35" s="34"/>
      <c r="D35" s="34"/>
      <c r="E35" s="34"/>
      <c r="F35" s="34"/>
      <c r="G35" s="34"/>
    </row>
    <row r="36" spans="2:8" x14ac:dyDescent="0.25">
      <c r="B36" s="35"/>
      <c r="C36" s="34"/>
      <c r="D36" s="34"/>
      <c r="E36" s="34"/>
      <c r="F36" s="34"/>
      <c r="G36" s="34"/>
      <c r="H36" t="s">
        <v>26</v>
      </c>
    </row>
    <row r="37" spans="2:8" x14ac:dyDescent="0.25">
      <c r="B37" s="35"/>
      <c r="C37" s="34"/>
      <c r="D37" s="34"/>
      <c r="E37" s="34"/>
      <c r="F37" s="34"/>
      <c r="G37" s="34"/>
    </row>
    <row r="38" spans="2:8" x14ac:dyDescent="0.25">
      <c r="B38" s="35"/>
      <c r="C38" s="34"/>
      <c r="D38" s="34"/>
      <c r="E38" s="34"/>
      <c r="F38" s="34"/>
      <c r="G38" s="34"/>
    </row>
    <row r="39" spans="2:8" x14ac:dyDescent="0.25">
      <c r="B39" s="37"/>
      <c r="C39" s="38"/>
      <c r="D39" s="38"/>
      <c r="E39" s="38"/>
      <c r="F39" s="38"/>
      <c r="G39" s="38"/>
    </row>
    <row r="53" spans="2:9" x14ac:dyDescent="0.25">
      <c r="B53" s="30" t="s">
        <v>25</v>
      </c>
      <c r="I53" s="30" t="s">
        <v>25</v>
      </c>
    </row>
  </sheetData>
  <mergeCells count="12">
    <mergeCell ref="K13:L13"/>
    <mergeCell ref="B30:L30"/>
    <mergeCell ref="B6:F6"/>
    <mergeCell ref="B8:L8"/>
    <mergeCell ref="B9:L9"/>
    <mergeCell ref="B10:L10"/>
    <mergeCell ref="B11:L11"/>
    <mergeCell ref="B13:B14"/>
    <mergeCell ref="C13:D13"/>
    <mergeCell ref="E13:F13"/>
    <mergeCell ref="G13:H13"/>
    <mergeCell ref="I13:J13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 2015</vt:lpstr>
      <vt:lpstr>2016</vt:lpstr>
      <vt:lpstr> 2017</vt:lpstr>
      <vt:lpstr> 2018</vt:lpstr>
      <vt:lpstr> 2019</vt:lpstr>
      <vt:lpstr>Octubre 20202</vt:lpstr>
      <vt:lpstr> 2020 </vt:lpstr>
      <vt:lpstr> 2021</vt:lpstr>
      <vt:lpstr> 2022</vt:lpstr>
      <vt:lpstr>2023</vt:lpstr>
      <vt:lpstr>2024</vt:lpstr>
      <vt:lpstr>' 2015'!Área_de_impresión</vt:lpstr>
      <vt:lpstr>' 2018'!Área_de_impresión</vt:lpstr>
      <vt:lpstr>' 2020 '!Área_de_impresión</vt:lpstr>
      <vt:lpstr>' 2022'!Área_de_impresión</vt:lpstr>
      <vt:lpstr>'2024'!Área_de_impresión</vt:lpstr>
      <vt:lpstr>'Octubre 20202'!Área_de_impresión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2024-04-11T12:34:14Z</cp:lastPrinted>
  <dcterms:created xsi:type="dcterms:W3CDTF">2016-05-23T14:49:26Z</dcterms:created>
  <dcterms:modified xsi:type="dcterms:W3CDTF">2024-04-11T12:36:05Z</dcterms:modified>
</cp:coreProperties>
</file>