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00F7A21D-261B-4DC3-9A6E-E9ADA2CE520A}" xr6:coauthVersionLast="36" xr6:coauthVersionMax="36" xr10:uidLastSave="{00000000-0000-0000-0000-000000000000}"/>
  <bookViews>
    <workbookView xWindow="0" yWindow="0" windowWidth="5025" windowHeight="5025" tabRatio="722" firstSheet="75" activeTab="77" xr2:uid="{00000000-000D-0000-FFFF-FFFF00000000}"/>
  </bookViews>
  <sheets>
    <sheet name="Diciembre 2015" sheetId="2" r:id="rId1"/>
    <sheet name="Marzo 2016" sheetId="1" r:id="rId2"/>
    <sheet name="Abril 2016" sheetId="3" r:id="rId3"/>
    <sheet name="Mayo 2016" sheetId="4" r:id="rId4"/>
    <sheet name="Junio 2016" sheetId="5" r:id="rId5"/>
    <sheet name="Julio 2016" sheetId="7" r:id="rId6"/>
    <sheet name="Agosto 2016" sheetId="9" r:id="rId7"/>
    <sheet name="Septiembre 2016" sheetId="10" r:id="rId8"/>
    <sheet name="Octubre 2016" sheetId="11" r:id="rId9"/>
    <sheet name="Noviembre 2016" sheetId="12" r:id="rId10"/>
    <sheet name="Diciembre 2016" sheetId="13" r:id="rId11"/>
    <sheet name="Enero 2017" sheetId="14" r:id="rId12"/>
    <sheet name="Febrero 2017" sheetId="15" r:id="rId13"/>
    <sheet name="Marzo 2017" sheetId="16" r:id="rId14"/>
    <sheet name="Abril 2017" sheetId="17" r:id="rId15"/>
    <sheet name="Mayo 2017" sheetId="18" r:id="rId16"/>
    <sheet name="Junio 2017" sheetId="19" r:id="rId17"/>
    <sheet name="Julio 2017" sheetId="20" r:id="rId18"/>
    <sheet name="Agosto 2017" sheetId="21" r:id="rId19"/>
    <sheet name="Septiembre 2017" sheetId="22" r:id="rId20"/>
    <sheet name="Octubre 2017" sheetId="23" r:id="rId21"/>
    <sheet name="Noviembre 2017" sheetId="24" r:id="rId22"/>
    <sheet name="Diciembre 2017" sheetId="25" r:id="rId23"/>
    <sheet name="Enero 2018" sheetId="26" r:id="rId24"/>
    <sheet name="Febrero 2018" sheetId="27" r:id="rId25"/>
    <sheet name="Marzo 2018" sheetId="28" r:id="rId26"/>
    <sheet name="Abril 2018" sheetId="29" r:id="rId27"/>
    <sheet name="Mayo 2018" sheetId="30" r:id="rId28"/>
    <sheet name="Junio 2018" sheetId="31" r:id="rId29"/>
    <sheet name="Julio 2018" sheetId="32" r:id="rId30"/>
    <sheet name="Agosto 2018" sheetId="33" r:id="rId31"/>
    <sheet name="Septiembre 2018" sheetId="34" r:id="rId32"/>
    <sheet name="Octubre 2018" sheetId="35" r:id="rId33"/>
    <sheet name="Noviembre 2018" sheetId="36" r:id="rId34"/>
    <sheet name="Diciembre 2018" sheetId="37" r:id="rId35"/>
    <sheet name="Enero 2019" sheetId="38" r:id="rId36"/>
    <sheet name="Febrero 2019" sheetId="39" r:id="rId37"/>
    <sheet name="Marzo 2019" sheetId="40" r:id="rId38"/>
    <sheet name="Abril 2019" sheetId="41" r:id="rId39"/>
    <sheet name="Mayo 2019" sheetId="42" r:id="rId40"/>
    <sheet name="Junio 2019" sheetId="43" r:id="rId41"/>
    <sheet name="Julio 2019" sheetId="44" r:id="rId42"/>
    <sheet name="Agosto 2019" sheetId="45" r:id="rId43"/>
    <sheet name="Septiembre 2019" sheetId="46" r:id="rId44"/>
    <sheet name="Octubre 2019" sheetId="47" r:id="rId45"/>
    <sheet name="Noviembre 2019" sheetId="48" r:id="rId46"/>
    <sheet name="Diciembre 2019" sheetId="49" r:id="rId47"/>
    <sheet name="Enero 2020" sheetId="50" r:id="rId48"/>
    <sheet name="Febrero 2020" sheetId="51" r:id="rId49"/>
    <sheet name="Marzo 2020" sheetId="52" r:id="rId50"/>
    <sheet name="Abril 2020" sheetId="53" r:id="rId51"/>
    <sheet name="Mayo 2020 " sheetId="54" r:id="rId52"/>
    <sheet name="Junio 2020  " sheetId="55" r:id="rId53"/>
    <sheet name="Julio 2020 " sheetId="56" r:id="rId54"/>
    <sheet name="Agosto 2020 " sheetId="57" r:id="rId55"/>
    <sheet name="Septiembre 2020 " sheetId="58" r:id="rId56"/>
    <sheet name="Octubre 2020" sheetId="59" r:id="rId57"/>
    <sheet name="Noviembre 2020 " sheetId="60" r:id="rId58"/>
    <sheet name="Diciembre 2020" sheetId="61" r:id="rId59"/>
    <sheet name="Enero 2021" sheetId="62" r:id="rId60"/>
    <sheet name="Febrero 2021 " sheetId="63" r:id="rId61"/>
    <sheet name="Marzo 2021  " sheetId="64" r:id="rId62"/>
    <sheet name="Abril 2021" sheetId="65" r:id="rId63"/>
    <sheet name="Mayo 2021" sheetId="66" r:id="rId64"/>
    <sheet name="Junio 2021" sheetId="67" r:id="rId65"/>
    <sheet name="Julio 2021 " sheetId="68" r:id="rId66"/>
    <sheet name="Agosto 2021" sheetId="69" r:id="rId67"/>
    <sheet name="Septiembre 2021" sheetId="70" r:id="rId68"/>
    <sheet name="Diciembre 2021" sheetId="71" r:id="rId69"/>
    <sheet name="Marzo 2022" sheetId="72" r:id="rId70"/>
    <sheet name="Junio 2022" sheetId="73" r:id="rId71"/>
    <sheet name="Agosto 2022" sheetId="75" r:id="rId72"/>
    <sheet name="Diciembre 2022" sheetId="76" r:id="rId73"/>
    <sheet name="Marzo 2023" sheetId="77" r:id="rId74"/>
    <sheet name="Junio 2023" sheetId="78" r:id="rId75"/>
    <sheet name="Septiembre 2023" sheetId="80" r:id="rId76"/>
    <sheet name="Diciembre 2023" sheetId="81" r:id="rId77"/>
    <sheet name="Marzo 2024" sheetId="82" r:id="rId78"/>
  </sheets>
  <definedNames>
    <definedName name="_xlnm.Print_Area" localSheetId="2">'Abril 2016'!$A$1:$E$47</definedName>
    <definedName name="_xlnm.Print_Area" localSheetId="14">'Abril 2017'!$A$1:$G$40</definedName>
    <definedName name="_xlnm.Print_Area" localSheetId="26">'Abril 2018'!$A$1:$G$40</definedName>
    <definedName name="_xlnm.Print_Area" localSheetId="38">'Abril 2019'!$A$1:$G$40</definedName>
    <definedName name="_xlnm.Print_Area" localSheetId="50">'Abril 2020'!$A$1:$G$40</definedName>
    <definedName name="_xlnm.Print_Area" localSheetId="6">'Agosto 2016'!$A$1:$H$40</definedName>
    <definedName name="_xlnm.Print_Area" localSheetId="18">'Agosto 2017'!$A$1:$G$40</definedName>
    <definedName name="_xlnm.Print_Area" localSheetId="30">'Agosto 2018'!$A$1:$G$40</definedName>
    <definedName name="_xlnm.Print_Area" localSheetId="42">'Agosto 2019'!$A$1:$G$40</definedName>
    <definedName name="_xlnm.Print_Area" localSheetId="54">'Agosto 2020 '!$A$1:$G$40</definedName>
    <definedName name="_xlnm.Print_Area" localSheetId="0">'Diciembre 2015'!$A$1:$H$40</definedName>
    <definedName name="_xlnm.Print_Area" localSheetId="10">'Diciembre 2016'!$A$1:$H$40</definedName>
    <definedName name="_xlnm.Print_Area" localSheetId="22">'Diciembre 2017'!$A$1:$G$40</definedName>
    <definedName name="_xlnm.Print_Area" localSheetId="34">'Diciembre 2018'!$A$1:$G$40</definedName>
    <definedName name="_xlnm.Print_Area" localSheetId="46">'Diciembre 2019'!$A$1:$G$40</definedName>
    <definedName name="_xlnm.Print_Area" localSheetId="11">'Enero 2017'!$A$1:$H$40</definedName>
    <definedName name="_xlnm.Print_Area" localSheetId="23">'Enero 2018'!$A$1:$G$40</definedName>
    <definedName name="_xlnm.Print_Area" localSheetId="35">'Enero 2019'!$A$1:$G$40</definedName>
    <definedName name="_xlnm.Print_Area" localSheetId="47">'Enero 2020'!$A$1:$G$40</definedName>
    <definedName name="_xlnm.Print_Area" localSheetId="12">'Febrero 2017'!$A$1:$H$40</definedName>
    <definedName name="_xlnm.Print_Area" localSheetId="24">'Febrero 2018'!$A$1:$G$40</definedName>
    <definedName name="_xlnm.Print_Area" localSheetId="36">'Febrero 2019'!$A$1:$G$40</definedName>
    <definedName name="_xlnm.Print_Area" localSheetId="48">'Febrero 2020'!$A$1:$G$40</definedName>
    <definedName name="_xlnm.Print_Area" localSheetId="5">'Julio 2016'!$A$1:$H$40</definedName>
    <definedName name="_xlnm.Print_Area" localSheetId="17">'Julio 2017'!$A$1:$G$40</definedName>
    <definedName name="_xlnm.Print_Area" localSheetId="29">'Julio 2018'!$A$1:$G$40</definedName>
    <definedName name="_xlnm.Print_Area" localSheetId="41">'Julio 2019'!$A$1:$G$40</definedName>
    <definedName name="_xlnm.Print_Area" localSheetId="53">'Julio 2020 '!$A$1:$G$40</definedName>
    <definedName name="_xlnm.Print_Area" localSheetId="4">'Junio 2016'!$A$1:$H$40</definedName>
    <definedName name="_xlnm.Print_Area" localSheetId="16">'Junio 2017'!$A$1:$G$40</definedName>
    <definedName name="_xlnm.Print_Area" localSheetId="28">'Junio 2018'!$A$1:$G$40</definedName>
    <definedName name="_xlnm.Print_Area" localSheetId="40">'Junio 2019'!$A$1:$G$40</definedName>
    <definedName name="_xlnm.Print_Area" localSheetId="52">'Junio 2020  '!$A$1:$G$40</definedName>
    <definedName name="_xlnm.Print_Area" localSheetId="1">'Marzo 2016'!$A$1:$E$47</definedName>
    <definedName name="_xlnm.Print_Area" localSheetId="13">'Marzo 2017'!$A$1:$G$40</definedName>
    <definedName name="_xlnm.Print_Area" localSheetId="25">'Marzo 2018'!$A$1:$G$40</definedName>
    <definedName name="_xlnm.Print_Area" localSheetId="37">'Marzo 2019'!$A$1:$G$40</definedName>
    <definedName name="_xlnm.Print_Area" localSheetId="49">'Marzo 2020'!$A$1:$G$40</definedName>
    <definedName name="_xlnm.Print_Area" localSheetId="3">'Mayo 2016'!$A$1:$E$47</definedName>
    <definedName name="_xlnm.Print_Area" localSheetId="15">'Mayo 2017'!$A$1:$G$40</definedName>
    <definedName name="_xlnm.Print_Area" localSheetId="27">'Mayo 2018'!$A$1:$G$40</definedName>
    <definedName name="_xlnm.Print_Area" localSheetId="39">'Mayo 2019'!$A$1:$G$40</definedName>
    <definedName name="_xlnm.Print_Area" localSheetId="51">'Mayo 2020 '!$A$1:$G$40</definedName>
    <definedName name="_xlnm.Print_Area" localSheetId="9">'Noviembre 2016'!$A$1:$H$40</definedName>
    <definedName name="_xlnm.Print_Area" localSheetId="21">'Noviembre 2017'!$A$1:$G$40</definedName>
    <definedName name="_xlnm.Print_Area" localSheetId="33">'Noviembre 2018'!$A$1:$G$40</definedName>
    <definedName name="_xlnm.Print_Area" localSheetId="45">'Noviembre 2019'!$A$1:$G$40</definedName>
    <definedName name="_xlnm.Print_Area" localSheetId="8">'Octubre 2016'!$A$1:$H$40</definedName>
    <definedName name="_xlnm.Print_Area" localSheetId="20">'Octubre 2017'!$A$1:$G$40</definedName>
    <definedName name="_xlnm.Print_Area" localSheetId="32">'Octubre 2018'!$A$1:$G$40</definedName>
    <definedName name="_xlnm.Print_Area" localSheetId="44">'Octubre 2019'!$A$1:$G$40</definedName>
    <definedName name="_xlnm.Print_Area" localSheetId="7">'Septiembre 2016'!$A$1:$H$40</definedName>
    <definedName name="_xlnm.Print_Area" localSheetId="19">'Septiembre 2017'!$A$1:$G$40</definedName>
    <definedName name="_xlnm.Print_Area" localSheetId="31">'Septiembre 2018'!$A$1:$G$40</definedName>
    <definedName name="_xlnm.Print_Area" localSheetId="43">'Septiembre 2019'!$A$1:$G$40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82" l="1"/>
  <c r="E17" i="82"/>
  <c r="C17" i="82"/>
  <c r="C16" i="82"/>
  <c r="C15" i="82"/>
  <c r="C14" i="82"/>
  <c r="F13" i="82"/>
  <c r="G16" i="82" s="1"/>
  <c r="D13" i="82"/>
  <c r="E15" i="82" s="1"/>
  <c r="C13" i="82" l="1"/>
  <c r="G17" i="82"/>
  <c r="E18" i="82"/>
  <c r="E14" i="82"/>
  <c r="E13" i="82" s="1"/>
  <c r="E16" i="82"/>
  <c r="G14" i="82"/>
  <c r="G18" i="82"/>
  <c r="G15" i="82"/>
  <c r="G18" i="81"/>
  <c r="C18" i="81"/>
  <c r="G17" i="81"/>
  <c r="C17" i="81"/>
  <c r="C16" i="81"/>
  <c r="C15" i="81"/>
  <c r="C14" i="81"/>
  <c r="F13" i="81"/>
  <c r="G16" i="81" s="1"/>
  <c r="D13" i="81"/>
  <c r="E17" i="81" s="1"/>
  <c r="G13" i="82" l="1"/>
  <c r="G14" i="81"/>
  <c r="G15" i="81"/>
  <c r="C13" i="81"/>
  <c r="E18" i="81"/>
  <c r="E14" i="81"/>
  <c r="E13" i="81" s="1"/>
  <c r="E15" i="81"/>
  <c r="E16" i="81"/>
  <c r="C18" i="80"/>
  <c r="C17" i="80"/>
  <c r="C16" i="80"/>
  <c r="C15" i="80"/>
  <c r="C14" i="80"/>
  <c r="F13" i="80"/>
  <c r="G17" i="80" s="1"/>
  <c r="D13" i="80"/>
  <c r="E17" i="80" s="1"/>
  <c r="G13" i="81" l="1"/>
  <c r="E14" i="80"/>
  <c r="E18" i="80"/>
  <c r="G15" i="80"/>
  <c r="C13" i="80"/>
  <c r="G16" i="80"/>
  <c r="G18" i="80"/>
  <c r="G14" i="80"/>
  <c r="E15" i="80"/>
  <c r="E16" i="80"/>
  <c r="E13" i="80"/>
  <c r="C20" i="78"/>
  <c r="C19" i="78"/>
  <c r="C18" i="78"/>
  <c r="C17" i="78"/>
  <c r="C15" i="78" s="1"/>
  <c r="C16" i="78"/>
  <c r="F15" i="78"/>
  <c r="G20" i="78" s="1"/>
  <c r="D15" i="78"/>
  <c r="E17" i="78" s="1"/>
  <c r="G13" i="80" l="1"/>
  <c r="G17" i="78"/>
  <c r="E20" i="78"/>
  <c r="E18" i="78"/>
  <c r="G18" i="78"/>
  <c r="E16" i="78"/>
  <c r="G16" i="78"/>
  <c r="E19" i="78"/>
  <c r="G19" i="78"/>
  <c r="F15" i="77"/>
  <c r="G20" i="77" s="1"/>
  <c r="D15" i="77"/>
  <c r="E20" i="77" s="1"/>
  <c r="G15" i="78" l="1"/>
  <c r="E15" i="78"/>
  <c r="E18" i="77"/>
  <c r="G18" i="77"/>
  <c r="E15" i="77"/>
  <c r="G17" i="77"/>
  <c r="E16" i="77"/>
  <c r="E19" i="77"/>
  <c r="G15" i="77"/>
  <c r="G16" i="77"/>
  <c r="C15" i="77"/>
  <c r="G19" i="77"/>
  <c r="E17" i="77"/>
  <c r="C16" i="76"/>
  <c r="C17" i="76"/>
  <c r="C18" i="76"/>
  <c r="C19" i="76"/>
  <c r="C20" i="76" l="1"/>
  <c r="F15" i="76"/>
  <c r="D15" i="76"/>
  <c r="D15" i="75"/>
  <c r="C15" i="76" l="1"/>
  <c r="C17" i="75"/>
  <c r="C18" i="75"/>
  <c r="C19" i="75"/>
  <c r="C20" i="75"/>
  <c r="C16" i="75"/>
  <c r="F15" i="75"/>
  <c r="C15" i="75" s="1"/>
  <c r="C17" i="73" l="1"/>
  <c r="C18" i="73"/>
  <c r="C19" i="73"/>
  <c r="C20" i="73"/>
  <c r="C16" i="73"/>
  <c r="D15" i="73"/>
  <c r="E17" i="73" s="1"/>
  <c r="F15" i="73"/>
  <c r="G19" i="73" s="1"/>
  <c r="E16" i="73" l="1"/>
  <c r="G16" i="73"/>
  <c r="G20" i="73"/>
  <c r="G17" i="73"/>
  <c r="C15" i="73"/>
  <c r="E20" i="73"/>
  <c r="E19" i="73"/>
  <c r="E15" i="73" s="1"/>
  <c r="E18" i="73"/>
  <c r="G18" i="73"/>
  <c r="C20" i="72"/>
  <c r="C19" i="72"/>
  <c r="C18" i="72"/>
  <c r="C17" i="72"/>
  <c r="C16" i="72"/>
  <c r="D15" i="72"/>
  <c r="E18" i="72" s="1"/>
  <c r="F15" i="72"/>
  <c r="G17" i="72" s="1"/>
  <c r="E20" i="72" l="1"/>
  <c r="G15" i="73"/>
  <c r="E19" i="72"/>
  <c r="G16" i="72"/>
  <c r="C15" i="72"/>
  <c r="G18" i="72"/>
  <c r="G19" i="72"/>
  <c r="E16" i="72"/>
  <c r="G20" i="72"/>
  <c r="E15" i="72"/>
  <c r="E17" i="72"/>
  <c r="G15" i="72"/>
  <c r="F15" i="71"/>
  <c r="G15" i="71" s="1"/>
  <c r="D15" i="71"/>
  <c r="E18" i="71" s="1"/>
  <c r="C20" i="71"/>
  <c r="C19" i="71"/>
  <c r="C18" i="71"/>
  <c r="C17" i="71"/>
  <c r="C16" i="71"/>
  <c r="G17" i="71" l="1"/>
  <c r="G16" i="71"/>
  <c r="G18" i="71"/>
  <c r="G19" i="71"/>
  <c r="G20" i="71"/>
  <c r="E20" i="71"/>
  <c r="C15" i="71"/>
  <c r="E19" i="71"/>
  <c r="E16" i="71"/>
  <c r="E15" i="71"/>
  <c r="E17" i="71"/>
  <c r="C20" i="43"/>
  <c r="C19" i="43"/>
  <c r="C18" i="43"/>
  <c r="C17" i="43"/>
  <c r="C16" i="43"/>
  <c r="F15" i="43"/>
  <c r="G20" i="43" s="1"/>
  <c r="D15" i="43"/>
  <c r="E19" i="43" s="1"/>
  <c r="G17" i="43" l="1"/>
  <c r="E18" i="43"/>
  <c r="C15" i="43"/>
  <c r="G18" i="43"/>
  <c r="G19" i="43"/>
  <c r="E20" i="43"/>
  <c r="E17" i="43"/>
  <c r="E16" i="43"/>
  <c r="G16" i="43"/>
  <c r="C20" i="41"/>
  <c r="C19" i="41"/>
  <c r="C18" i="41"/>
  <c r="C17" i="41"/>
  <c r="C16" i="41"/>
  <c r="F15" i="41"/>
  <c r="G18" i="41" s="1"/>
  <c r="D15" i="41"/>
  <c r="E17" i="41" s="1"/>
  <c r="G15" i="43" l="1"/>
  <c r="E15" i="43"/>
  <c r="E16" i="41"/>
  <c r="G17" i="41"/>
  <c r="C15" i="41"/>
  <c r="E20" i="41"/>
  <c r="G16" i="41"/>
  <c r="E19" i="41"/>
  <c r="G20" i="41"/>
  <c r="E18" i="41"/>
  <c r="G19" i="41"/>
  <c r="C20" i="40"/>
  <c r="C19" i="40"/>
  <c r="C18" i="40"/>
  <c r="C17" i="40"/>
  <c r="C16" i="40"/>
  <c r="F15" i="40"/>
  <c r="G20" i="40" s="1"/>
  <c r="D15" i="40"/>
  <c r="E19" i="40" s="1"/>
  <c r="E15" i="41" l="1"/>
  <c r="G15" i="41"/>
  <c r="C15" i="40"/>
  <c r="G18" i="40"/>
  <c r="G17" i="40"/>
  <c r="G19" i="40"/>
  <c r="E18" i="40"/>
  <c r="E17" i="40"/>
  <c r="E16" i="40"/>
  <c r="E20" i="40"/>
  <c r="G16" i="40"/>
  <c r="C20" i="39"/>
  <c r="C19" i="39"/>
  <c r="C18" i="39"/>
  <c r="C17" i="39"/>
  <c r="C16" i="39"/>
  <c r="F15" i="39"/>
  <c r="G20" i="39" s="1"/>
  <c r="D15" i="39"/>
  <c r="E19" i="39" s="1"/>
  <c r="G15" i="40" l="1"/>
  <c r="E15" i="40"/>
  <c r="C15" i="39"/>
  <c r="G18" i="39"/>
  <c r="G19" i="39"/>
  <c r="E18" i="39"/>
  <c r="E17" i="39"/>
  <c r="E16" i="39"/>
  <c r="G17" i="39"/>
  <c r="E20" i="39"/>
  <c r="G16" i="39"/>
  <c r="C20" i="38"/>
  <c r="C19" i="38"/>
  <c r="C18" i="38"/>
  <c r="C17" i="38"/>
  <c r="C16" i="38"/>
  <c r="F15" i="38"/>
  <c r="G20" i="38" s="1"/>
  <c r="D15" i="38"/>
  <c r="E19" i="38" s="1"/>
  <c r="G15" i="39" l="1"/>
  <c r="E15" i="39"/>
  <c r="C15" i="38"/>
  <c r="G18" i="38"/>
  <c r="G17" i="38"/>
  <c r="G19" i="38"/>
  <c r="E18" i="38"/>
  <c r="E17" i="38"/>
  <c r="E16" i="38"/>
  <c r="E20" i="38"/>
  <c r="G16" i="38"/>
  <c r="C20" i="37"/>
  <c r="C19" i="37"/>
  <c r="C18" i="37"/>
  <c r="C17" i="37"/>
  <c r="C16" i="37"/>
  <c r="F15" i="37"/>
  <c r="G20" i="37" s="1"/>
  <c r="D15" i="37"/>
  <c r="E19" i="37" s="1"/>
  <c r="G15" i="38" l="1"/>
  <c r="E15" i="38"/>
  <c r="E18" i="37"/>
  <c r="C15" i="37"/>
  <c r="G18" i="37"/>
  <c r="G19" i="37"/>
  <c r="E17" i="37"/>
  <c r="E16" i="37"/>
  <c r="G17" i="37"/>
  <c r="E20" i="37"/>
  <c r="G16" i="37"/>
  <c r="C20" i="36"/>
  <c r="C19" i="36"/>
  <c r="C18" i="36"/>
  <c r="C17" i="36"/>
  <c r="C16" i="36"/>
  <c r="F15" i="36"/>
  <c r="G20" i="36" s="1"/>
  <c r="D15" i="36"/>
  <c r="E19" i="36" s="1"/>
  <c r="E15" i="37" l="1"/>
  <c r="G15" i="37"/>
  <c r="C15" i="36"/>
  <c r="G18" i="36"/>
  <c r="G19" i="36"/>
  <c r="E18" i="36"/>
  <c r="E17" i="36"/>
  <c r="E16" i="36"/>
  <c r="G17" i="36"/>
  <c r="E20" i="36"/>
  <c r="G16" i="36"/>
  <c r="C20" i="35"/>
  <c r="C19" i="35"/>
  <c r="C18" i="35"/>
  <c r="C17" i="35"/>
  <c r="C16" i="35"/>
  <c r="F15" i="35"/>
  <c r="G20" i="35" s="1"/>
  <c r="D15" i="35"/>
  <c r="E19" i="35" s="1"/>
  <c r="G17" i="35" l="1"/>
  <c r="E15" i="36"/>
  <c r="G15" i="36"/>
  <c r="G18" i="35"/>
  <c r="C15" i="35"/>
  <c r="E17" i="35"/>
  <c r="E20" i="35"/>
  <c r="E18" i="35"/>
  <c r="G19" i="35"/>
  <c r="E16" i="35"/>
  <c r="G16" i="35"/>
  <c r="C20" i="34"/>
  <c r="C19" i="34"/>
  <c r="C18" i="34"/>
  <c r="C17" i="34"/>
  <c r="C16" i="34"/>
  <c r="F15" i="34"/>
  <c r="G18" i="34" s="1"/>
  <c r="D15" i="34"/>
  <c r="E17" i="34" s="1"/>
  <c r="E15" i="35" l="1"/>
  <c r="G15" i="35"/>
  <c r="G17" i="34"/>
  <c r="E19" i="34"/>
  <c r="C15" i="34"/>
  <c r="E16" i="34"/>
  <c r="E18" i="34"/>
  <c r="E20" i="34"/>
  <c r="G16" i="34"/>
  <c r="G20" i="34"/>
  <c r="G19" i="34"/>
  <c r="C20" i="33"/>
  <c r="C19" i="33"/>
  <c r="C18" i="33"/>
  <c r="C17" i="33"/>
  <c r="C16" i="33"/>
  <c r="F15" i="33"/>
  <c r="G20" i="33" s="1"/>
  <c r="D15" i="33"/>
  <c r="E19" i="33" s="1"/>
  <c r="E15" i="34" l="1"/>
  <c r="G15" i="34"/>
  <c r="C15" i="33"/>
  <c r="G18" i="33"/>
  <c r="G17" i="33"/>
  <c r="G19" i="33"/>
  <c r="E18" i="33"/>
  <c r="E17" i="33"/>
  <c r="E16" i="33"/>
  <c r="E20" i="33"/>
  <c r="G16" i="33"/>
  <c r="C20" i="32"/>
  <c r="C19" i="32"/>
  <c r="C18" i="32"/>
  <c r="C17" i="32"/>
  <c r="C16" i="32"/>
  <c r="F15" i="32"/>
  <c r="G20" i="32" s="1"/>
  <c r="D15" i="32"/>
  <c r="E19" i="32" s="1"/>
  <c r="G18" i="32" l="1"/>
  <c r="G19" i="32"/>
  <c r="G15" i="33"/>
  <c r="C15" i="32"/>
  <c r="G17" i="32"/>
  <c r="E15" i="33"/>
  <c r="E18" i="32"/>
  <c r="E17" i="32"/>
  <c r="E16" i="32"/>
  <c r="E20" i="32"/>
  <c r="G16" i="32"/>
  <c r="C20" i="31"/>
  <c r="C19" i="31"/>
  <c r="C18" i="31"/>
  <c r="C17" i="31"/>
  <c r="C16" i="31"/>
  <c r="F15" i="31"/>
  <c r="G20" i="31" s="1"/>
  <c r="D15" i="31"/>
  <c r="E19" i="31" s="1"/>
  <c r="G15" i="32" l="1"/>
  <c r="E15" i="32"/>
  <c r="C15" i="31"/>
  <c r="G18" i="31"/>
  <c r="G17" i="31"/>
  <c r="G19" i="31"/>
  <c r="E18" i="31"/>
  <c r="E17" i="31"/>
  <c r="E16" i="31"/>
  <c r="E20" i="31"/>
  <c r="G16" i="31"/>
  <c r="D15" i="30"/>
  <c r="E18" i="30" s="1"/>
  <c r="C20" i="30"/>
  <c r="C19" i="30"/>
  <c r="C18" i="30"/>
  <c r="C17" i="30"/>
  <c r="C16" i="30"/>
  <c r="F15" i="30"/>
  <c r="G19" i="30" s="1"/>
  <c r="G15" i="31" l="1"/>
  <c r="E15" i="31"/>
  <c r="G18" i="30"/>
  <c r="G17" i="30"/>
  <c r="C15" i="30"/>
  <c r="E17" i="30"/>
  <c r="E16" i="30"/>
  <c r="E20" i="30"/>
  <c r="G16" i="30"/>
  <c r="E19" i="30"/>
  <c r="G20" i="30"/>
  <c r="C20" i="29"/>
  <c r="C19" i="29"/>
  <c r="C18" i="29"/>
  <c r="C17" i="29"/>
  <c r="C16" i="29"/>
  <c r="F15" i="29"/>
  <c r="G19" i="29" s="1"/>
  <c r="D15" i="29"/>
  <c r="E18" i="29" s="1"/>
  <c r="E16" i="29" l="1"/>
  <c r="G15" i="30"/>
  <c r="E15" i="30"/>
  <c r="G17" i="29"/>
  <c r="C15" i="29"/>
  <c r="G18" i="29"/>
  <c r="E17" i="29"/>
  <c r="E20" i="29"/>
  <c r="G16" i="29"/>
  <c r="E19" i="29"/>
  <c r="G20" i="29"/>
  <c r="C20" i="28"/>
  <c r="C19" i="28"/>
  <c r="C18" i="28"/>
  <c r="C17" i="28"/>
  <c r="C16" i="28"/>
  <c r="F15" i="28"/>
  <c r="G18" i="28" s="1"/>
  <c r="D15" i="28"/>
  <c r="E17" i="28" s="1"/>
  <c r="G17" i="28" l="1"/>
  <c r="E15" i="29"/>
  <c r="G15" i="29"/>
  <c r="C15" i="28"/>
  <c r="E16" i="28"/>
  <c r="E20" i="28"/>
  <c r="G16" i="28"/>
  <c r="E19" i="28"/>
  <c r="G20" i="28"/>
  <c r="E18" i="28"/>
  <c r="G19" i="28"/>
  <c r="C20" i="27"/>
  <c r="C19" i="27"/>
  <c r="C18" i="27"/>
  <c r="C17" i="27"/>
  <c r="C16" i="27"/>
  <c r="F15" i="27"/>
  <c r="G18" i="27" s="1"/>
  <c r="D15" i="27"/>
  <c r="E17" i="27" s="1"/>
  <c r="E15" i="28" l="1"/>
  <c r="G15" i="28"/>
  <c r="E16" i="27"/>
  <c r="G17" i="27"/>
  <c r="E19" i="27"/>
  <c r="C15" i="27"/>
  <c r="E20" i="27"/>
  <c r="E18" i="27"/>
  <c r="E15" i="27" s="1"/>
  <c r="G19" i="27"/>
  <c r="G16" i="27"/>
  <c r="G20" i="27"/>
  <c r="C20" i="26"/>
  <c r="C19" i="26"/>
  <c r="C18" i="26"/>
  <c r="C17" i="26"/>
  <c r="C16" i="26"/>
  <c r="F15" i="26"/>
  <c r="G20" i="26" s="1"/>
  <c r="D15" i="26"/>
  <c r="E19" i="26" s="1"/>
  <c r="C15" i="26" l="1"/>
  <c r="G15" i="27"/>
  <c r="G19" i="26"/>
  <c r="E18" i="26"/>
  <c r="E17" i="26"/>
  <c r="G18" i="26"/>
  <c r="E16" i="26"/>
  <c r="G17" i="26"/>
  <c r="E20" i="26"/>
  <c r="G16" i="26"/>
  <c r="C20" i="25"/>
  <c r="C19" i="25"/>
  <c r="C18" i="25"/>
  <c r="C17" i="25"/>
  <c r="C16" i="25"/>
  <c r="F15" i="25"/>
  <c r="G17" i="25" s="1"/>
  <c r="D15" i="25"/>
  <c r="E20" i="25" s="1"/>
  <c r="C15" i="25" l="1"/>
  <c r="E15" i="26"/>
  <c r="G15" i="26"/>
  <c r="G20" i="25"/>
  <c r="E18" i="25"/>
  <c r="E19" i="25"/>
  <c r="G16" i="25"/>
  <c r="E17" i="25"/>
  <c r="G18" i="25"/>
  <c r="G19" i="25"/>
  <c r="E16" i="25"/>
  <c r="C20" i="24"/>
  <c r="C19" i="24"/>
  <c r="C18" i="24"/>
  <c r="C17" i="24"/>
  <c r="C16" i="24"/>
  <c r="F15" i="24"/>
  <c r="G18" i="24" s="1"/>
  <c r="D15" i="24"/>
  <c r="E17" i="24" s="1"/>
  <c r="E15" i="25" l="1"/>
  <c r="G15" i="25"/>
  <c r="G17" i="24"/>
  <c r="C15" i="24"/>
  <c r="E16" i="24"/>
  <c r="E20" i="24"/>
  <c r="G16" i="24"/>
  <c r="E19" i="24"/>
  <c r="G20" i="24"/>
  <c r="E18" i="24"/>
  <c r="G19" i="24"/>
  <c r="C20" i="23"/>
  <c r="C19" i="23"/>
  <c r="C18" i="23"/>
  <c r="C17" i="23"/>
  <c r="C16" i="23"/>
  <c r="F15" i="23"/>
  <c r="G18" i="23" s="1"/>
  <c r="D15" i="23"/>
  <c r="E17" i="23" s="1"/>
  <c r="G17" i="23" l="1"/>
  <c r="G15" i="24"/>
  <c r="E15" i="24"/>
  <c r="C15" i="23"/>
  <c r="E20" i="23"/>
  <c r="E16" i="23"/>
  <c r="E19" i="23"/>
  <c r="E18" i="23"/>
  <c r="G19" i="23"/>
  <c r="G16" i="23"/>
  <c r="G20" i="23"/>
  <c r="C20" i="22"/>
  <c r="C19" i="22"/>
  <c r="C18" i="22"/>
  <c r="C17" i="22"/>
  <c r="C16" i="22"/>
  <c r="F15" i="22"/>
  <c r="G17" i="22" s="1"/>
  <c r="D15" i="22"/>
  <c r="E20" i="22" s="1"/>
  <c r="E15" i="23" l="1"/>
  <c r="G15" i="23"/>
  <c r="E19" i="22"/>
  <c r="C15" i="22"/>
  <c r="E18" i="22"/>
  <c r="G16" i="22"/>
  <c r="G18" i="22"/>
  <c r="G20" i="22"/>
  <c r="G19" i="22"/>
  <c r="E17" i="22"/>
  <c r="E16" i="22"/>
  <c r="F15" i="21"/>
  <c r="C16" i="21"/>
  <c r="C17" i="21"/>
  <c r="C18" i="21"/>
  <c r="C19" i="21"/>
  <c r="C20" i="21"/>
  <c r="C15" i="21" l="1"/>
  <c r="G15" i="22"/>
  <c r="E15" i="22"/>
  <c r="G18" i="21"/>
  <c r="G17" i="21"/>
  <c r="G19" i="21"/>
  <c r="D15" i="21"/>
  <c r="E18" i="21" s="1"/>
  <c r="E17" i="21" l="1"/>
  <c r="E16" i="21"/>
  <c r="E20" i="21"/>
  <c r="G16" i="21"/>
  <c r="E19" i="21"/>
  <c r="G20" i="21"/>
  <c r="C20" i="20"/>
  <c r="C19" i="20"/>
  <c r="C18" i="20"/>
  <c r="C17" i="20"/>
  <c r="C16" i="20"/>
  <c r="G15" i="21" l="1"/>
  <c r="E15" i="21"/>
  <c r="C15" i="20"/>
  <c r="F15" i="20" l="1"/>
  <c r="G19" i="20" s="1"/>
  <c r="D15" i="20"/>
  <c r="E19" i="20" s="1"/>
  <c r="G16" i="20" l="1"/>
  <c r="G18" i="20"/>
  <c r="G20" i="20"/>
  <c r="E16" i="20"/>
  <c r="E18" i="20"/>
  <c r="E20" i="20"/>
  <c r="E17" i="20"/>
  <c r="G17" i="20"/>
  <c r="G15" i="20" s="1"/>
  <c r="F15" i="19"/>
  <c r="G20" i="19" s="1"/>
  <c r="D15" i="19"/>
  <c r="E20" i="19" s="1"/>
  <c r="C15" i="19"/>
  <c r="E15" i="20" l="1"/>
  <c r="E17" i="19"/>
  <c r="E19" i="19"/>
  <c r="G17" i="19"/>
  <c r="G19" i="19"/>
  <c r="E16" i="19"/>
  <c r="E18" i="19"/>
  <c r="G16" i="19"/>
  <c r="G18" i="19"/>
  <c r="C15" i="18"/>
  <c r="F15" i="18"/>
  <c r="G19" i="18" s="1"/>
  <c r="D15" i="18"/>
  <c r="E20" i="18" s="1"/>
  <c r="E17" i="18" l="1"/>
  <c r="E16" i="18"/>
  <c r="G20" i="18"/>
  <c r="G18" i="18"/>
  <c r="E15" i="19"/>
  <c r="G15" i="19"/>
  <c r="G16" i="18"/>
  <c r="E19" i="18"/>
  <c r="G17" i="18"/>
  <c r="E18" i="18"/>
  <c r="C15" i="17"/>
  <c r="F15" i="17"/>
  <c r="G17" i="17" s="1"/>
  <c r="D15" i="17"/>
  <c r="E20" i="17" s="1"/>
  <c r="E16" i="17" l="1"/>
  <c r="E15" i="18"/>
  <c r="G15" i="18"/>
  <c r="G16" i="17"/>
  <c r="G18" i="17"/>
  <c r="G20" i="17"/>
  <c r="E19" i="17"/>
  <c r="E17" i="17"/>
  <c r="G19" i="17"/>
  <c r="E18" i="17"/>
  <c r="F15" i="16"/>
  <c r="G20" i="16" s="1"/>
  <c r="D15" i="16"/>
  <c r="E20" i="16" s="1"/>
  <c r="C15" i="16"/>
  <c r="G15" i="17" l="1"/>
  <c r="E15" i="17"/>
  <c r="E17" i="16"/>
  <c r="E19" i="16"/>
  <c r="G17" i="16"/>
  <c r="G19" i="16"/>
  <c r="E16" i="16"/>
  <c r="E18" i="16"/>
  <c r="G16" i="16"/>
  <c r="G18" i="16"/>
  <c r="F15" i="15"/>
  <c r="G19" i="15" s="1"/>
  <c r="D15" i="15"/>
  <c r="C15" i="15"/>
  <c r="E15" i="16" l="1"/>
  <c r="G15" i="16"/>
  <c r="G20" i="15"/>
  <c r="G16" i="15"/>
  <c r="G18" i="15"/>
  <c r="E19" i="15"/>
  <c r="E16" i="15"/>
  <c r="E18" i="15"/>
  <c r="E20" i="15"/>
  <c r="E17" i="15"/>
  <c r="G17" i="15"/>
  <c r="F15" i="14"/>
  <c r="G20" i="14" s="1"/>
  <c r="D15" i="14"/>
  <c r="E20" i="14" s="1"/>
  <c r="C15" i="14"/>
  <c r="E19" i="14" l="1"/>
  <c r="E15" i="15"/>
  <c r="G15" i="15"/>
  <c r="E17" i="14"/>
  <c r="G17" i="14"/>
  <c r="G19" i="14"/>
  <c r="E16" i="14"/>
  <c r="E18" i="14"/>
  <c r="G16" i="14"/>
  <c r="G18" i="14"/>
  <c r="F15" i="13"/>
  <c r="G19" i="13" s="1"/>
  <c r="D15" i="13"/>
  <c r="E20" i="13" s="1"/>
  <c r="C15" i="13"/>
  <c r="G18" i="13" l="1"/>
  <c r="E15" i="14"/>
  <c r="G15" i="14"/>
  <c r="E17" i="13"/>
  <c r="E19" i="13"/>
  <c r="G16" i="13"/>
  <c r="G20" i="13"/>
  <c r="G17" i="13"/>
  <c r="E16" i="13"/>
  <c r="E18" i="13"/>
  <c r="F15" i="12"/>
  <c r="G20" i="12" s="1"/>
  <c r="D15" i="12"/>
  <c r="E20" i="12" s="1"/>
  <c r="C15" i="12"/>
  <c r="F15" i="11"/>
  <c r="G20" i="11" s="1"/>
  <c r="D15" i="11"/>
  <c r="E20" i="11" s="1"/>
  <c r="C15" i="11"/>
  <c r="G15" i="13" l="1"/>
  <c r="E17" i="12"/>
  <c r="E17" i="11"/>
  <c r="E19" i="12"/>
  <c r="E19" i="11"/>
  <c r="E15" i="13"/>
  <c r="G17" i="12"/>
  <c r="G19" i="12"/>
  <c r="E16" i="12"/>
  <c r="E18" i="12"/>
  <c r="G16" i="12"/>
  <c r="G18" i="12"/>
  <c r="G17" i="11"/>
  <c r="G19" i="11"/>
  <c r="E16" i="11"/>
  <c r="E18" i="11"/>
  <c r="G16" i="11"/>
  <c r="G18" i="11"/>
  <c r="G15" i="12" l="1"/>
  <c r="E15" i="12"/>
  <c r="E15" i="11"/>
  <c r="G15" i="11"/>
  <c r="C15" i="10" l="1"/>
  <c r="F15" i="10"/>
  <c r="G20" i="10" s="1"/>
  <c r="D15" i="10"/>
  <c r="E20" i="10" s="1"/>
  <c r="E19" i="10" l="1"/>
  <c r="E17" i="10"/>
  <c r="E18" i="10"/>
  <c r="G17" i="10"/>
  <c r="G19" i="10"/>
  <c r="E16" i="10"/>
  <c r="G16" i="10"/>
  <c r="G18" i="10"/>
  <c r="G15" i="10" l="1"/>
  <c r="E15" i="10"/>
  <c r="F15" i="9"/>
  <c r="G20" i="9" s="1"/>
  <c r="D15" i="9"/>
  <c r="E20" i="9" s="1"/>
  <c r="C15" i="9"/>
  <c r="E17" i="9" l="1"/>
  <c r="E19" i="9"/>
  <c r="G17" i="9"/>
  <c r="G19" i="9"/>
  <c r="E16" i="9"/>
  <c r="E18" i="9"/>
  <c r="G16" i="9"/>
  <c r="G18" i="9"/>
  <c r="F15" i="7"/>
  <c r="G19" i="7" s="1"/>
  <c r="D15" i="7"/>
  <c r="E20" i="7" s="1"/>
  <c r="C15" i="7"/>
  <c r="G15" i="9" l="1"/>
  <c r="G16" i="7"/>
  <c r="E15" i="9"/>
  <c r="E17" i="7"/>
  <c r="E19" i="7"/>
  <c r="E16" i="7"/>
  <c r="E18" i="7"/>
  <c r="G18" i="7"/>
  <c r="G20" i="7"/>
  <c r="G17" i="7"/>
  <c r="E15" i="7" l="1"/>
  <c r="G15" i="7"/>
  <c r="F15" i="5"/>
  <c r="G20" i="5" s="1"/>
  <c r="D15" i="5"/>
  <c r="E20" i="5" s="1"/>
  <c r="C15" i="5"/>
  <c r="E17" i="5" l="1"/>
  <c r="E19" i="5"/>
  <c r="G17" i="5"/>
  <c r="G19" i="5"/>
  <c r="E16" i="5"/>
  <c r="E18" i="5"/>
  <c r="G16" i="5"/>
  <c r="G18" i="5"/>
  <c r="C15" i="4"/>
  <c r="D28" i="4" s="1"/>
  <c r="C15" i="3"/>
  <c r="D26" i="3" s="1"/>
  <c r="D23" i="3" l="1"/>
  <c r="D24" i="3"/>
  <c r="G15" i="5"/>
  <c r="D19" i="3"/>
  <c r="D27" i="3"/>
  <c r="D21" i="3"/>
  <c r="D28" i="3"/>
  <c r="D16" i="3"/>
  <c r="D17" i="3"/>
  <c r="D25" i="4"/>
  <c r="E15" i="5"/>
  <c r="D17" i="4"/>
  <c r="D21" i="4"/>
  <c r="D20" i="3"/>
  <c r="D25" i="3"/>
  <c r="D18" i="4"/>
  <c r="D22" i="4"/>
  <c r="D26" i="4"/>
  <c r="D19" i="4"/>
  <c r="D23" i="4"/>
  <c r="D27" i="4"/>
  <c r="D16" i="4"/>
  <c r="D20" i="4"/>
  <c r="D24" i="4"/>
  <c r="D18" i="3"/>
  <c r="D22" i="3"/>
  <c r="C15" i="1"/>
  <c r="D25" i="1" s="1"/>
  <c r="F15" i="2"/>
  <c r="G19" i="2" s="1"/>
  <c r="D15" i="2"/>
  <c r="E19" i="2" s="1"/>
  <c r="C15" i="2"/>
  <c r="G16" i="2" l="1"/>
  <c r="G20" i="2"/>
  <c r="D20" i="1"/>
  <c r="G17" i="2"/>
  <c r="D26" i="1"/>
  <c r="D21" i="1"/>
  <c r="D27" i="1"/>
  <c r="G18" i="2"/>
  <c r="D18" i="1"/>
  <c r="D22" i="1"/>
  <c r="D28" i="1"/>
  <c r="D19" i="1"/>
  <c r="D23" i="1"/>
  <c r="D24" i="1"/>
  <c r="D17" i="1"/>
  <c r="D15" i="4"/>
  <c r="D15" i="3"/>
  <c r="E16" i="2"/>
  <c r="E18" i="2"/>
  <c r="E20" i="2"/>
  <c r="E17" i="2"/>
  <c r="G15" i="2" l="1"/>
  <c r="E15" i="2"/>
  <c r="D16" i="1" l="1"/>
  <c r="D15" i="1" s="1"/>
</calcChain>
</file>

<file path=xl/sharedStrings.xml><?xml version="1.0" encoding="utf-8"?>
<sst xmlns="http://schemas.openxmlformats.org/spreadsheetml/2006/main" count="1576" uniqueCount="112">
  <si>
    <t xml:space="preserve">Cuadro 4_001 </t>
  </si>
  <si>
    <t>Superintendencia de Salud y Riesgos Laborales</t>
  </si>
  <si>
    <t>Usuarios registrados Activos en la Oficina Virtual por tipo de usuarios</t>
  </si>
  <si>
    <t>Usuarios Tipos</t>
  </si>
  <si>
    <t>Total Usuarios</t>
  </si>
  <si>
    <t>Mujeres</t>
  </si>
  <si>
    <t>Hombres</t>
  </si>
  <si>
    <t>Usuarios</t>
  </si>
  <si>
    <t>%</t>
  </si>
  <si>
    <t>Total</t>
  </si>
  <si>
    <t>Instituciones Públicas</t>
  </si>
  <si>
    <t>Empresas Privadas</t>
  </si>
  <si>
    <t>Personales</t>
  </si>
  <si>
    <t>Promotores de Salud</t>
  </si>
  <si>
    <t>Profesionales de la Salud</t>
  </si>
  <si>
    <t>Fuente: Base de Datos de Usuarios Oficinal Virtual de la SISALRIL.</t>
  </si>
  <si>
    <t>Fuente: Base de Datos de Usuarios Oficinal Virtual de la SISALRIL</t>
  </si>
  <si>
    <t>Usuarios (%)</t>
  </si>
  <si>
    <t>Personal</t>
  </si>
  <si>
    <t>Promotor</t>
  </si>
  <si>
    <t>Médico</t>
  </si>
  <si>
    <t>ARS</t>
  </si>
  <si>
    <t>ARL</t>
  </si>
  <si>
    <t>SISALRIL</t>
  </si>
  <si>
    <t>DIDA</t>
  </si>
  <si>
    <t>TSS</t>
  </si>
  <si>
    <t>Empresa</t>
  </si>
  <si>
    <t>PSS</t>
  </si>
  <si>
    <t>Entidad Pública</t>
  </si>
  <si>
    <t>AEI</t>
  </si>
  <si>
    <t>Usuario Básico</t>
  </si>
  <si>
    <t>Usuarios registrados Activos en la Oficina Virtual por tipo de usuarios según sexo</t>
  </si>
  <si>
    <t xml:space="preserve">            Fuente: Base de Datos de Usuarios Oficinal Virtual de la SISALRIL</t>
  </si>
  <si>
    <t>Al mes de Diciembre de 2016</t>
  </si>
  <si>
    <t>Al mes de  Noviembre de 2016</t>
  </si>
  <si>
    <t>Al mes de  Octubre de 2016</t>
  </si>
  <si>
    <t>Al mes de Septiembre de 2016</t>
  </si>
  <si>
    <t>Al mes de Agosto de 2016</t>
  </si>
  <si>
    <t>Al mes de  Julio de 2016</t>
  </si>
  <si>
    <t>Al mes de Junio de 2016</t>
  </si>
  <si>
    <t>Al mes de Mayo de 2016</t>
  </si>
  <si>
    <t>Al mes de Abril de  2016</t>
  </si>
  <si>
    <t>Al mes de Marzo de 2016</t>
  </si>
  <si>
    <t>Al mes de Diciembre de 2015</t>
  </si>
  <si>
    <t xml:space="preserve">          Fuente: Base de Datos de Usuarios Oficinal Virtual de la SISALRIL</t>
  </si>
  <si>
    <t>Al mes de Enero de 2017</t>
  </si>
  <si>
    <t>Al mes de Febrero de 2017</t>
  </si>
  <si>
    <t>Al mes de Marzo de 2017</t>
  </si>
  <si>
    <t>Al mes de Abril de 2017</t>
  </si>
  <si>
    <t>Al mes de Mayo de 2017</t>
  </si>
  <si>
    <t>Al mes de Junio de 2017</t>
  </si>
  <si>
    <t>Al mes de Julio de 2017</t>
  </si>
  <si>
    <t>Al mes de Agosto de 2017</t>
  </si>
  <si>
    <t>Al mes de Septiembre de 2017</t>
  </si>
  <si>
    <t>Al mes de Octubre de 2017</t>
  </si>
  <si>
    <t>Al mes de Noviembre de 2017</t>
  </si>
  <si>
    <t>Al mes de Diciembre de 2017</t>
  </si>
  <si>
    <t>Al mes de Enero de 2018</t>
  </si>
  <si>
    <t>Al mes de Febrero de 2018</t>
  </si>
  <si>
    <t>Al mes de Marzo de 2018</t>
  </si>
  <si>
    <t>Al mes de Abril de 2018</t>
  </si>
  <si>
    <t>Al mes de Mayo de 2018</t>
  </si>
  <si>
    <t>Al mes de Junio de 2018</t>
  </si>
  <si>
    <t>Al mes de Julio de 2018</t>
  </si>
  <si>
    <t>Al mes de Agosto de 2018</t>
  </si>
  <si>
    <t>Al mes de Septiembre de 2018</t>
  </si>
  <si>
    <t>Al mes de Octubre de 2018</t>
  </si>
  <si>
    <t>Al mes de Noviembre de 2018</t>
  </si>
  <si>
    <t>Al mes de Diciembre de 2018</t>
  </si>
  <si>
    <t>Al mes de Enero de 2019</t>
  </si>
  <si>
    <t>Al mes de Febrero de 2019</t>
  </si>
  <si>
    <t>Al mes de Marzo de 2019</t>
  </si>
  <si>
    <t>Al mes de Abril de 2019</t>
  </si>
  <si>
    <t>Al mes de Mayo de 2019</t>
  </si>
  <si>
    <t>Al mes de Junio de 2019</t>
  </si>
  <si>
    <t>Al mes de Julio de 2019</t>
  </si>
  <si>
    <t>Al mes de Agosto de 2019</t>
  </si>
  <si>
    <t>Al mes de Septiembre de 2019</t>
  </si>
  <si>
    <t>Al mes de Octubre de 2019</t>
  </si>
  <si>
    <t>Al mes de Noviembre de 2019</t>
  </si>
  <si>
    <t>Al mes de Diciembre de 2019</t>
  </si>
  <si>
    <t>Al mes de Enero de 2020</t>
  </si>
  <si>
    <t>Al mes de Febrero de 2020</t>
  </si>
  <si>
    <t>Al mes de Marzo de 2020</t>
  </si>
  <si>
    <t>Al mes de Abril de 2020</t>
  </si>
  <si>
    <t>Al mes de Mayo de 2020</t>
  </si>
  <si>
    <t>Al mes de Junio de 2020</t>
  </si>
  <si>
    <t>Al mes de Julio de 2020</t>
  </si>
  <si>
    <t>Al mes de Agosto de 2020</t>
  </si>
  <si>
    <t>Al mes de Septiembre de 2020</t>
  </si>
  <si>
    <t>Al mes de Octubre de 2020</t>
  </si>
  <si>
    <t>Al mes de Noviembre de 2020</t>
  </si>
  <si>
    <t>Al mes de Diciembre de 2020</t>
  </si>
  <si>
    <t>Al mes de Enero de 2021</t>
  </si>
  <si>
    <t>Al mes de Febrero de 2021</t>
  </si>
  <si>
    <t>Al mes de Marzo de 2021</t>
  </si>
  <si>
    <t>Al mes de Abril de 2021</t>
  </si>
  <si>
    <t>Al mes de Mayo de 2021</t>
  </si>
  <si>
    <t>Al mes de Junio de 2021</t>
  </si>
  <si>
    <t>Al mes de Julio de 2021</t>
  </si>
  <si>
    <t>Al mes de Agosto de 2021</t>
  </si>
  <si>
    <t>Al mes de Septiembre de 2021</t>
  </si>
  <si>
    <t>Al mes de Diciembre de 2021</t>
  </si>
  <si>
    <t>Al mes de Marzo de 2022</t>
  </si>
  <si>
    <t>Al mes de Junio de 2022</t>
  </si>
  <si>
    <t>Al mes de Agosto de 2022</t>
  </si>
  <si>
    <t>Al mes de Diciembre de 2022</t>
  </si>
  <si>
    <t>Al mes de Marzo de 2023</t>
  </si>
  <si>
    <t>Al mes de Junio de 2023</t>
  </si>
  <si>
    <t>Al mes de Septiembre de 2023</t>
  </si>
  <si>
    <t>Al mes de Diciembre de 2023</t>
  </si>
  <si>
    <t>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</si>
</sst>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sz val="12"/>
      <color theme="1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  <font>
      <sz val="12"/>
      <name val="Franklin Gothic Book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4.9989318521683403E-2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4.9989318521683403E-2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</cellStyleXfs>
  <cellXfs count="202">
    <xf numFmtId="0" fontId="0" fillId="0" borderId="0" xfId="0"/>
    <xf numFmtId="0" fontId="14" fillId="0" borderId="0" xfId="0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5" fillId="0" borderId="0" xfId="3" applyAlignment="1" applyProtection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right" vertical="center"/>
    </xf>
    <xf numFmtId="0" fontId="17" fillId="3" borderId="14" xfId="0" applyFont="1" applyFill="1" applyBorder="1" applyAlignment="1">
      <alignment horizontal="right" vertical="center"/>
    </xf>
    <xf numFmtId="0" fontId="18" fillId="4" borderId="15" xfId="0" applyFont="1" applyFill="1" applyBorder="1" applyAlignment="1">
      <alignment horizontal="left" vertical="center"/>
    </xf>
    <xf numFmtId="3" fontId="19" fillId="4" borderId="16" xfId="1" applyNumberFormat="1" applyFont="1" applyFill="1" applyBorder="1" applyAlignment="1">
      <alignment vertical="center"/>
    </xf>
    <xf numFmtId="164" fontId="19" fillId="4" borderId="16" xfId="2" applyNumberFormat="1" applyFont="1" applyFill="1" applyBorder="1" applyAlignment="1">
      <alignment vertical="center"/>
    </xf>
    <xf numFmtId="164" fontId="18" fillId="4" borderId="17" xfId="2" applyNumberFormat="1" applyFont="1" applyFill="1" applyBorder="1" applyAlignment="1">
      <alignment vertical="center"/>
    </xf>
    <xf numFmtId="0" fontId="20" fillId="0" borderId="15" xfId="0" applyFont="1" applyFill="1" applyBorder="1"/>
    <xf numFmtId="3" fontId="21" fillId="5" borderId="16" xfId="1" applyNumberFormat="1" applyFont="1" applyFill="1" applyBorder="1" applyAlignment="1">
      <alignment horizontal="right" vertical="center"/>
    </xf>
    <xf numFmtId="164" fontId="20" fillId="0" borderId="17" xfId="2" applyNumberFormat="1" applyFont="1" applyFill="1" applyBorder="1"/>
    <xf numFmtId="0" fontId="20" fillId="0" borderId="12" xfId="0" applyFont="1" applyFill="1" applyBorder="1"/>
    <xf numFmtId="3" fontId="21" fillId="5" borderId="18" xfId="1" applyNumberFormat="1" applyFont="1" applyFill="1" applyBorder="1" applyAlignment="1">
      <alignment horizontal="right" vertical="center"/>
    </xf>
    <xf numFmtId="164" fontId="20" fillId="0" borderId="19" xfId="2" applyNumberFormat="1" applyFont="1" applyFill="1" applyBorder="1"/>
    <xf numFmtId="0" fontId="22" fillId="0" borderId="0" xfId="0" applyFont="1"/>
    <xf numFmtId="0" fontId="21" fillId="0" borderId="0" xfId="0" applyFont="1"/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164" fontId="21" fillId="5" borderId="17" xfId="2" applyNumberFormat="1" applyFont="1" applyFill="1" applyBorder="1" applyAlignment="1">
      <alignment horizontal="right" vertical="center"/>
    </xf>
    <xf numFmtId="164" fontId="21" fillId="5" borderId="19" xfId="2" applyNumberFormat="1" applyFont="1" applyFill="1" applyBorder="1" applyAlignment="1">
      <alignment horizontal="right" vertical="center"/>
    </xf>
    <xf numFmtId="9" fontId="19" fillId="4" borderId="25" xfId="2" applyFont="1" applyFill="1" applyBorder="1" applyAlignment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3" fontId="12" fillId="5" borderId="16" xfId="1" applyNumberFormat="1" applyFont="1" applyFill="1" applyBorder="1" applyAlignment="1">
      <alignment horizontal="right" vertical="center"/>
    </xf>
    <xf numFmtId="3" fontId="12" fillId="0" borderId="16" xfId="1" applyNumberFormat="1" applyFont="1" applyFill="1" applyBorder="1" applyAlignment="1">
      <alignment horizontal="right" vertical="center"/>
    </xf>
    <xf numFmtId="164" fontId="12" fillId="0" borderId="16" xfId="2" applyNumberFormat="1" applyFont="1" applyFill="1" applyBorder="1" applyAlignment="1">
      <alignment horizontal="right" vertical="center"/>
    </xf>
    <xf numFmtId="3" fontId="12" fillId="5" borderId="18" xfId="1" applyNumberFormat="1" applyFont="1" applyFill="1" applyBorder="1" applyAlignment="1">
      <alignment horizontal="right" vertical="center"/>
    </xf>
    <xf numFmtId="3" fontId="12" fillId="0" borderId="18" xfId="1" applyNumberFormat="1" applyFont="1" applyFill="1" applyBorder="1" applyAlignment="1">
      <alignment horizontal="right" vertical="center"/>
    </xf>
    <xf numFmtId="164" fontId="12" fillId="0" borderId="18" xfId="2" applyNumberFormat="1" applyFont="1" applyFill="1" applyBorder="1" applyAlignment="1">
      <alignment horizontal="right" vertical="center"/>
    </xf>
    <xf numFmtId="0" fontId="12" fillId="0" borderId="0" xfId="0" applyFont="1"/>
    <xf numFmtId="0" fontId="18" fillId="4" borderId="9" xfId="0" applyFont="1" applyFill="1" applyBorder="1" applyAlignment="1">
      <alignment horizontal="left" vertical="center"/>
    </xf>
    <xf numFmtId="3" fontId="19" fillId="4" borderId="29" xfId="1" applyNumberFormat="1" applyFont="1" applyFill="1" applyBorder="1" applyAlignment="1">
      <alignment vertical="center"/>
    </xf>
    <xf numFmtId="164" fontId="19" fillId="4" borderId="29" xfId="2" applyNumberFormat="1" applyFont="1" applyFill="1" applyBorder="1" applyAlignment="1">
      <alignment vertical="center"/>
    </xf>
    <xf numFmtId="164" fontId="19" fillId="4" borderId="25" xfId="2" applyNumberFormat="1" applyFont="1" applyFill="1" applyBorder="1" applyAlignment="1">
      <alignment vertical="center"/>
    </xf>
    <xf numFmtId="3" fontId="23" fillId="5" borderId="16" xfId="1" applyNumberFormat="1" applyFont="1" applyFill="1" applyBorder="1" applyAlignment="1">
      <alignment horizontal="right" vertical="center"/>
    </xf>
    <xf numFmtId="3" fontId="23" fillId="0" borderId="30" xfId="1" applyNumberFormat="1" applyFont="1" applyFill="1" applyBorder="1" applyAlignment="1">
      <alignment horizontal="right" vertical="center"/>
    </xf>
    <xf numFmtId="164" fontId="11" fillId="5" borderId="0" xfId="2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right" vertical="center"/>
    </xf>
    <xf numFmtId="164" fontId="11" fillId="5" borderId="31" xfId="2" applyNumberFormat="1" applyFont="1" applyFill="1" applyBorder="1" applyAlignment="1">
      <alignment horizontal="right" vertical="center"/>
    </xf>
    <xf numFmtId="3" fontId="23" fillId="5" borderId="18" xfId="1" applyNumberFormat="1" applyFont="1" applyFill="1" applyBorder="1" applyAlignment="1">
      <alignment horizontal="right" vertical="center"/>
    </xf>
    <xf numFmtId="3" fontId="23" fillId="0" borderId="32" xfId="1" applyNumberFormat="1" applyFont="1" applyFill="1" applyBorder="1" applyAlignment="1">
      <alignment horizontal="right" vertical="center"/>
    </xf>
    <xf numFmtId="164" fontId="11" fillId="5" borderId="22" xfId="2" applyNumberFormat="1" applyFont="1" applyFill="1" applyBorder="1" applyAlignment="1">
      <alignment horizontal="right" vertical="center"/>
    </xf>
    <xf numFmtId="3" fontId="23" fillId="0" borderId="22" xfId="1" applyNumberFormat="1" applyFont="1" applyFill="1" applyBorder="1" applyAlignment="1">
      <alignment horizontal="right" vertical="center"/>
    </xf>
    <xf numFmtId="164" fontId="11" fillId="5" borderId="33" xfId="2" applyNumberFormat="1" applyFont="1" applyFill="1" applyBorder="1" applyAlignment="1">
      <alignment horizontal="right" vertical="center"/>
    </xf>
    <xf numFmtId="0" fontId="11" fillId="0" borderId="0" xfId="0" applyFont="1"/>
    <xf numFmtId="164" fontId="10" fillId="5" borderId="0" xfId="2" applyNumberFormat="1" applyFont="1" applyFill="1" applyBorder="1" applyAlignment="1">
      <alignment horizontal="right" vertical="center"/>
    </xf>
    <xf numFmtId="164" fontId="10" fillId="5" borderId="31" xfId="2" applyNumberFormat="1" applyFont="1" applyFill="1" applyBorder="1" applyAlignment="1">
      <alignment horizontal="right" vertical="center"/>
    </xf>
    <xf numFmtId="164" fontId="10" fillId="5" borderId="22" xfId="2" applyNumberFormat="1" applyFont="1" applyFill="1" applyBorder="1" applyAlignment="1">
      <alignment horizontal="right" vertical="center"/>
    </xf>
    <xf numFmtId="164" fontId="10" fillId="5" borderId="33" xfId="2" applyNumberFormat="1" applyFont="1" applyFill="1" applyBorder="1" applyAlignment="1">
      <alignment horizontal="right" vertical="center"/>
    </xf>
    <xf numFmtId="0" fontId="10" fillId="0" borderId="0" xfId="0" applyFont="1"/>
    <xf numFmtId="164" fontId="9" fillId="5" borderId="0" xfId="2" applyNumberFormat="1" applyFont="1" applyFill="1" applyBorder="1" applyAlignment="1">
      <alignment horizontal="right" vertical="center"/>
    </xf>
    <xf numFmtId="164" fontId="9" fillId="5" borderId="31" xfId="2" applyNumberFormat="1" applyFont="1" applyFill="1" applyBorder="1" applyAlignment="1">
      <alignment horizontal="right" vertical="center"/>
    </xf>
    <xf numFmtId="164" fontId="9" fillId="5" borderId="22" xfId="2" applyNumberFormat="1" applyFont="1" applyFill="1" applyBorder="1" applyAlignment="1">
      <alignment horizontal="right" vertical="center"/>
    </xf>
    <xf numFmtId="164" fontId="9" fillId="5" borderId="33" xfId="2" applyNumberFormat="1" applyFont="1" applyFill="1" applyBorder="1" applyAlignment="1">
      <alignment horizontal="right" vertical="center"/>
    </xf>
    <xf numFmtId="0" fontId="9" fillId="0" borderId="0" xfId="0" applyFont="1"/>
    <xf numFmtId="0" fontId="17" fillId="3" borderId="36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8" fillId="4" borderId="42" xfId="0" applyFont="1" applyFill="1" applyBorder="1" applyAlignment="1">
      <alignment horizontal="left" vertical="center"/>
    </xf>
    <xf numFmtId="164" fontId="19" fillId="4" borderId="43" xfId="2" applyNumberFormat="1" applyFont="1" applyFill="1" applyBorder="1" applyAlignment="1">
      <alignment vertical="center"/>
    </xf>
    <xf numFmtId="0" fontId="20" fillId="0" borderId="42" xfId="0" applyFont="1" applyFill="1" applyBorder="1"/>
    <xf numFmtId="164" fontId="9" fillId="5" borderId="44" xfId="2" applyNumberFormat="1" applyFont="1" applyFill="1" applyBorder="1" applyAlignment="1">
      <alignment horizontal="right" vertical="center"/>
    </xf>
    <xf numFmtId="0" fontId="20" fillId="0" borderId="45" xfId="0" applyFont="1" applyFill="1" applyBorder="1"/>
    <xf numFmtId="3" fontId="23" fillId="5" borderId="46" xfId="1" applyNumberFormat="1" applyFont="1" applyFill="1" applyBorder="1" applyAlignment="1">
      <alignment horizontal="right" vertical="center"/>
    </xf>
    <xf numFmtId="3" fontId="23" fillId="0" borderId="47" xfId="1" applyNumberFormat="1" applyFont="1" applyFill="1" applyBorder="1" applyAlignment="1">
      <alignment horizontal="right" vertical="center"/>
    </xf>
    <xf numFmtId="164" fontId="9" fillId="5" borderId="48" xfId="2" applyNumberFormat="1" applyFont="1" applyFill="1" applyBorder="1" applyAlignment="1">
      <alignment horizontal="right" vertical="center"/>
    </xf>
    <xf numFmtId="3" fontId="23" fillId="0" borderId="48" xfId="1" applyNumberFormat="1" applyFont="1" applyFill="1" applyBorder="1" applyAlignment="1">
      <alignment horizontal="right" vertical="center"/>
    </xf>
    <xf numFmtId="164" fontId="9" fillId="5" borderId="49" xfId="2" applyNumberFormat="1" applyFont="1" applyFill="1" applyBorder="1" applyAlignment="1">
      <alignment horizontal="right" vertical="center"/>
    </xf>
    <xf numFmtId="164" fontId="8" fillId="5" borderId="0" xfId="2" applyNumberFormat="1" applyFont="1" applyFill="1" applyBorder="1" applyAlignment="1">
      <alignment horizontal="right" vertical="center"/>
    </xf>
    <xf numFmtId="164" fontId="8" fillId="5" borderId="31" xfId="2" applyNumberFormat="1" applyFont="1" applyFill="1" applyBorder="1" applyAlignment="1">
      <alignment horizontal="right" vertical="center"/>
    </xf>
    <xf numFmtId="164" fontId="8" fillId="5" borderId="22" xfId="2" applyNumberFormat="1" applyFont="1" applyFill="1" applyBorder="1" applyAlignment="1">
      <alignment horizontal="right" vertical="center"/>
    </xf>
    <xf numFmtId="164" fontId="8" fillId="5" borderId="33" xfId="2" applyNumberFormat="1" applyFont="1" applyFill="1" applyBorder="1" applyAlignment="1">
      <alignment horizontal="right" vertical="center"/>
    </xf>
    <xf numFmtId="0" fontId="8" fillId="0" borderId="0" xfId="0" applyFont="1"/>
    <xf numFmtId="3" fontId="14" fillId="0" borderId="0" xfId="0" applyNumberFormat="1" applyFont="1"/>
    <xf numFmtId="0" fontId="15" fillId="0" borderId="0" xfId="4" applyAlignment="1" applyProtection="1"/>
    <xf numFmtId="164" fontId="6" fillId="5" borderId="0" xfId="2" applyNumberFormat="1" applyFont="1" applyFill="1" applyBorder="1" applyAlignment="1">
      <alignment horizontal="right" vertical="center"/>
    </xf>
    <xf numFmtId="164" fontId="6" fillId="5" borderId="31" xfId="2" applyNumberFormat="1" applyFont="1" applyFill="1" applyBorder="1" applyAlignment="1">
      <alignment horizontal="right" vertical="center"/>
    </xf>
    <xf numFmtId="164" fontId="6" fillId="5" borderId="22" xfId="2" applyNumberFormat="1" applyFont="1" applyFill="1" applyBorder="1" applyAlignment="1">
      <alignment horizontal="right" vertical="center"/>
    </xf>
    <xf numFmtId="164" fontId="6" fillId="5" borderId="33" xfId="2" applyNumberFormat="1" applyFont="1" applyFill="1" applyBorder="1" applyAlignment="1">
      <alignment horizontal="right" vertical="center"/>
    </xf>
    <xf numFmtId="164" fontId="5" fillId="5" borderId="0" xfId="2" applyNumberFormat="1" applyFont="1" applyFill="1" applyBorder="1" applyAlignment="1">
      <alignment horizontal="right" vertical="center"/>
    </xf>
    <xf numFmtId="164" fontId="5" fillId="5" borderId="31" xfId="2" applyNumberFormat="1" applyFont="1" applyFill="1" applyBorder="1" applyAlignment="1">
      <alignment horizontal="right" vertical="center"/>
    </xf>
    <xf numFmtId="164" fontId="5" fillId="5" borderId="22" xfId="2" applyNumberFormat="1" applyFont="1" applyFill="1" applyBorder="1" applyAlignment="1">
      <alignment horizontal="right" vertical="center"/>
    </xf>
    <xf numFmtId="164" fontId="5" fillId="5" borderId="33" xfId="2" applyNumberFormat="1" applyFont="1" applyFill="1" applyBorder="1" applyAlignment="1">
      <alignment horizontal="right" vertical="center"/>
    </xf>
    <xf numFmtId="164" fontId="14" fillId="0" borderId="0" xfId="2" applyNumberFormat="1" applyFont="1"/>
    <xf numFmtId="164" fontId="4" fillId="5" borderId="0" xfId="2" applyNumberFormat="1" applyFont="1" applyFill="1" applyBorder="1" applyAlignment="1">
      <alignment horizontal="right" vertical="center"/>
    </xf>
    <xf numFmtId="164" fontId="4" fillId="5" borderId="31" xfId="2" applyNumberFormat="1" applyFont="1" applyFill="1" applyBorder="1" applyAlignment="1">
      <alignment horizontal="right" vertical="center"/>
    </xf>
    <xf numFmtId="164" fontId="4" fillId="5" borderId="22" xfId="2" applyNumberFormat="1" applyFont="1" applyFill="1" applyBorder="1" applyAlignment="1">
      <alignment horizontal="right" vertical="center"/>
    </xf>
    <xf numFmtId="164" fontId="4" fillId="5" borderId="33" xfId="2" applyNumberFormat="1" applyFont="1" applyFill="1" applyBorder="1" applyAlignment="1">
      <alignment horizontal="right" vertical="center"/>
    </xf>
    <xf numFmtId="164" fontId="3" fillId="5" borderId="0" xfId="2" applyNumberFormat="1" applyFont="1" applyFill="1" applyBorder="1" applyAlignment="1">
      <alignment horizontal="right" vertical="center"/>
    </xf>
    <xf numFmtId="164" fontId="3" fillId="5" borderId="31" xfId="2" applyNumberFormat="1" applyFont="1" applyFill="1" applyBorder="1" applyAlignment="1">
      <alignment horizontal="right" vertical="center"/>
    </xf>
    <xf numFmtId="164" fontId="3" fillId="5" borderId="22" xfId="2" applyNumberFormat="1" applyFont="1" applyFill="1" applyBorder="1" applyAlignment="1">
      <alignment horizontal="right" vertical="center"/>
    </xf>
    <xf numFmtId="164" fontId="3" fillId="5" borderId="33" xfId="2" applyNumberFormat="1" applyFont="1" applyFill="1" applyBorder="1" applyAlignment="1">
      <alignment horizontal="right" vertical="center"/>
    </xf>
    <xf numFmtId="164" fontId="2" fillId="5" borderId="0" xfId="2" applyNumberFormat="1" applyFont="1" applyFill="1" applyBorder="1" applyAlignment="1">
      <alignment horizontal="right" vertical="center"/>
    </xf>
    <xf numFmtId="164" fontId="2" fillId="5" borderId="31" xfId="2" applyNumberFormat="1" applyFont="1" applyFill="1" applyBorder="1" applyAlignment="1">
      <alignment horizontal="right" vertical="center"/>
    </xf>
    <xf numFmtId="164" fontId="2" fillId="5" borderId="22" xfId="2" applyNumberFormat="1" applyFont="1" applyFill="1" applyBorder="1" applyAlignment="1">
      <alignment horizontal="right" vertical="center"/>
    </xf>
    <xf numFmtId="164" fontId="2" fillId="5" borderId="33" xfId="2" applyNumberFormat="1" applyFont="1" applyFill="1" applyBorder="1" applyAlignment="1">
      <alignment horizontal="right" vertical="center"/>
    </xf>
    <xf numFmtId="164" fontId="1" fillId="5" borderId="0" xfId="2" applyNumberFormat="1" applyFont="1" applyFill="1" applyBorder="1" applyAlignment="1">
      <alignment horizontal="right" vertical="center"/>
    </xf>
    <xf numFmtId="164" fontId="1" fillId="5" borderId="31" xfId="2" applyNumberFormat="1" applyFont="1" applyFill="1" applyBorder="1" applyAlignment="1">
      <alignment horizontal="right" vertical="center"/>
    </xf>
    <xf numFmtId="164" fontId="1" fillId="5" borderId="22" xfId="2" applyNumberFormat="1" applyFont="1" applyFill="1" applyBorder="1" applyAlignment="1">
      <alignment horizontal="right" vertical="center"/>
    </xf>
    <xf numFmtId="164" fontId="1" fillId="5" borderId="33" xfId="2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20" fillId="0" borderId="15" xfId="0" applyFont="1" applyBorder="1"/>
    <xf numFmtId="0" fontId="20" fillId="0" borderId="12" xfId="0" applyFont="1" applyBorder="1"/>
    <xf numFmtId="0" fontId="24" fillId="0" borderId="0" xfId="0" applyFont="1" applyAlignment="1">
      <alignment horizontal="center" vertical="center" readingOrder="1"/>
    </xf>
    <xf numFmtId="3" fontId="26" fillId="0" borderId="0" xfId="1" applyNumberFormat="1" applyFont="1" applyFill="1" applyBorder="1" applyAlignment="1">
      <alignment horizontal="right" vertical="center"/>
    </xf>
    <xf numFmtId="0" fontId="25" fillId="0" borderId="0" xfId="0" applyFont="1" applyBorder="1"/>
    <xf numFmtId="0" fontId="26" fillId="0" borderId="0" xfId="0" applyFont="1" applyBorder="1"/>
    <xf numFmtId="0" fontId="27" fillId="0" borderId="0" xfId="0" applyFont="1"/>
    <xf numFmtId="0" fontId="28" fillId="0" borderId="0" xfId="0" applyFont="1"/>
    <xf numFmtId="0" fontId="28" fillId="0" borderId="0" xfId="0" applyFont="1" applyBorder="1"/>
    <xf numFmtId="0" fontId="29" fillId="0" borderId="0" xfId="4" applyFont="1" applyAlignment="1" applyProtection="1"/>
    <xf numFmtId="0" fontId="31" fillId="6" borderId="13" xfId="0" applyFont="1" applyFill="1" applyBorder="1" applyAlignment="1">
      <alignment horizontal="right" vertical="center"/>
    </xf>
    <xf numFmtId="0" fontId="31" fillId="6" borderId="14" xfId="0" applyFont="1" applyFill="1" applyBorder="1" applyAlignment="1">
      <alignment horizontal="right" vertical="center"/>
    </xf>
    <xf numFmtId="3" fontId="28" fillId="0" borderId="0" xfId="0" applyNumberFormat="1" applyFont="1"/>
    <xf numFmtId="0" fontId="32" fillId="7" borderId="9" xfId="0" applyFont="1" applyFill="1" applyBorder="1" applyAlignment="1">
      <alignment horizontal="left" vertical="center"/>
    </xf>
    <xf numFmtId="3" fontId="33" fillId="7" borderId="29" xfId="1" applyNumberFormat="1" applyFont="1" applyFill="1" applyBorder="1" applyAlignment="1">
      <alignment vertical="center"/>
    </xf>
    <xf numFmtId="164" fontId="33" fillId="7" borderId="29" xfId="2" applyNumberFormat="1" applyFont="1" applyFill="1" applyBorder="1" applyAlignment="1">
      <alignment vertical="center"/>
    </xf>
    <xf numFmtId="164" fontId="33" fillId="7" borderId="25" xfId="2" applyNumberFormat="1" applyFont="1" applyFill="1" applyBorder="1" applyAlignment="1">
      <alignment vertical="center"/>
    </xf>
    <xf numFmtId="0" fontId="34" fillId="0" borderId="15" xfId="0" applyFont="1" applyBorder="1"/>
    <xf numFmtId="3" fontId="35" fillId="0" borderId="16" xfId="1" applyNumberFormat="1" applyFont="1" applyFill="1" applyBorder="1" applyAlignment="1">
      <alignment horizontal="right" vertical="center"/>
    </xf>
    <xf numFmtId="3" fontId="35" fillId="0" borderId="30" xfId="1" applyNumberFormat="1" applyFont="1" applyFill="1" applyBorder="1" applyAlignment="1">
      <alignment horizontal="right" vertical="center"/>
    </xf>
    <xf numFmtId="164" fontId="36" fillId="0" borderId="0" xfId="2" applyNumberFormat="1" applyFont="1" applyFill="1" applyBorder="1" applyAlignment="1">
      <alignment horizontal="right" vertical="center"/>
    </xf>
    <xf numFmtId="3" fontId="35" fillId="0" borderId="0" xfId="1" applyNumberFormat="1" applyFont="1" applyFill="1" applyBorder="1" applyAlignment="1">
      <alignment horizontal="right" vertical="center"/>
    </xf>
    <xf numFmtId="164" fontId="36" fillId="0" borderId="31" xfId="2" applyNumberFormat="1" applyFont="1" applyFill="1" applyBorder="1" applyAlignment="1">
      <alignment horizontal="right" vertical="center"/>
    </xf>
    <xf numFmtId="164" fontId="28" fillId="0" borderId="0" xfId="2" applyNumberFormat="1" applyFont="1"/>
    <xf numFmtId="0" fontId="34" fillId="0" borderId="12" xfId="0" applyFont="1" applyBorder="1"/>
    <xf numFmtId="3" fontId="35" fillId="0" borderId="18" xfId="1" applyNumberFormat="1" applyFont="1" applyFill="1" applyBorder="1" applyAlignment="1">
      <alignment horizontal="right" vertical="center"/>
    </xf>
    <xf numFmtId="3" fontId="35" fillId="0" borderId="32" xfId="1" applyNumberFormat="1" applyFont="1" applyFill="1" applyBorder="1" applyAlignment="1">
      <alignment horizontal="right" vertical="center"/>
    </xf>
    <xf numFmtId="164" fontId="36" fillId="0" borderId="22" xfId="2" applyNumberFormat="1" applyFont="1" applyFill="1" applyBorder="1" applyAlignment="1">
      <alignment horizontal="right" vertical="center"/>
    </xf>
    <xf numFmtId="3" fontId="35" fillId="0" borderId="22" xfId="1" applyNumberFormat="1" applyFont="1" applyFill="1" applyBorder="1" applyAlignment="1">
      <alignment horizontal="right" vertical="center"/>
    </xf>
    <xf numFmtId="164" fontId="36" fillId="0" borderId="33" xfId="2" applyNumberFormat="1" applyFont="1" applyFill="1" applyBorder="1" applyAlignment="1">
      <alignment horizontal="right" vertical="center"/>
    </xf>
    <xf numFmtId="0" fontId="37" fillId="0" borderId="0" xfId="0" applyFont="1"/>
    <xf numFmtId="0" fontId="38" fillId="0" borderId="0" xfId="0" applyFont="1"/>
    <xf numFmtId="0" fontId="39" fillId="0" borderId="0" xfId="4" applyFont="1" applyAlignment="1" applyProtection="1"/>
    <xf numFmtId="0" fontId="17" fillId="6" borderId="13" xfId="0" applyFont="1" applyFill="1" applyBorder="1" applyAlignment="1">
      <alignment horizontal="right" vertical="center"/>
    </xf>
    <xf numFmtId="0" fontId="17" fillId="6" borderId="14" xfId="0" applyFont="1" applyFill="1" applyBorder="1" applyAlignment="1">
      <alignment horizontal="right" vertical="center"/>
    </xf>
    <xf numFmtId="0" fontId="18" fillId="7" borderId="9" xfId="0" applyFont="1" applyFill="1" applyBorder="1" applyAlignment="1">
      <alignment horizontal="left" vertical="center"/>
    </xf>
    <xf numFmtId="3" fontId="19" fillId="7" borderId="29" xfId="1" applyNumberFormat="1" applyFont="1" applyFill="1" applyBorder="1" applyAlignment="1">
      <alignment vertical="center"/>
    </xf>
    <xf numFmtId="164" fontId="19" fillId="7" borderId="29" xfId="2" applyNumberFormat="1" applyFont="1" applyFill="1" applyBorder="1" applyAlignment="1">
      <alignment vertical="center"/>
    </xf>
    <xf numFmtId="164" fontId="19" fillId="7" borderId="25" xfId="2" applyNumberFormat="1" applyFont="1" applyFill="1" applyBorder="1" applyAlignment="1">
      <alignment vertical="center"/>
    </xf>
    <xf numFmtId="3" fontId="23" fillId="0" borderId="16" xfId="1" applyNumberFormat="1" applyFont="1" applyFill="1" applyBorder="1" applyAlignment="1">
      <alignment horizontal="right" vertical="center"/>
    </xf>
    <xf numFmtId="164" fontId="1" fillId="0" borderId="0" xfId="2" applyNumberFormat="1" applyFont="1" applyFill="1" applyBorder="1" applyAlignment="1">
      <alignment horizontal="right" vertical="center"/>
    </xf>
    <xf numFmtId="164" fontId="1" fillId="0" borderId="31" xfId="2" applyNumberFormat="1" applyFont="1" applyFill="1" applyBorder="1" applyAlignment="1">
      <alignment horizontal="right" vertical="center"/>
    </xf>
    <xf numFmtId="3" fontId="23" fillId="0" borderId="18" xfId="1" applyNumberFormat="1" applyFont="1" applyFill="1" applyBorder="1" applyAlignment="1">
      <alignment horizontal="right" vertical="center"/>
    </xf>
    <xf numFmtId="164" fontId="1" fillId="0" borderId="22" xfId="2" applyNumberFormat="1" applyFont="1" applyFill="1" applyBorder="1" applyAlignment="1">
      <alignment horizontal="right" vertical="center"/>
    </xf>
    <xf numFmtId="164" fontId="1" fillId="0" borderId="33" xfId="2" applyNumberFormat="1" applyFont="1" applyFill="1" applyBorder="1" applyAlignment="1">
      <alignment horizontal="right" vertical="center"/>
    </xf>
    <xf numFmtId="165" fontId="0" fillId="0" borderId="0" xfId="1" applyNumberFormat="1" applyFont="1"/>
    <xf numFmtId="165" fontId="0" fillId="0" borderId="0" xfId="1" applyNumberFormat="1" applyFont="1" applyBorder="1"/>
    <xf numFmtId="165" fontId="0" fillId="0" borderId="22" xfId="1" applyNumberFormat="1" applyFont="1" applyBorder="1"/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6" borderId="15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6" borderId="50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</cellXfs>
  <cellStyles count="6">
    <cellStyle name="Hipervínculo" xfId="3" builtinId="8"/>
    <cellStyle name="Hipervínculo 2" xfId="4" xr:uid="{00000000-0005-0000-0000-000001000000}"/>
    <cellStyle name="Hipervínculo 3" xfId="5" xr:uid="{00000000-0005-0000-0000-000031000000}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3EAB"/>
      <color rgb="FF00A4EB"/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 Al mes de Diciembre 2015.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'Diciembre 2015'!$D$13:$E$13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2015'!$B$16:$B$20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2015'!$D$16:$D$20</c:f>
              <c:numCache>
                <c:formatCode>#,##0</c:formatCode>
                <c:ptCount val="5"/>
                <c:pt idx="0">
                  <c:v>191</c:v>
                </c:pt>
                <c:pt idx="1">
                  <c:v>434</c:v>
                </c:pt>
                <c:pt idx="2">
                  <c:v>7425</c:v>
                </c:pt>
                <c:pt idx="3">
                  <c:v>209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8-4620-B162-6261B15497AF}"/>
            </c:ext>
          </c:extLst>
        </c:ser>
        <c:ser>
          <c:idx val="1"/>
          <c:order val="1"/>
          <c:tx>
            <c:strRef>
              <c:f>'Diciembre 2015'!$F$13:$G$13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2015'!$B$16:$B$20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2015'!$F$16:$F$20</c:f>
              <c:numCache>
                <c:formatCode>#,##0</c:formatCode>
                <c:ptCount val="5"/>
                <c:pt idx="0">
                  <c:v>68</c:v>
                </c:pt>
                <c:pt idx="1">
                  <c:v>194</c:v>
                </c:pt>
                <c:pt idx="2">
                  <c:v>5600</c:v>
                </c:pt>
                <c:pt idx="3">
                  <c:v>174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8-4620-B162-6261B154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8894112"/>
        <c:axId val="328894496"/>
      </c:barChart>
      <c:catAx>
        <c:axId val="328894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894496"/>
        <c:crosses val="autoZero"/>
        <c:auto val="1"/>
        <c:lblAlgn val="ctr"/>
        <c:lblOffset val="100"/>
        <c:noMultiLvlLbl val="0"/>
      </c:catAx>
      <c:valAx>
        <c:axId val="328894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89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 Al mes de Noviembre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'Noviembre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2016'!$D$16:$D$20</c:f>
              <c:numCache>
                <c:formatCode>#,##0</c:formatCode>
                <c:ptCount val="5"/>
                <c:pt idx="0">
                  <c:v>180</c:v>
                </c:pt>
                <c:pt idx="1">
                  <c:v>909</c:v>
                </c:pt>
                <c:pt idx="2">
                  <c:v>5509</c:v>
                </c:pt>
                <c:pt idx="3">
                  <c:v>240</c:v>
                </c:pt>
                <c:pt idx="4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D-40A4-B45D-05BEE44064E2}"/>
            </c:ext>
          </c:extLst>
        </c:ser>
        <c:ser>
          <c:idx val="1"/>
          <c:order val="1"/>
          <c:tx>
            <c:strRef>
              <c:f>'Noviembre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2016'!$F$16:$F$20</c:f>
              <c:numCache>
                <c:formatCode>#,##0</c:formatCode>
                <c:ptCount val="5"/>
                <c:pt idx="0">
                  <c:v>39</c:v>
                </c:pt>
                <c:pt idx="1">
                  <c:v>375</c:v>
                </c:pt>
                <c:pt idx="2">
                  <c:v>4134</c:v>
                </c:pt>
                <c:pt idx="3">
                  <c:v>204</c:v>
                </c:pt>
                <c:pt idx="4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D-40A4-B45D-05BEE4406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536232"/>
        <c:axId val="330534664"/>
      </c:barChart>
      <c:catAx>
        <c:axId val="330536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4664"/>
        <c:crosses val="autoZero"/>
        <c:auto val="1"/>
        <c:lblAlgn val="ctr"/>
        <c:lblOffset val="100"/>
        <c:noMultiLvlLbl val="0"/>
      </c:catAx>
      <c:valAx>
        <c:axId val="330534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 Al mes de Diciembre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'Diciembre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2016'!$D$16:$D$20</c:f>
              <c:numCache>
                <c:formatCode>#,##0</c:formatCode>
                <c:ptCount val="5"/>
                <c:pt idx="0">
                  <c:v>184</c:v>
                </c:pt>
                <c:pt idx="1">
                  <c:v>897</c:v>
                </c:pt>
                <c:pt idx="2">
                  <c:v>5863</c:v>
                </c:pt>
                <c:pt idx="3">
                  <c:v>243</c:v>
                </c:pt>
                <c:pt idx="4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8-45F7-802B-80BA62EA3068}"/>
            </c:ext>
          </c:extLst>
        </c:ser>
        <c:ser>
          <c:idx val="1"/>
          <c:order val="1"/>
          <c:tx>
            <c:strRef>
              <c:f>'Diciembre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2016'!$F$16:$F$20</c:f>
              <c:numCache>
                <c:formatCode>#,##0</c:formatCode>
                <c:ptCount val="5"/>
                <c:pt idx="0">
                  <c:v>42</c:v>
                </c:pt>
                <c:pt idx="1">
                  <c:v>397</c:v>
                </c:pt>
                <c:pt idx="2">
                  <c:v>4426</c:v>
                </c:pt>
                <c:pt idx="3">
                  <c:v>205</c:v>
                </c:pt>
                <c:pt idx="4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8-45F7-802B-80BA62EA3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536624"/>
        <c:axId val="330535056"/>
      </c:barChart>
      <c:catAx>
        <c:axId val="330536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5056"/>
        <c:crosses val="autoZero"/>
        <c:auto val="1"/>
        <c:lblAlgn val="ctr"/>
        <c:lblOffset val="100"/>
        <c:noMultiLvlLbl val="0"/>
      </c:catAx>
      <c:valAx>
        <c:axId val="33053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Enero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2017'!$D$16:$D$20</c:f>
              <c:numCache>
                <c:formatCode>#,##0</c:formatCode>
                <c:ptCount val="5"/>
                <c:pt idx="0">
                  <c:v>188</c:v>
                </c:pt>
                <c:pt idx="1">
                  <c:v>877</c:v>
                </c:pt>
                <c:pt idx="2">
                  <c:v>6347</c:v>
                </c:pt>
                <c:pt idx="3">
                  <c:v>250</c:v>
                </c:pt>
                <c:pt idx="4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E-4750-A544-81E4EB82B04D}"/>
            </c:ext>
          </c:extLst>
        </c:ser>
        <c:ser>
          <c:idx val="1"/>
          <c:order val="1"/>
          <c:tx>
            <c:strRef>
              <c:f>'Enero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2017'!$F$16:$F$20</c:f>
              <c:numCache>
                <c:formatCode>#,##0</c:formatCode>
                <c:ptCount val="5"/>
                <c:pt idx="0">
                  <c:v>43</c:v>
                </c:pt>
                <c:pt idx="1">
                  <c:v>374</c:v>
                </c:pt>
                <c:pt idx="2">
                  <c:v>4853</c:v>
                </c:pt>
                <c:pt idx="3">
                  <c:v>205</c:v>
                </c:pt>
                <c:pt idx="4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7E-4750-A544-81E4EB82B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534272"/>
        <c:axId val="330537016"/>
      </c:barChart>
      <c:catAx>
        <c:axId val="33053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7016"/>
        <c:crosses val="autoZero"/>
        <c:auto val="1"/>
        <c:lblAlgn val="ctr"/>
        <c:lblOffset val="100"/>
        <c:noMultiLvlLbl val="0"/>
      </c:catAx>
      <c:valAx>
        <c:axId val="330537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Febrero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'Febrero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2017'!$D$16:$D$20</c:f>
              <c:numCache>
                <c:formatCode>#,##0</c:formatCode>
                <c:ptCount val="5"/>
                <c:pt idx="0">
                  <c:v>185</c:v>
                </c:pt>
                <c:pt idx="1">
                  <c:v>898</c:v>
                </c:pt>
                <c:pt idx="2">
                  <c:v>12031</c:v>
                </c:pt>
                <c:pt idx="3">
                  <c:v>256</c:v>
                </c:pt>
                <c:pt idx="4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8-4F55-8D23-7762073F0DEE}"/>
            </c:ext>
          </c:extLst>
        </c:ser>
        <c:ser>
          <c:idx val="1"/>
          <c:order val="1"/>
          <c:tx>
            <c:strRef>
              <c:f>'Febrero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2017'!$F$16:$F$20</c:f>
              <c:numCache>
                <c:formatCode>#,##0</c:formatCode>
                <c:ptCount val="5"/>
                <c:pt idx="0">
                  <c:v>43</c:v>
                </c:pt>
                <c:pt idx="1">
                  <c:v>366</c:v>
                </c:pt>
                <c:pt idx="2">
                  <c:v>8982</c:v>
                </c:pt>
                <c:pt idx="3">
                  <c:v>213</c:v>
                </c:pt>
                <c:pt idx="4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8-4F55-8D23-7762073F0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537800"/>
        <c:axId val="330532312"/>
      </c:barChart>
      <c:catAx>
        <c:axId val="330537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2312"/>
        <c:crosses val="autoZero"/>
        <c:auto val="1"/>
        <c:lblAlgn val="ctr"/>
        <c:lblOffset val="100"/>
        <c:noMultiLvlLbl val="0"/>
      </c:catAx>
      <c:valAx>
        <c:axId val="330532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Marzo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'Marzo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2017'!$D$16:$D$20</c:f>
              <c:numCache>
                <c:formatCode>#,##0</c:formatCode>
                <c:ptCount val="5"/>
                <c:pt idx="0">
                  <c:v>197</c:v>
                </c:pt>
                <c:pt idx="1">
                  <c:v>935</c:v>
                </c:pt>
                <c:pt idx="2">
                  <c:v>12621</c:v>
                </c:pt>
                <c:pt idx="3">
                  <c:v>264</c:v>
                </c:pt>
                <c:pt idx="4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2-49ED-ACAE-1AED87CE78B5}"/>
            </c:ext>
          </c:extLst>
        </c:ser>
        <c:ser>
          <c:idx val="1"/>
          <c:order val="1"/>
          <c:tx>
            <c:strRef>
              <c:f>'Marzo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2017'!$F$16:$F$20</c:f>
              <c:numCache>
                <c:formatCode>#,##0</c:formatCode>
                <c:ptCount val="5"/>
                <c:pt idx="0">
                  <c:v>46</c:v>
                </c:pt>
                <c:pt idx="1">
                  <c:v>372</c:v>
                </c:pt>
                <c:pt idx="2">
                  <c:v>9370</c:v>
                </c:pt>
                <c:pt idx="3">
                  <c:v>216</c:v>
                </c:pt>
                <c:pt idx="4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2-49ED-ACAE-1AED87CE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533488"/>
        <c:axId val="330533880"/>
      </c:barChart>
      <c:catAx>
        <c:axId val="330533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3880"/>
        <c:crosses val="autoZero"/>
        <c:auto val="1"/>
        <c:lblAlgn val="ctr"/>
        <c:lblOffset val="100"/>
        <c:noMultiLvlLbl val="0"/>
      </c:catAx>
      <c:valAx>
        <c:axId val="330533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Abril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'Abril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2017'!$D$16:$D$20</c:f>
              <c:numCache>
                <c:formatCode>#,##0</c:formatCode>
                <c:ptCount val="5"/>
                <c:pt idx="0">
                  <c:v>194</c:v>
                </c:pt>
                <c:pt idx="1">
                  <c:v>904</c:v>
                </c:pt>
                <c:pt idx="2">
                  <c:v>12989</c:v>
                </c:pt>
                <c:pt idx="3">
                  <c:v>268</c:v>
                </c:pt>
                <c:pt idx="4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9-4CB5-8582-D19ED32E6785}"/>
            </c:ext>
          </c:extLst>
        </c:ser>
        <c:ser>
          <c:idx val="1"/>
          <c:order val="1"/>
          <c:tx>
            <c:strRef>
              <c:f>'Abril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2017'!$F$16:$F$20</c:f>
              <c:numCache>
                <c:formatCode>#,##0</c:formatCode>
                <c:ptCount val="5"/>
                <c:pt idx="0">
                  <c:v>42</c:v>
                </c:pt>
                <c:pt idx="1">
                  <c:v>367</c:v>
                </c:pt>
                <c:pt idx="2">
                  <c:v>9664</c:v>
                </c:pt>
                <c:pt idx="3">
                  <c:v>219</c:v>
                </c:pt>
                <c:pt idx="4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9-4CB5-8582-D19ED32E6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836696"/>
        <c:axId val="330837088"/>
      </c:barChart>
      <c:catAx>
        <c:axId val="330836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37088"/>
        <c:crosses val="autoZero"/>
        <c:auto val="1"/>
        <c:lblAlgn val="ctr"/>
        <c:lblOffset val="100"/>
        <c:noMultiLvlLbl val="0"/>
      </c:catAx>
      <c:valAx>
        <c:axId val="33083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3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Mayo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'Mayo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2017'!$D$16:$D$20</c:f>
              <c:numCache>
                <c:formatCode>#,##0</c:formatCode>
                <c:ptCount val="5"/>
                <c:pt idx="0">
                  <c:v>209</c:v>
                </c:pt>
                <c:pt idx="1">
                  <c:v>942</c:v>
                </c:pt>
                <c:pt idx="2">
                  <c:v>13505</c:v>
                </c:pt>
                <c:pt idx="3">
                  <c:v>279</c:v>
                </c:pt>
                <c:pt idx="4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1-40D1-A734-7018F2370FE9}"/>
            </c:ext>
          </c:extLst>
        </c:ser>
        <c:ser>
          <c:idx val="1"/>
          <c:order val="1"/>
          <c:tx>
            <c:strRef>
              <c:f>'Mayo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2017'!$F$16:$F$20</c:f>
              <c:numCache>
                <c:formatCode>#,##0</c:formatCode>
                <c:ptCount val="5"/>
                <c:pt idx="0">
                  <c:v>50</c:v>
                </c:pt>
                <c:pt idx="1">
                  <c:v>391</c:v>
                </c:pt>
                <c:pt idx="2">
                  <c:v>10008</c:v>
                </c:pt>
                <c:pt idx="3">
                  <c:v>224</c:v>
                </c:pt>
                <c:pt idx="4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1-40D1-A734-7018F2370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838264"/>
        <c:axId val="330841400"/>
      </c:barChart>
      <c:catAx>
        <c:axId val="330838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41400"/>
        <c:crosses val="autoZero"/>
        <c:auto val="1"/>
        <c:lblAlgn val="ctr"/>
        <c:lblOffset val="100"/>
        <c:noMultiLvlLbl val="0"/>
      </c:catAx>
      <c:valAx>
        <c:axId val="330841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38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Junio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'Junio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2017'!$D$16:$D$20</c:f>
              <c:numCache>
                <c:formatCode>#,##0</c:formatCode>
                <c:ptCount val="5"/>
                <c:pt idx="0">
                  <c:v>198</c:v>
                </c:pt>
                <c:pt idx="1">
                  <c:v>909</c:v>
                </c:pt>
                <c:pt idx="2">
                  <c:v>13583</c:v>
                </c:pt>
                <c:pt idx="3">
                  <c:v>284</c:v>
                </c:pt>
                <c:pt idx="4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5-4869-AD5A-B7460E3D0A4A}"/>
            </c:ext>
          </c:extLst>
        </c:ser>
        <c:ser>
          <c:idx val="1"/>
          <c:order val="1"/>
          <c:tx>
            <c:strRef>
              <c:f>'Junio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2017'!$F$16:$F$20</c:f>
              <c:numCache>
                <c:formatCode>#,##0</c:formatCode>
                <c:ptCount val="5"/>
                <c:pt idx="0">
                  <c:v>45</c:v>
                </c:pt>
                <c:pt idx="1">
                  <c:v>369</c:v>
                </c:pt>
                <c:pt idx="2">
                  <c:v>10031</c:v>
                </c:pt>
                <c:pt idx="3">
                  <c:v>225</c:v>
                </c:pt>
                <c:pt idx="4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5-4869-AD5A-B7460E3D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835520"/>
        <c:axId val="330834736"/>
      </c:barChart>
      <c:catAx>
        <c:axId val="33083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34736"/>
        <c:crosses val="autoZero"/>
        <c:auto val="1"/>
        <c:lblAlgn val="ctr"/>
        <c:lblOffset val="100"/>
        <c:noMultiLvlLbl val="0"/>
      </c:catAx>
      <c:valAx>
        <c:axId val="33083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3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Julio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'Julio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2017'!$D$16:$D$20</c:f>
              <c:numCache>
                <c:formatCode>#,##0</c:formatCode>
                <c:ptCount val="5"/>
                <c:pt idx="0">
                  <c:v>216</c:v>
                </c:pt>
                <c:pt idx="1">
                  <c:v>951</c:v>
                </c:pt>
                <c:pt idx="2">
                  <c:v>14155</c:v>
                </c:pt>
                <c:pt idx="3">
                  <c:v>295</c:v>
                </c:pt>
                <c:pt idx="4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F-4B31-8E24-D4D0C3E33FFA}"/>
            </c:ext>
          </c:extLst>
        </c:ser>
        <c:ser>
          <c:idx val="1"/>
          <c:order val="1"/>
          <c:tx>
            <c:strRef>
              <c:f>'Julio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2017'!$F$16:$F$20</c:f>
              <c:numCache>
                <c:formatCode>#,##0</c:formatCode>
                <c:ptCount val="5"/>
                <c:pt idx="0">
                  <c:v>50</c:v>
                </c:pt>
                <c:pt idx="1">
                  <c:v>394</c:v>
                </c:pt>
                <c:pt idx="2">
                  <c:v>10450</c:v>
                </c:pt>
                <c:pt idx="3">
                  <c:v>228</c:v>
                </c:pt>
                <c:pt idx="4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F-4B31-8E24-D4D0C3E33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835912"/>
        <c:axId val="330838656"/>
      </c:barChart>
      <c:catAx>
        <c:axId val="330835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38656"/>
        <c:crosses val="autoZero"/>
        <c:auto val="1"/>
        <c:lblAlgn val="ctr"/>
        <c:lblOffset val="100"/>
        <c:noMultiLvlLbl val="0"/>
      </c:catAx>
      <c:valAx>
        <c:axId val="33083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35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Agosto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'Agosto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2017'!$D$16:$D$20</c:f>
              <c:numCache>
                <c:formatCode>#,##0</c:formatCode>
                <c:ptCount val="5"/>
                <c:pt idx="0">
                  <c:v>218</c:v>
                </c:pt>
                <c:pt idx="1">
                  <c:v>946</c:v>
                </c:pt>
                <c:pt idx="2">
                  <c:v>14642</c:v>
                </c:pt>
                <c:pt idx="3">
                  <c:v>298</c:v>
                </c:pt>
                <c:pt idx="4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7-4441-9095-AE2D7D694BCE}"/>
            </c:ext>
          </c:extLst>
        </c:ser>
        <c:ser>
          <c:idx val="1"/>
          <c:order val="1"/>
          <c:tx>
            <c:strRef>
              <c:f>'Agosto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2017'!$F$16:$F$20</c:f>
              <c:numCache>
                <c:formatCode>#,##0</c:formatCode>
                <c:ptCount val="5"/>
                <c:pt idx="0">
                  <c:v>53</c:v>
                </c:pt>
                <c:pt idx="1">
                  <c:v>381</c:v>
                </c:pt>
                <c:pt idx="2">
                  <c:v>10841</c:v>
                </c:pt>
                <c:pt idx="3">
                  <c:v>233</c:v>
                </c:pt>
                <c:pt idx="4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7-4441-9095-AE2D7D694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840616"/>
        <c:axId val="330840224"/>
      </c:barChart>
      <c:catAx>
        <c:axId val="330840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40224"/>
        <c:crosses val="autoZero"/>
        <c:auto val="1"/>
        <c:lblAlgn val="ctr"/>
        <c:lblOffset val="100"/>
        <c:noMultiLvlLbl val="0"/>
      </c:catAx>
      <c:valAx>
        <c:axId val="33084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4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usuarios. </a:t>
            </a:r>
          </a:p>
          <a:p>
            <a:pPr>
              <a:defRPr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Marzo 2016.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'Marzo 2016'!$B$13:$B$14</c:f>
              <c:strCache>
                <c:ptCount val="2"/>
                <c:pt idx="0">
                  <c:v>Usuarios Tipos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'Marzo 2016'!$B$16:$B$28</c:f>
              <c:strCache>
                <c:ptCount val="13"/>
                <c:pt idx="0">
                  <c:v>Personal</c:v>
                </c:pt>
                <c:pt idx="1">
                  <c:v>Promotor</c:v>
                </c:pt>
                <c:pt idx="2">
                  <c:v>Médico</c:v>
                </c:pt>
                <c:pt idx="3">
                  <c:v>ARS</c:v>
                </c:pt>
                <c:pt idx="4">
                  <c:v>ARL</c:v>
                </c:pt>
                <c:pt idx="5">
                  <c:v>SISALRIL</c:v>
                </c:pt>
                <c:pt idx="6">
                  <c:v>DIDA</c:v>
                </c:pt>
                <c:pt idx="7">
                  <c:v>TSS</c:v>
                </c:pt>
                <c:pt idx="8">
                  <c:v>Empresa</c:v>
                </c:pt>
                <c:pt idx="9">
                  <c:v>PSS</c:v>
                </c:pt>
                <c:pt idx="10">
                  <c:v>Entidad Pública</c:v>
                </c:pt>
                <c:pt idx="11">
                  <c:v>AEI</c:v>
                </c:pt>
                <c:pt idx="12">
                  <c:v>Usuario Básico</c:v>
                </c:pt>
              </c:strCache>
            </c:strRef>
          </c:cat>
          <c:val>
            <c:numRef>
              <c:f>'Marzo 2016'!$D$16:$D$28</c:f>
              <c:numCache>
                <c:formatCode>0.0%</c:formatCode>
                <c:ptCount val="13"/>
                <c:pt idx="0">
                  <c:v>0.88838640788895173</c:v>
                </c:pt>
                <c:pt idx="1">
                  <c:v>2.4935619621883048E-2</c:v>
                </c:pt>
                <c:pt idx="2">
                  <c:v>7.0347339991206582E-3</c:v>
                </c:pt>
                <c:pt idx="3">
                  <c:v>3.3854657370768169E-2</c:v>
                </c:pt>
                <c:pt idx="4">
                  <c:v>1.2562024998429746E-4</c:v>
                </c:pt>
                <c:pt idx="5">
                  <c:v>2.3867847497016518E-3</c:v>
                </c:pt>
                <c:pt idx="6">
                  <c:v>2.0099239997487593E-3</c:v>
                </c:pt>
                <c:pt idx="7">
                  <c:v>6.2810124992148728E-5</c:v>
                </c:pt>
                <c:pt idx="8">
                  <c:v>2.1292632372338419E-2</c:v>
                </c:pt>
                <c:pt idx="9">
                  <c:v>1.3190126248351234E-3</c:v>
                </c:pt>
                <c:pt idx="10">
                  <c:v>2.5124049996859492E-3</c:v>
                </c:pt>
                <c:pt idx="11">
                  <c:v>9.4215187488223102E-4</c:v>
                </c:pt>
                <c:pt idx="12">
                  <c:v>1.5137240123107845E-2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5-4D3E-9CBB-AC59992E0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9840464"/>
        <c:axId val="329840848"/>
      </c:barChart>
      <c:catAx>
        <c:axId val="32984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40848"/>
        <c:crosses val="autoZero"/>
        <c:auto val="1"/>
        <c:lblAlgn val="ctr"/>
        <c:lblOffset val="100"/>
        <c:noMultiLvlLbl val="0"/>
      </c:catAx>
      <c:valAx>
        <c:axId val="32984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4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Septiembre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'Septiembre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2017'!$D$16:$D$20</c:f>
              <c:numCache>
                <c:formatCode>#,##0</c:formatCode>
                <c:ptCount val="5"/>
                <c:pt idx="0">
                  <c:v>219</c:v>
                </c:pt>
                <c:pt idx="1">
                  <c:v>960</c:v>
                </c:pt>
                <c:pt idx="2">
                  <c:v>15188</c:v>
                </c:pt>
                <c:pt idx="3">
                  <c:v>302</c:v>
                </c:pt>
                <c:pt idx="4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B-42BF-BD15-C6798D9B465D}"/>
            </c:ext>
          </c:extLst>
        </c:ser>
        <c:ser>
          <c:idx val="1"/>
          <c:order val="1"/>
          <c:tx>
            <c:strRef>
              <c:f>'Septiembre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2017'!$F$16:$F$20</c:f>
              <c:numCache>
                <c:formatCode>#,##0</c:formatCode>
                <c:ptCount val="5"/>
                <c:pt idx="0">
                  <c:v>55</c:v>
                </c:pt>
                <c:pt idx="1">
                  <c:v>373</c:v>
                </c:pt>
                <c:pt idx="2">
                  <c:v>11133</c:v>
                </c:pt>
                <c:pt idx="3">
                  <c:v>233</c:v>
                </c:pt>
                <c:pt idx="4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B-42BF-BD15-C6798D9B4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836304"/>
        <c:axId val="330837872"/>
      </c:barChart>
      <c:catAx>
        <c:axId val="33083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37872"/>
        <c:crosses val="autoZero"/>
        <c:auto val="1"/>
        <c:lblAlgn val="ctr"/>
        <c:lblOffset val="100"/>
        <c:noMultiLvlLbl val="0"/>
      </c:catAx>
      <c:valAx>
        <c:axId val="33083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3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Octubre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'Octubre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2017'!$D$16:$D$20</c:f>
              <c:numCache>
                <c:formatCode>#,##0</c:formatCode>
                <c:ptCount val="5"/>
                <c:pt idx="0">
                  <c:v>222</c:v>
                </c:pt>
                <c:pt idx="1">
                  <c:v>1006</c:v>
                </c:pt>
                <c:pt idx="2">
                  <c:v>15782</c:v>
                </c:pt>
                <c:pt idx="3">
                  <c:v>311</c:v>
                </c:pt>
                <c:pt idx="4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7-45CB-A779-CB4437DE062D}"/>
            </c:ext>
          </c:extLst>
        </c:ser>
        <c:ser>
          <c:idx val="1"/>
          <c:order val="1"/>
          <c:tx>
            <c:strRef>
              <c:f>'Octubre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2017'!$F$16:$F$20</c:f>
              <c:numCache>
                <c:formatCode>#,##0</c:formatCode>
                <c:ptCount val="5"/>
                <c:pt idx="0">
                  <c:v>57</c:v>
                </c:pt>
                <c:pt idx="1">
                  <c:v>391</c:v>
                </c:pt>
                <c:pt idx="2">
                  <c:v>11547</c:v>
                </c:pt>
                <c:pt idx="3">
                  <c:v>239</c:v>
                </c:pt>
                <c:pt idx="4">
                  <c:v>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7-45CB-A779-CB4437DE0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839440"/>
        <c:axId val="344612576"/>
      </c:barChart>
      <c:catAx>
        <c:axId val="33083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2576"/>
        <c:crosses val="autoZero"/>
        <c:auto val="1"/>
        <c:lblAlgn val="ctr"/>
        <c:lblOffset val="100"/>
        <c:noMultiLvlLbl val="0"/>
      </c:catAx>
      <c:valAx>
        <c:axId val="34461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3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Noviembre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'Noviembre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2017'!$D$16:$D$20</c:f>
              <c:numCache>
                <c:formatCode>#,##0</c:formatCode>
                <c:ptCount val="5"/>
                <c:pt idx="0">
                  <c:v>213</c:v>
                </c:pt>
                <c:pt idx="1">
                  <c:v>988</c:v>
                </c:pt>
                <c:pt idx="2">
                  <c:v>16277</c:v>
                </c:pt>
                <c:pt idx="3">
                  <c:v>322</c:v>
                </c:pt>
                <c:pt idx="4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0-46C9-9821-873F5CA942FB}"/>
            </c:ext>
          </c:extLst>
        </c:ser>
        <c:ser>
          <c:idx val="1"/>
          <c:order val="1"/>
          <c:tx>
            <c:strRef>
              <c:f>'Noviembre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2017'!$F$16:$F$20</c:f>
              <c:numCache>
                <c:formatCode>#,##0</c:formatCode>
                <c:ptCount val="5"/>
                <c:pt idx="0">
                  <c:v>57</c:v>
                </c:pt>
                <c:pt idx="1">
                  <c:v>379</c:v>
                </c:pt>
                <c:pt idx="2">
                  <c:v>11898</c:v>
                </c:pt>
                <c:pt idx="3">
                  <c:v>246</c:v>
                </c:pt>
                <c:pt idx="4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0-46C9-9821-873F5CA94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4611792"/>
        <c:axId val="344615320"/>
      </c:barChart>
      <c:catAx>
        <c:axId val="344611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5320"/>
        <c:crosses val="autoZero"/>
        <c:auto val="1"/>
        <c:lblAlgn val="ctr"/>
        <c:lblOffset val="100"/>
        <c:noMultiLvlLbl val="0"/>
      </c:catAx>
      <c:valAx>
        <c:axId val="344615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Diciembre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'Diciembre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2017'!$D$16:$D$20</c:f>
              <c:numCache>
                <c:formatCode>#,##0</c:formatCode>
                <c:ptCount val="5"/>
                <c:pt idx="0">
                  <c:v>1004</c:v>
                </c:pt>
                <c:pt idx="1">
                  <c:v>216</c:v>
                </c:pt>
                <c:pt idx="2">
                  <c:v>16618</c:v>
                </c:pt>
                <c:pt idx="3">
                  <c:v>430</c:v>
                </c:pt>
                <c:pt idx="4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A-467A-94BC-BA3897FCB1F8}"/>
            </c:ext>
          </c:extLst>
        </c:ser>
        <c:ser>
          <c:idx val="1"/>
          <c:order val="1"/>
          <c:tx>
            <c:strRef>
              <c:f>'Diciembre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2017'!$F$16:$F$20</c:f>
              <c:numCache>
                <c:formatCode>#,##0</c:formatCode>
                <c:ptCount val="5"/>
                <c:pt idx="0">
                  <c:v>388</c:v>
                </c:pt>
                <c:pt idx="1">
                  <c:v>57</c:v>
                </c:pt>
                <c:pt idx="2">
                  <c:v>12184</c:v>
                </c:pt>
                <c:pt idx="3">
                  <c:v>525</c:v>
                </c:pt>
                <c:pt idx="4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AA-467A-94BC-BA3897FCB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4613360"/>
        <c:axId val="344614536"/>
      </c:barChart>
      <c:catAx>
        <c:axId val="344613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4536"/>
        <c:crosses val="autoZero"/>
        <c:auto val="1"/>
        <c:lblAlgn val="ctr"/>
        <c:lblOffset val="100"/>
        <c:noMultiLvlLbl val="0"/>
      </c:catAx>
      <c:valAx>
        <c:axId val="34461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Enero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2018'!$D$16:$D$20</c:f>
              <c:numCache>
                <c:formatCode>#,##0</c:formatCode>
                <c:ptCount val="5"/>
                <c:pt idx="0">
                  <c:v>221</c:v>
                </c:pt>
                <c:pt idx="1">
                  <c:v>1015</c:v>
                </c:pt>
                <c:pt idx="2">
                  <c:v>17061</c:v>
                </c:pt>
                <c:pt idx="3">
                  <c:v>324</c:v>
                </c:pt>
                <c:pt idx="4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4-4CD3-869F-767D63172D25}"/>
            </c:ext>
          </c:extLst>
        </c:ser>
        <c:ser>
          <c:idx val="1"/>
          <c:order val="1"/>
          <c:tx>
            <c:strRef>
              <c:f>'Enero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2018'!$F$16:$F$20</c:f>
              <c:numCache>
                <c:formatCode>#,##0</c:formatCode>
                <c:ptCount val="5"/>
                <c:pt idx="0">
                  <c:v>56</c:v>
                </c:pt>
                <c:pt idx="1">
                  <c:v>398</c:v>
                </c:pt>
                <c:pt idx="2">
                  <c:v>12439</c:v>
                </c:pt>
                <c:pt idx="3">
                  <c:v>250</c:v>
                </c:pt>
                <c:pt idx="4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4-4CD3-869F-767D63172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4617280"/>
        <c:axId val="344614144"/>
      </c:barChart>
      <c:catAx>
        <c:axId val="344617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4144"/>
        <c:crosses val="autoZero"/>
        <c:auto val="1"/>
        <c:lblAlgn val="ctr"/>
        <c:lblOffset val="100"/>
        <c:noMultiLvlLbl val="0"/>
      </c:catAx>
      <c:valAx>
        <c:axId val="34461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Febrero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'Febrero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2018'!$D$16:$D$20</c:f>
              <c:numCache>
                <c:formatCode>#,##0</c:formatCode>
                <c:ptCount val="5"/>
                <c:pt idx="0">
                  <c:v>219</c:v>
                </c:pt>
                <c:pt idx="1">
                  <c:v>1005</c:v>
                </c:pt>
                <c:pt idx="2">
                  <c:v>17643</c:v>
                </c:pt>
                <c:pt idx="3">
                  <c:v>329</c:v>
                </c:pt>
                <c:pt idx="4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1-41E5-B9DA-4A8D6E6EC7B4}"/>
            </c:ext>
          </c:extLst>
        </c:ser>
        <c:ser>
          <c:idx val="1"/>
          <c:order val="1"/>
          <c:tx>
            <c:strRef>
              <c:f>'Febrero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2018'!$F$16:$F$20</c:f>
              <c:numCache>
                <c:formatCode>#,##0</c:formatCode>
                <c:ptCount val="5"/>
                <c:pt idx="0">
                  <c:v>56</c:v>
                </c:pt>
                <c:pt idx="1">
                  <c:v>395</c:v>
                </c:pt>
                <c:pt idx="2">
                  <c:v>12849</c:v>
                </c:pt>
                <c:pt idx="3">
                  <c:v>254</c:v>
                </c:pt>
                <c:pt idx="4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1-41E5-B9DA-4A8D6E6EC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4614928"/>
        <c:axId val="344616104"/>
      </c:barChart>
      <c:catAx>
        <c:axId val="34461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6104"/>
        <c:crosses val="autoZero"/>
        <c:auto val="1"/>
        <c:lblAlgn val="ctr"/>
        <c:lblOffset val="100"/>
        <c:noMultiLvlLbl val="0"/>
      </c:catAx>
      <c:valAx>
        <c:axId val="344616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Marzo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'Marzo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2018'!$D$16:$D$20</c:f>
              <c:numCache>
                <c:formatCode>#,##0</c:formatCode>
                <c:ptCount val="5"/>
                <c:pt idx="0">
                  <c:v>212</c:v>
                </c:pt>
                <c:pt idx="1">
                  <c:v>999</c:v>
                </c:pt>
                <c:pt idx="2">
                  <c:v>18208</c:v>
                </c:pt>
                <c:pt idx="3">
                  <c:v>333</c:v>
                </c:pt>
                <c:pt idx="4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1-4B38-9CAC-A2C77A4CDA46}"/>
            </c:ext>
          </c:extLst>
        </c:ser>
        <c:ser>
          <c:idx val="1"/>
          <c:order val="1"/>
          <c:tx>
            <c:strRef>
              <c:f>'Marzo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2018'!$F$16:$F$20</c:f>
              <c:numCache>
                <c:formatCode>#,##0</c:formatCode>
                <c:ptCount val="5"/>
                <c:pt idx="0">
                  <c:v>56</c:v>
                </c:pt>
                <c:pt idx="1">
                  <c:v>377</c:v>
                </c:pt>
                <c:pt idx="2">
                  <c:v>13219</c:v>
                </c:pt>
                <c:pt idx="3">
                  <c:v>256</c:v>
                </c:pt>
                <c:pt idx="4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1-4B38-9CAC-A2C77A4CD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4616888"/>
        <c:axId val="344617672"/>
      </c:barChart>
      <c:catAx>
        <c:axId val="344616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7672"/>
        <c:crosses val="autoZero"/>
        <c:auto val="1"/>
        <c:lblAlgn val="ctr"/>
        <c:lblOffset val="100"/>
        <c:noMultiLvlLbl val="0"/>
      </c:catAx>
      <c:valAx>
        <c:axId val="344617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6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Abril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'Abril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2018'!$D$16:$D$20</c:f>
              <c:numCache>
                <c:formatCode>#,##0</c:formatCode>
                <c:ptCount val="5"/>
                <c:pt idx="0">
                  <c:v>227</c:v>
                </c:pt>
                <c:pt idx="1">
                  <c:v>1024</c:v>
                </c:pt>
                <c:pt idx="2">
                  <c:v>18932</c:v>
                </c:pt>
                <c:pt idx="3">
                  <c:v>339</c:v>
                </c:pt>
                <c:pt idx="4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5-47C3-9F25-A08EA5EB17EE}"/>
            </c:ext>
          </c:extLst>
        </c:ser>
        <c:ser>
          <c:idx val="1"/>
          <c:order val="1"/>
          <c:tx>
            <c:strRef>
              <c:f>'Abril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2018'!$F$16:$F$20</c:f>
              <c:numCache>
                <c:formatCode>#,##0</c:formatCode>
                <c:ptCount val="5"/>
                <c:pt idx="0">
                  <c:v>58</c:v>
                </c:pt>
                <c:pt idx="1">
                  <c:v>399</c:v>
                </c:pt>
                <c:pt idx="2">
                  <c:v>13706</c:v>
                </c:pt>
                <c:pt idx="3">
                  <c:v>257</c:v>
                </c:pt>
                <c:pt idx="4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5-47C3-9F25-A08EA5EB1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4610616"/>
        <c:axId val="344611008"/>
      </c:barChart>
      <c:catAx>
        <c:axId val="344610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1008"/>
        <c:crosses val="autoZero"/>
        <c:auto val="1"/>
        <c:lblAlgn val="ctr"/>
        <c:lblOffset val="100"/>
        <c:noMultiLvlLbl val="0"/>
      </c:catAx>
      <c:valAx>
        <c:axId val="34461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1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Mayo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'Mayo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2018'!$D$16:$D$20</c:f>
              <c:numCache>
                <c:formatCode>#,##0</c:formatCode>
                <c:ptCount val="5"/>
                <c:pt idx="0">
                  <c:v>225</c:v>
                </c:pt>
                <c:pt idx="1">
                  <c:v>998</c:v>
                </c:pt>
                <c:pt idx="2">
                  <c:v>19646</c:v>
                </c:pt>
                <c:pt idx="3">
                  <c:v>348</c:v>
                </c:pt>
                <c:pt idx="4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E-45F7-AE1D-B5BD0FC95FD9}"/>
            </c:ext>
          </c:extLst>
        </c:ser>
        <c:ser>
          <c:idx val="1"/>
          <c:order val="1"/>
          <c:tx>
            <c:strRef>
              <c:f>'Mayo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2018'!$F$16:$F$20</c:f>
              <c:numCache>
                <c:formatCode>#,##0</c:formatCode>
                <c:ptCount val="5"/>
                <c:pt idx="0">
                  <c:v>60</c:v>
                </c:pt>
                <c:pt idx="1">
                  <c:v>393</c:v>
                </c:pt>
                <c:pt idx="2">
                  <c:v>14121</c:v>
                </c:pt>
                <c:pt idx="3">
                  <c:v>258</c:v>
                </c:pt>
                <c:pt idx="4">
                  <c:v>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E-45F7-AE1D-B5BD0FC95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213976"/>
        <c:axId val="346214368"/>
      </c:barChart>
      <c:catAx>
        <c:axId val="346213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14368"/>
        <c:crosses val="autoZero"/>
        <c:auto val="1"/>
        <c:lblAlgn val="ctr"/>
        <c:lblOffset val="100"/>
        <c:noMultiLvlLbl val="0"/>
      </c:catAx>
      <c:valAx>
        <c:axId val="34621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1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Junio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'Junio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2018'!$D$16:$D$20</c:f>
              <c:numCache>
                <c:formatCode>#,##0</c:formatCode>
                <c:ptCount val="5"/>
                <c:pt idx="0">
                  <c:v>221</c:v>
                </c:pt>
                <c:pt idx="1">
                  <c:v>1000</c:v>
                </c:pt>
                <c:pt idx="2">
                  <c:v>20363</c:v>
                </c:pt>
                <c:pt idx="3">
                  <c:v>352</c:v>
                </c:pt>
                <c:pt idx="4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2-4F72-9157-86A5BB67FCBE}"/>
            </c:ext>
          </c:extLst>
        </c:ser>
        <c:ser>
          <c:idx val="1"/>
          <c:order val="1"/>
          <c:tx>
            <c:strRef>
              <c:f>'Junio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2018'!$F$16:$F$20</c:f>
              <c:numCache>
                <c:formatCode>#,##0</c:formatCode>
                <c:ptCount val="5"/>
                <c:pt idx="0">
                  <c:v>52</c:v>
                </c:pt>
                <c:pt idx="1">
                  <c:v>391</c:v>
                </c:pt>
                <c:pt idx="2">
                  <c:v>14596</c:v>
                </c:pt>
                <c:pt idx="3">
                  <c:v>261</c:v>
                </c:pt>
                <c:pt idx="4">
                  <c:v>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2-4F72-9157-86A5BB67F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208880"/>
        <c:axId val="346211624"/>
      </c:barChart>
      <c:catAx>
        <c:axId val="34620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11624"/>
        <c:crosses val="autoZero"/>
        <c:auto val="1"/>
        <c:lblAlgn val="ctr"/>
        <c:lblOffset val="100"/>
        <c:noMultiLvlLbl val="0"/>
      </c:catAx>
      <c:valAx>
        <c:axId val="346211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0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usuarios. </a:t>
            </a:r>
          </a:p>
          <a:p>
            <a:pPr>
              <a:defRPr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Abril 2016.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'Abril 2016'!$B$13:$B$14</c:f>
              <c:strCache>
                <c:ptCount val="2"/>
                <c:pt idx="0">
                  <c:v>Usuarios Tipos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'Abril 2016'!$B$16:$B$28</c:f>
              <c:strCache>
                <c:ptCount val="13"/>
                <c:pt idx="0">
                  <c:v>Personal</c:v>
                </c:pt>
                <c:pt idx="1">
                  <c:v>Promotor</c:v>
                </c:pt>
                <c:pt idx="2">
                  <c:v>Médico</c:v>
                </c:pt>
                <c:pt idx="3">
                  <c:v>ARS</c:v>
                </c:pt>
                <c:pt idx="4">
                  <c:v>ARL</c:v>
                </c:pt>
                <c:pt idx="5">
                  <c:v>SISALRIL</c:v>
                </c:pt>
                <c:pt idx="6">
                  <c:v>DIDA</c:v>
                </c:pt>
                <c:pt idx="7">
                  <c:v>TSS</c:v>
                </c:pt>
                <c:pt idx="8">
                  <c:v>Empresa</c:v>
                </c:pt>
                <c:pt idx="9">
                  <c:v>PSS</c:v>
                </c:pt>
                <c:pt idx="10">
                  <c:v>Entidad Pública</c:v>
                </c:pt>
                <c:pt idx="11">
                  <c:v>AEI</c:v>
                </c:pt>
                <c:pt idx="12">
                  <c:v>Usuario Básico</c:v>
                </c:pt>
              </c:strCache>
            </c:strRef>
          </c:cat>
          <c:val>
            <c:numRef>
              <c:f>'Abril 2016'!$D$16:$D$28</c:f>
              <c:numCache>
                <c:formatCode>0.0%</c:formatCode>
                <c:ptCount val="13"/>
                <c:pt idx="0">
                  <c:v>0.80634760705289676</c:v>
                </c:pt>
                <c:pt idx="1">
                  <c:v>4.1007556675062971E-2</c:v>
                </c:pt>
                <c:pt idx="2">
                  <c:v>1.2292191435768263E-2</c:v>
                </c:pt>
                <c:pt idx="3">
                  <c:v>5.5516372795969771E-2</c:v>
                </c:pt>
                <c:pt idx="4">
                  <c:v>1.0075566750629723E-4</c:v>
                </c:pt>
                <c:pt idx="5">
                  <c:v>3.8287153652392949E-3</c:v>
                </c:pt>
                <c:pt idx="6">
                  <c:v>2.8211586901763226E-3</c:v>
                </c:pt>
                <c:pt idx="7">
                  <c:v>1.0075566750629723E-4</c:v>
                </c:pt>
                <c:pt idx="8">
                  <c:v>3.1133501259445844E-2</c:v>
                </c:pt>
                <c:pt idx="9">
                  <c:v>1.8136020151133501E-3</c:v>
                </c:pt>
                <c:pt idx="10">
                  <c:v>4.0302267002518891E-3</c:v>
                </c:pt>
                <c:pt idx="11">
                  <c:v>1.1083123425692696E-3</c:v>
                </c:pt>
                <c:pt idx="12">
                  <c:v>3.98992443324937E-2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9-4528-A12C-9A1343071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7485296"/>
        <c:axId val="327485680"/>
      </c:barChart>
      <c:catAx>
        <c:axId val="32748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485680"/>
        <c:crosses val="autoZero"/>
        <c:auto val="1"/>
        <c:lblAlgn val="ctr"/>
        <c:lblOffset val="100"/>
        <c:noMultiLvlLbl val="0"/>
      </c:catAx>
      <c:valAx>
        <c:axId val="32748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48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Julio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'Julio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2018'!$D$16:$D$20</c:f>
              <c:numCache>
                <c:formatCode>#,##0</c:formatCode>
                <c:ptCount val="5"/>
                <c:pt idx="0">
                  <c:v>220</c:v>
                </c:pt>
                <c:pt idx="1">
                  <c:v>1012</c:v>
                </c:pt>
                <c:pt idx="2">
                  <c:v>21140</c:v>
                </c:pt>
                <c:pt idx="3">
                  <c:v>361</c:v>
                </c:pt>
                <c:pt idx="4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1-4194-8EE9-3B9103B77C04}"/>
            </c:ext>
          </c:extLst>
        </c:ser>
        <c:ser>
          <c:idx val="1"/>
          <c:order val="1"/>
          <c:tx>
            <c:strRef>
              <c:f>'Julio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2018'!$F$16:$F$20</c:f>
              <c:numCache>
                <c:formatCode>#,##0</c:formatCode>
                <c:ptCount val="5"/>
                <c:pt idx="0">
                  <c:v>54</c:v>
                </c:pt>
                <c:pt idx="1">
                  <c:v>388</c:v>
                </c:pt>
                <c:pt idx="2">
                  <c:v>15013</c:v>
                </c:pt>
                <c:pt idx="3">
                  <c:v>266</c:v>
                </c:pt>
                <c:pt idx="4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1-4194-8EE9-3B9103B77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209664"/>
        <c:axId val="346213584"/>
      </c:barChart>
      <c:catAx>
        <c:axId val="346209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13584"/>
        <c:crosses val="autoZero"/>
        <c:auto val="1"/>
        <c:lblAlgn val="ctr"/>
        <c:lblOffset val="100"/>
        <c:noMultiLvlLbl val="0"/>
      </c:catAx>
      <c:valAx>
        <c:axId val="34621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0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Agosto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'Agosto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2018'!$D$16:$D$20</c:f>
              <c:numCache>
                <c:formatCode>#,##0</c:formatCode>
                <c:ptCount val="5"/>
                <c:pt idx="0">
                  <c:v>220</c:v>
                </c:pt>
                <c:pt idx="1">
                  <c:v>1004</c:v>
                </c:pt>
                <c:pt idx="2">
                  <c:v>21968</c:v>
                </c:pt>
                <c:pt idx="3">
                  <c:v>362</c:v>
                </c:pt>
                <c:pt idx="4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C-431B-A8F9-915894A3AC8E}"/>
            </c:ext>
          </c:extLst>
        </c:ser>
        <c:ser>
          <c:idx val="1"/>
          <c:order val="1"/>
          <c:tx>
            <c:strRef>
              <c:f>'Agosto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2018'!$F$16:$F$20</c:f>
              <c:numCache>
                <c:formatCode>#,##0</c:formatCode>
                <c:ptCount val="5"/>
                <c:pt idx="0">
                  <c:v>57</c:v>
                </c:pt>
                <c:pt idx="1">
                  <c:v>381</c:v>
                </c:pt>
                <c:pt idx="2">
                  <c:v>15439</c:v>
                </c:pt>
                <c:pt idx="3">
                  <c:v>271</c:v>
                </c:pt>
                <c:pt idx="4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7C-431B-A8F9-915894A3A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215152"/>
        <c:axId val="346210056"/>
      </c:barChart>
      <c:catAx>
        <c:axId val="346215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10056"/>
        <c:crosses val="autoZero"/>
        <c:auto val="1"/>
        <c:lblAlgn val="ctr"/>
        <c:lblOffset val="100"/>
        <c:noMultiLvlLbl val="0"/>
      </c:catAx>
      <c:valAx>
        <c:axId val="346210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1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Septiembre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'Septiembre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2018'!$D$16:$D$20</c:f>
              <c:numCache>
                <c:formatCode>#,##0</c:formatCode>
                <c:ptCount val="5"/>
                <c:pt idx="0">
                  <c:v>235</c:v>
                </c:pt>
                <c:pt idx="1">
                  <c:v>1050</c:v>
                </c:pt>
                <c:pt idx="2">
                  <c:v>22706</c:v>
                </c:pt>
                <c:pt idx="3">
                  <c:v>366</c:v>
                </c:pt>
                <c:pt idx="4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E-4074-9482-B025878C59D2}"/>
            </c:ext>
          </c:extLst>
        </c:ser>
        <c:ser>
          <c:idx val="1"/>
          <c:order val="1"/>
          <c:tx>
            <c:strRef>
              <c:f>'Septiembre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2018'!$F$16:$F$20</c:f>
              <c:numCache>
                <c:formatCode>#,##0</c:formatCode>
                <c:ptCount val="5"/>
                <c:pt idx="0">
                  <c:v>59</c:v>
                </c:pt>
                <c:pt idx="1">
                  <c:v>402</c:v>
                </c:pt>
                <c:pt idx="2">
                  <c:v>15924</c:v>
                </c:pt>
                <c:pt idx="3">
                  <c:v>274</c:v>
                </c:pt>
                <c:pt idx="4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E-4074-9482-B025878C5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211232"/>
        <c:axId val="346212016"/>
      </c:barChart>
      <c:catAx>
        <c:axId val="346211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12016"/>
        <c:crosses val="autoZero"/>
        <c:auto val="1"/>
        <c:lblAlgn val="ctr"/>
        <c:lblOffset val="100"/>
        <c:noMultiLvlLbl val="0"/>
      </c:catAx>
      <c:valAx>
        <c:axId val="34621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1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Octubre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'Octubre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2018'!$D$16:$D$20</c:f>
              <c:numCache>
                <c:formatCode>#,##0</c:formatCode>
                <c:ptCount val="5"/>
                <c:pt idx="0">
                  <c:v>242</c:v>
                </c:pt>
                <c:pt idx="1">
                  <c:v>1058</c:v>
                </c:pt>
                <c:pt idx="2">
                  <c:v>23487</c:v>
                </c:pt>
                <c:pt idx="3">
                  <c:v>371</c:v>
                </c:pt>
                <c:pt idx="4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D-4E84-B0A0-C0C8E8EA05F5}"/>
            </c:ext>
          </c:extLst>
        </c:ser>
        <c:ser>
          <c:idx val="1"/>
          <c:order val="1"/>
          <c:tx>
            <c:strRef>
              <c:f>'Octubre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2018'!$F$16:$F$20</c:f>
              <c:numCache>
                <c:formatCode>#,##0</c:formatCode>
                <c:ptCount val="5"/>
                <c:pt idx="0">
                  <c:v>66</c:v>
                </c:pt>
                <c:pt idx="1">
                  <c:v>407</c:v>
                </c:pt>
                <c:pt idx="2">
                  <c:v>16351</c:v>
                </c:pt>
                <c:pt idx="3">
                  <c:v>276</c:v>
                </c:pt>
                <c:pt idx="4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D-4E84-B0A0-C0C8E8EA0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215544"/>
        <c:axId val="346208488"/>
      </c:barChart>
      <c:catAx>
        <c:axId val="346215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08488"/>
        <c:crosses val="autoZero"/>
        <c:auto val="1"/>
        <c:lblAlgn val="ctr"/>
        <c:lblOffset val="100"/>
        <c:noMultiLvlLbl val="0"/>
      </c:catAx>
      <c:valAx>
        <c:axId val="346208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1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Noviembre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'Noviembre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2018'!$D$16:$D$20</c:f>
              <c:numCache>
                <c:formatCode>#,##0</c:formatCode>
                <c:ptCount val="5"/>
                <c:pt idx="0">
                  <c:v>246</c:v>
                </c:pt>
                <c:pt idx="1">
                  <c:v>1011</c:v>
                </c:pt>
                <c:pt idx="2">
                  <c:v>24015</c:v>
                </c:pt>
                <c:pt idx="3">
                  <c:v>377</c:v>
                </c:pt>
                <c:pt idx="4">
                  <c:v>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5-40E1-8451-40EB34E8045B}"/>
            </c:ext>
          </c:extLst>
        </c:ser>
        <c:ser>
          <c:idx val="1"/>
          <c:order val="1"/>
          <c:tx>
            <c:strRef>
              <c:f>'Noviembre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2018'!$F$16:$F$20</c:f>
              <c:numCache>
                <c:formatCode>#,##0</c:formatCode>
                <c:ptCount val="5"/>
                <c:pt idx="0">
                  <c:v>67</c:v>
                </c:pt>
                <c:pt idx="1">
                  <c:v>384</c:v>
                </c:pt>
                <c:pt idx="2">
                  <c:v>16697</c:v>
                </c:pt>
                <c:pt idx="3">
                  <c:v>275</c:v>
                </c:pt>
                <c:pt idx="4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5-40E1-8451-40EB34E80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212800"/>
        <c:axId val="346213192"/>
      </c:barChart>
      <c:catAx>
        <c:axId val="34621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13192"/>
        <c:crosses val="autoZero"/>
        <c:auto val="1"/>
        <c:lblAlgn val="ctr"/>
        <c:lblOffset val="100"/>
        <c:noMultiLvlLbl val="0"/>
      </c:catAx>
      <c:valAx>
        <c:axId val="346213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1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Diciembre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'Diciembre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2018'!$D$16:$D$20</c:f>
              <c:numCache>
                <c:formatCode>#,##0</c:formatCode>
                <c:ptCount val="5"/>
                <c:pt idx="0">
                  <c:v>256</c:v>
                </c:pt>
                <c:pt idx="1">
                  <c:v>1028</c:v>
                </c:pt>
                <c:pt idx="2">
                  <c:v>24433</c:v>
                </c:pt>
                <c:pt idx="3">
                  <c:v>382</c:v>
                </c:pt>
                <c:pt idx="4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F-4E28-938D-9E72037BEA2E}"/>
            </c:ext>
          </c:extLst>
        </c:ser>
        <c:ser>
          <c:idx val="1"/>
          <c:order val="1"/>
          <c:tx>
            <c:strRef>
              <c:f>'Diciembre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2018'!$F$16:$F$20</c:f>
              <c:numCache>
                <c:formatCode>#,##0</c:formatCode>
                <c:ptCount val="5"/>
                <c:pt idx="0">
                  <c:v>69</c:v>
                </c:pt>
                <c:pt idx="1">
                  <c:v>385</c:v>
                </c:pt>
                <c:pt idx="2">
                  <c:v>17002</c:v>
                </c:pt>
                <c:pt idx="3">
                  <c:v>282</c:v>
                </c:pt>
                <c:pt idx="4">
                  <c:v>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F-4E28-938D-9E72037BE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665864"/>
        <c:axId val="346660376"/>
      </c:barChart>
      <c:catAx>
        <c:axId val="346665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60376"/>
        <c:crosses val="autoZero"/>
        <c:auto val="1"/>
        <c:lblAlgn val="ctr"/>
        <c:lblOffset val="100"/>
        <c:noMultiLvlLbl val="0"/>
      </c:catAx>
      <c:valAx>
        <c:axId val="346660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6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Enero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2019'!$D$16:$D$20</c:f>
              <c:numCache>
                <c:formatCode>#,##0</c:formatCode>
                <c:ptCount val="5"/>
                <c:pt idx="0">
                  <c:v>193</c:v>
                </c:pt>
                <c:pt idx="1">
                  <c:v>799</c:v>
                </c:pt>
                <c:pt idx="2">
                  <c:v>24125</c:v>
                </c:pt>
                <c:pt idx="3">
                  <c:v>377</c:v>
                </c:pt>
                <c:pt idx="4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E-41C5-8712-03313D362116}"/>
            </c:ext>
          </c:extLst>
        </c:ser>
        <c:ser>
          <c:idx val="1"/>
          <c:order val="1"/>
          <c:tx>
            <c:strRef>
              <c:f>'Enero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2019'!$F$16:$F$20</c:f>
              <c:numCache>
                <c:formatCode>#,##0</c:formatCode>
                <c:ptCount val="5"/>
                <c:pt idx="0">
                  <c:v>54</c:v>
                </c:pt>
                <c:pt idx="1">
                  <c:v>319</c:v>
                </c:pt>
                <c:pt idx="2">
                  <c:v>16833</c:v>
                </c:pt>
                <c:pt idx="3">
                  <c:v>280</c:v>
                </c:pt>
                <c:pt idx="4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E-41C5-8712-03313D362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665080"/>
        <c:axId val="346661944"/>
      </c:barChart>
      <c:catAx>
        <c:axId val="346665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61944"/>
        <c:crosses val="autoZero"/>
        <c:auto val="1"/>
        <c:lblAlgn val="ctr"/>
        <c:lblOffset val="100"/>
        <c:noMultiLvlLbl val="0"/>
      </c:catAx>
      <c:valAx>
        <c:axId val="346661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65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Febrero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'Febrero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2019'!$D$16:$D$20</c:f>
              <c:numCache>
                <c:formatCode>#,##0</c:formatCode>
                <c:ptCount val="5"/>
                <c:pt idx="0">
                  <c:v>259</c:v>
                </c:pt>
                <c:pt idx="1">
                  <c:v>1042</c:v>
                </c:pt>
                <c:pt idx="2">
                  <c:v>25830</c:v>
                </c:pt>
                <c:pt idx="3">
                  <c:v>403</c:v>
                </c:pt>
                <c:pt idx="4">
                  <c:v>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E-4B2F-B22D-6B428CB88063}"/>
            </c:ext>
          </c:extLst>
        </c:ser>
        <c:ser>
          <c:idx val="1"/>
          <c:order val="1"/>
          <c:tx>
            <c:strRef>
              <c:f>'Febrero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2019'!$F$16:$F$20</c:f>
              <c:numCache>
                <c:formatCode>#,##0</c:formatCode>
                <c:ptCount val="5"/>
                <c:pt idx="0">
                  <c:v>69</c:v>
                </c:pt>
                <c:pt idx="1">
                  <c:v>404</c:v>
                </c:pt>
                <c:pt idx="2">
                  <c:v>17794</c:v>
                </c:pt>
                <c:pt idx="3">
                  <c:v>294</c:v>
                </c:pt>
                <c:pt idx="4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E-4B2F-B22D-6B428CB88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666648"/>
        <c:axId val="346665472"/>
      </c:barChart>
      <c:catAx>
        <c:axId val="346666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65472"/>
        <c:crosses val="autoZero"/>
        <c:auto val="1"/>
        <c:lblAlgn val="ctr"/>
        <c:lblOffset val="100"/>
        <c:noMultiLvlLbl val="0"/>
      </c:catAx>
      <c:valAx>
        <c:axId val="34666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6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Marzo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'Marzo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2019'!$D$16:$D$20</c:f>
              <c:numCache>
                <c:formatCode>#,##0</c:formatCode>
                <c:ptCount val="5"/>
                <c:pt idx="0">
                  <c:v>268</c:v>
                </c:pt>
                <c:pt idx="1">
                  <c:v>1062</c:v>
                </c:pt>
                <c:pt idx="2">
                  <c:v>26574</c:v>
                </c:pt>
                <c:pt idx="3">
                  <c:v>409</c:v>
                </c:pt>
                <c:pt idx="4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A-4B57-998B-CC01FDFAB393}"/>
            </c:ext>
          </c:extLst>
        </c:ser>
        <c:ser>
          <c:idx val="1"/>
          <c:order val="1"/>
          <c:tx>
            <c:strRef>
              <c:f>'Marzo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2019'!$F$16:$F$20</c:f>
              <c:numCache>
                <c:formatCode>#,##0</c:formatCode>
                <c:ptCount val="5"/>
                <c:pt idx="0">
                  <c:v>75</c:v>
                </c:pt>
                <c:pt idx="1">
                  <c:v>400</c:v>
                </c:pt>
                <c:pt idx="2">
                  <c:v>18260</c:v>
                </c:pt>
                <c:pt idx="3">
                  <c:v>297</c:v>
                </c:pt>
                <c:pt idx="4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A-4B57-998B-CC01FDFAB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662728"/>
        <c:axId val="346663512"/>
      </c:barChart>
      <c:catAx>
        <c:axId val="346662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63512"/>
        <c:crosses val="autoZero"/>
        <c:auto val="1"/>
        <c:lblAlgn val="ctr"/>
        <c:lblOffset val="100"/>
        <c:noMultiLvlLbl val="0"/>
      </c:catAx>
      <c:valAx>
        <c:axId val="346663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6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Abril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'Abril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2019'!$D$16:$D$20</c:f>
              <c:numCache>
                <c:formatCode>#,##0</c:formatCode>
                <c:ptCount val="5"/>
                <c:pt idx="0">
                  <c:v>265</c:v>
                </c:pt>
                <c:pt idx="1">
                  <c:v>1083</c:v>
                </c:pt>
                <c:pt idx="2">
                  <c:v>27275</c:v>
                </c:pt>
                <c:pt idx="3">
                  <c:v>416</c:v>
                </c:pt>
                <c:pt idx="4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0C0-9475-227DF6226F22}"/>
            </c:ext>
          </c:extLst>
        </c:ser>
        <c:ser>
          <c:idx val="1"/>
          <c:order val="1"/>
          <c:tx>
            <c:strRef>
              <c:f>'Abril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2019'!$F$16:$F$20</c:f>
              <c:numCache>
                <c:formatCode>#,##0</c:formatCode>
                <c:ptCount val="5"/>
                <c:pt idx="0">
                  <c:v>73</c:v>
                </c:pt>
                <c:pt idx="1">
                  <c:v>406</c:v>
                </c:pt>
                <c:pt idx="2">
                  <c:v>18660</c:v>
                </c:pt>
                <c:pt idx="3">
                  <c:v>302</c:v>
                </c:pt>
                <c:pt idx="4">
                  <c:v>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F-40C0-9475-227DF6226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666256"/>
        <c:axId val="346659984"/>
      </c:barChart>
      <c:catAx>
        <c:axId val="346666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59984"/>
        <c:crosses val="autoZero"/>
        <c:auto val="1"/>
        <c:lblAlgn val="ctr"/>
        <c:lblOffset val="100"/>
        <c:noMultiLvlLbl val="0"/>
      </c:catAx>
      <c:valAx>
        <c:axId val="34665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6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usuarios. </a:t>
            </a:r>
          </a:p>
          <a:p>
            <a:pPr>
              <a:defRPr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Mayo 2016.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'Mayo 2016'!$B$13:$B$14</c:f>
              <c:strCache>
                <c:ptCount val="2"/>
                <c:pt idx="0">
                  <c:v>Usuarios Tipos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'Mayo 2016'!$B$16:$B$28</c:f>
              <c:strCache>
                <c:ptCount val="13"/>
                <c:pt idx="0">
                  <c:v>Personal</c:v>
                </c:pt>
                <c:pt idx="1">
                  <c:v>Promotor</c:v>
                </c:pt>
                <c:pt idx="2">
                  <c:v>Médico</c:v>
                </c:pt>
                <c:pt idx="3">
                  <c:v>ARS</c:v>
                </c:pt>
                <c:pt idx="4">
                  <c:v>ARL</c:v>
                </c:pt>
                <c:pt idx="5">
                  <c:v>SISALRIL</c:v>
                </c:pt>
                <c:pt idx="6">
                  <c:v>DIDA</c:v>
                </c:pt>
                <c:pt idx="7">
                  <c:v>TSS</c:v>
                </c:pt>
                <c:pt idx="8">
                  <c:v>Empresa</c:v>
                </c:pt>
                <c:pt idx="9">
                  <c:v>PSS</c:v>
                </c:pt>
                <c:pt idx="10">
                  <c:v>Entidad Pública</c:v>
                </c:pt>
                <c:pt idx="11">
                  <c:v>AEI</c:v>
                </c:pt>
                <c:pt idx="12">
                  <c:v>Usuario Básico</c:v>
                </c:pt>
              </c:strCache>
            </c:strRef>
          </c:cat>
          <c:val>
            <c:numRef>
              <c:f>'Mayo 2016'!$D$16:$D$28</c:f>
              <c:numCache>
                <c:formatCode>0.0%</c:formatCode>
                <c:ptCount val="13"/>
                <c:pt idx="0">
                  <c:v>0.78261261261261261</c:v>
                </c:pt>
                <c:pt idx="1">
                  <c:v>3.783783783783784E-2</c:v>
                </c:pt>
                <c:pt idx="2">
                  <c:v>1.1801801801801801E-2</c:v>
                </c:pt>
                <c:pt idx="3">
                  <c:v>5.8918918918918921E-2</c:v>
                </c:pt>
                <c:pt idx="4">
                  <c:v>1.8018018018018018E-4</c:v>
                </c:pt>
                <c:pt idx="5">
                  <c:v>4.8648648648648646E-3</c:v>
                </c:pt>
                <c:pt idx="6">
                  <c:v>3.153153153153153E-3</c:v>
                </c:pt>
                <c:pt idx="7">
                  <c:v>9.0090090090090091E-5</c:v>
                </c:pt>
                <c:pt idx="8">
                  <c:v>3.7387387387387387E-2</c:v>
                </c:pt>
                <c:pt idx="9">
                  <c:v>2.2522522522522522E-3</c:v>
                </c:pt>
                <c:pt idx="10">
                  <c:v>5.8558558558558559E-3</c:v>
                </c:pt>
                <c:pt idx="11">
                  <c:v>1.3513513513513514E-3</c:v>
                </c:pt>
                <c:pt idx="12">
                  <c:v>5.3693693693693693E-2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C-467E-A7EB-A2025EB64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9114328"/>
        <c:axId val="329114712"/>
      </c:barChart>
      <c:catAx>
        <c:axId val="32911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114712"/>
        <c:crosses val="autoZero"/>
        <c:auto val="1"/>
        <c:lblAlgn val="ctr"/>
        <c:lblOffset val="100"/>
        <c:noMultiLvlLbl val="0"/>
      </c:catAx>
      <c:valAx>
        <c:axId val="329114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1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Mayo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'Mayo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2019'!$D$16:$D$20</c:f>
              <c:numCache>
                <c:formatCode>#,##0</c:formatCode>
                <c:ptCount val="5"/>
                <c:pt idx="0">
                  <c:v>265</c:v>
                </c:pt>
                <c:pt idx="1">
                  <c:v>1054</c:v>
                </c:pt>
                <c:pt idx="2">
                  <c:v>28033</c:v>
                </c:pt>
                <c:pt idx="3">
                  <c:v>425</c:v>
                </c:pt>
                <c:pt idx="4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F-4121-B11E-4C456D9A8583}"/>
            </c:ext>
          </c:extLst>
        </c:ser>
        <c:ser>
          <c:idx val="1"/>
          <c:order val="1"/>
          <c:tx>
            <c:strRef>
              <c:f>'Mayo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2019'!$F$16:$F$20</c:f>
              <c:numCache>
                <c:formatCode>#,##0</c:formatCode>
                <c:ptCount val="5"/>
                <c:pt idx="0">
                  <c:v>73</c:v>
                </c:pt>
                <c:pt idx="1">
                  <c:v>399</c:v>
                </c:pt>
                <c:pt idx="2">
                  <c:v>19176</c:v>
                </c:pt>
                <c:pt idx="3">
                  <c:v>304</c:v>
                </c:pt>
                <c:pt idx="4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F-4121-B11E-4C456D9A8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659592"/>
        <c:axId val="346664296"/>
      </c:barChart>
      <c:catAx>
        <c:axId val="346659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64296"/>
        <c:crosses val="autoZero"/>
        <c:auto val="1"/>
        <c:lblAlgn val="ctr"/>
        <c:lblOffset val="100"/>
        <c:noMultiLvlLbl val="0"/>
      </c:catAx>
      <c:valAx>
        <c:axId val="346664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5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Junio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'Junio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2019'!$D$16:$D$20</c:f>
              <c:numCache>
                <c:formatCode>#,##0</c:formatCode>
                <c:ptCount val="5"/>
                <c:pt idx="0">
                  <c:v>260</c:v>
                </c:pt>
                <c:pt idx="1">
                  <c:v>1070</c:v>
                </c:pt>
                <c:pt idx="2">
                  <c:v>28665</c:v>
                </c:pt>
                <c:pt idx="3">
                  <c:v>424</c:v>
                </c:pt>
                <c:pt idx="4">
                  <c:v>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8-44DA-AB8D-5613661D1676}"/>
            </c:ext>
          </c:extLst>
        </c:ser>
        <c:ser>
          <c:idx val="1"/>
          <c:order val="1"/>
          <c:tx>
            <c:strRef>
              <c:f>'Junio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2019'!$F$16:$F$20</c:f>
              <c:numCache>
                <c:formatCode>#,##0</c:formatCode>
                <c:ptCount val="5"/>
                <c:pt idx="0">
                  <c:v>71</c:v>
                </c:pt>
                <c:pt idx="1">
                  <c:v>408</c:v>
                </c:pt>
                <c:pt idx="2">
                  <c:v>19537</c:v>
                </c:pt>
                <c:pt idx="3">
                  <c:v>310</c:v>
                </c:pt>
                <c:pt idx="4">
                  <c:v>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8-44DA-AB8D-5613661D1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6659200"/>
        <c:axId val="345288200"/>
      </c:barChart>
      <c:catAx>
        <c:axId val="346659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8200"/>
        <c:crosses val="autoZero"/>
        <c:auto val="1"/>
        <c:lblAlgn val="ctr"/>
        <c:lblOffset val="100"/>
        <c:noMultiLvlLbl val="0"/>
      </c:catAx>
      <c:valAx>
        <c:axId val="345288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5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Julio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'Julio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2019'!$D$16:$D$20</c:f>
              <c:numCache>
                <c:formatCode>#,##0</c:formatCode>
                <c:ptCount val="5"/>
                <c:pt idx="0">
                  <c:v>264</c:v>
                </c:pt>
                <c:pt idx="1">
                  <c:v>1099</c:v>
                </c:pt>
                <c:pt idx="2">
                  <c:v>29062</c:v>
                </c:pt>
                <c:pt idx="3">
                  <c:v>429</c:v>
                </c:pt>
                <c:pt idx="4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D-4AA0-8051-16712E9FF7C8}"/>
            </c:ext>
          </c:extLst>
        </c:ser>
        <c:ser>
          <c:idx val="1"/>
          <c:order val="1"/>
          <c:tx>
            <c:strRef>
              <c:f>'Julio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2019'!$F$16:$F$20</c:f>
              <c:numCache>
                <c:formatCode>#,##0</c:formatCode>
                <c:ptCount val="5"/>
                <c:pt idx="0">
                  <c:v>75</c:v>
                </c:pt>
                <c:pt idx="1">
                  <c:v>415</c:v>
                </c:pt>
                <c:pt idx="2">
                  <c:v>19772</c:v>
                </c:pt>
                <c:pt idx="3">
                  <c:v>318</c:v>
                </c:pt>
                <c:pt idx="4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D-4AA0-8051-16712E9FF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5286632"/>
        <c:axId val="345285848"/>
      </c:barChart>
      <c:catAx>
        <c:axId val="345286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5848"/>
        <c:crosses val="autoZero"/>
        <c:auto val="1"/>
        <c:lblAlgn val="ctr"/>
        <c:lblOffset val="100"/>
        <c:noMultiLvlLbl val="0"/>
      </c:catAx>
      <c:valAx>
        <c:axId val="34528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Agosto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'Agosto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2019'!$D$16:$D$20</c:f>
              <c:numCache>
                <c:formatCode>#,##0</c:formatCode>
                <c:ptCount val="5"/>
                <c:pt idx="0">
                  <c:v>186</c:v>
                </c:pt>
                <c:pt idx="1">
                  <c:v>884</c:v>
                </c:pt>
                <c:pt idx="2">
                  <c:v>28677</c:v>
                </c:pt>
                <c:pt idx="3">
                  <c:v>420</c:v>
                </c:pt>
                <c:pt idx="4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B-48F5-8542-6DBEF5B77104}"/>
            </c:ext>
          </c:extLst>
        </c:ser>
        <c:ser>
          <c:idx val="1"/>
          <c:order val="1"/>
          <c:tx>
            <c:strRef>
              <c:f>'Agosto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2019'!$F$16:$F$20</c:f>
              <c:numCache>
                <c:formatCode>#,##0</c:formatCode>
                <c:ptCount val="5"/>
                <c:pt idx="0">
                  <c:v>60</c:v>
                </c:pt>
                <c:pt idx="1">
                  <c:v>349</c:v>
                </c:pt>
                <c:pt idx="2">
                  <c:v>19540</c:v>
                </c:pt>
                <c:pt idx="3">
                  <c:v>310</c:v>
                </c:pt>
                <c:pt idx="4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B-48F5-8542-6DBEF5B77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5284280"/>
        <c:axId val="345289376"/>
      </c:barChart>
      <c:catAx>
        <c:axId val="345284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9376"/>
        <c:crosses val="autoZero"/>
        <c:auto val="1"/>
        <c:lblAlgn val="ctr"/>
        <c:lblOffset val="100"/>
        <c:noMultiLvlLbl val="0"/>
      </c:catAx>
      <c:valAx>
        <c:axId val="34528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Septiembre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'Septiembre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2019'!$D$16:$D$20</c:f>
              <c:numCache>
                <c:formatCode>#,##0</c:formatCode>
                <c:ptCount val="5"/>
                <c:pt idx="0">
                  <c:v>252</c:v>
                </c:pt>
                <c:pt idx="1">
                  <c:v>1298</c:v>
                </c:pt>
                <c:pt idx="2">
                  <c:v>31242</c:v>
                </c:pt>
                <c:pt idx="3">
                  <c:v>460</c:v>
                </c:pt>
                <c:pt idx="4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1-4736-A129-DE4ED30087E1}"/>
            </c:ext>
          </c:extLst>
        </c:ser>
        <c:ser>
          <c:idx val="1"/>
          <c:order val="1"/>
          <c:tx>
            <c:strRef>
              <c:f>'Septiembre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2019'!$F$16:$F$20</c:f>
              <c:numCache>
                <c:formatCode>#,##0</c:formatCode>
                <c:ptCount val="5"/>
                <c:pt idx="0">
                  <c:v>74</c:v>
                </c:pt>
                <c:pt idx="1">
                  <c:v>442</c:v>
                </c:pt>
                <c:pt idx="2">
                  <c:v>21013</c:v>
                </c:pt>
                <c:pt idx="3">
                  <c:v>336</c:v>
                </c:pt>
                <c:pt idx="4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11-4736-A129-DE4ED3008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5290160"/>
        <c:axId val="345284672"/>
      </c:barChart>
      <c:catAx>
        <c:axId val="34529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4672"/>
        <c:crosses val="autoZero"/>
        <c:auto val="1"/>
        <c:lblAlgn val="ctr"/>
        <c:lblOffset val="100"/>
        <c:noMultiLvlLbl val="0"/>
      </c:catAx>
      <c:valAx>
        <c:axId val="34528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9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Octubre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'Octubre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2019'!$D$16:$D$20</c:f>
              <c:numCache>
                <c:formatCode>#,##0</c:formatCode>
                <c:ptCount val="5"/>
                <c:pt idx="0">
                  <c:v>275</c:v>
                </c:pt>
                <c:pt idx="1">
                  <c:v>1489</c:v>
                </c:pt>
                <c:pt idx="2">
                  <c:v>32578</c:v>
                </c:pt>
                <c:pt idx="3">
                  <c:v>480</c:v>
                </c:pt>
                <c:pt idx="4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E-4B07-85AB-3ABC4755EEB6}"/>
            </c:ext>
          </c:extLst>
        </c:ser>
        <c:ser>
          <c:idx val="1"/>
          <c:order val="1"/>
          <c:tx>
            <c:strRef>
              <c:f>'Octubre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2019'!$F$16:$F$20</c:f>
              <c:numCache>
                <c:formatCode>#,##0</c:formatCode>
                <c:ptCount val="5"/>
                <c:pt idx="0">
                  <c:v>77</c:v>
                </c:pt>
                <c:pt idx="1">
                  <c:v>497</c:v>
                </c:pt>
                <c:pt idx="2">
                  <c:v>21810</c:v>
                </c:pt>
                <c:pt idx="3">
                  <c:v>345</c:v>
                </c:pt>
                <c:pt idx="4">
                  <c:v>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E-4B07-85AB-3ABC4755E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5283104"/>
        <c:axId val="345285456"/>
      </c:barChart>
      <c:catAx>
        <c:axId val="34528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5456"/>
        <c:crosses val="autoZero"/>
        <c:auto val="1"/>
        <c:lblAlgn val="ctr"/>
        <c:lblOffset val="100"/>
        <c:noMultiLvlLbl val="0"/>
      </c:catAx>
      <c:valAx>
        <c:axId val="34528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Noviembre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'Noviembre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2019'!$D$16:$D$20</c:f>
              <c:numCache>
                <c:formatCode>#,##0</c:formatCode>
                <c:ptCount val="5"/>
                <c:pt idx="0">
                  <c:v>261</c:v>
                </c:pt>
                <c:pt idx="1">
                  <c:v>1503</c:v>
                </c:pt>
                <c:pt idx="2">
                  <c:v>33585</c:v>
                </c:pt>
                <c:pt idx="3">
                  <c:v>483</c:v>
                </c:pt>
                <c:pt idx="4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A-40B7-B214-44A1E3C183CD}"/>
            </c:ext>
          </c:extLst>
        </c:ser>
        <c:ser>
          <c:idx val="1"/>
          <c:order val="1"/>
          <c:tx>
            <c:strRef>
              <c:f>'Noviembre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2019'!$F$16:$F$20</c:f>
              <c:numCache>
                <c:formatCode>#,##0</c:formatCode>
                <c:ptCount val="5"/>
                <c:pt idx="0">
                  <c:v>72</c:v>
                </c:pt>
                <c:pt idx="1">
                  <c:v>506</c:v>
                </c:pt>
                <c:pt idx="2">
                  <c:v>22438</c:v>
                </c:pt>
                <c:pt idx="3">
                  <c:v>347</c:v>
                </c:pt>
                <c:pt idx="4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A-40B7-B214-44A1E3C18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5283888"/>
        <c:axId val="345287024"/>
      </c:barChart>
      <c:catAx>
        <c:axId val="34528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7024"/>
        <c:crosses val="autoZero"/>
        <c:auto val="1"/>
        <c:lblAlgn val="ctr"/>
        <c:lblOffset val="100"/>
        <c:noMultiLvlLbl val="0"/>
      </c:catAx>
      <c:valAx>
        <c:axId val="34528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Diciembre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'Diciembre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2019'!$D$16:$D$20</c:f>
              <c:numCache>
                <c:formatCode>#,##0</c:formatCode>
                <c:ptCount val="5"/>
                <c:pt idx="0">
                  <c:v>282</c:v>
                </c:pt>
                <c:pt idx="1">
                  <c:v>1584</c:v>
                </c:pt>
                <c:pt idx="2">
                  <c:v>34269</c:v>
                </c:pt>
                <c:pt idx="3">
                  <c:v>493</c:v>
                </c:pt>
                <c:pt idx="4">
                  <c:v>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B-47D9-8298-59B7D2B9DBFF}"/>
            </c:ext>
          </c:extLst>
        </c:ser>
        <c:ser>
          <c:idx val="1"/>
          <c:order val="1"/>
          <c:tx>
            <c:strRef>
              <c:f>'Diciembre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2019'!$F$16:$F$20</c:f>
              <c:numCache>
                <c:formatCode>#,##0</c:formatCode>
                <c:ptCount val="5"/>
                <c:pt idx="0">
                  <c:v>77</c:v>
                </c:pt>
                <c:pt idx="1">
                  <c:v>529</c:v>
                </c:pt>
                <c:pt idx="2">
                  <c:v>22908</c:v>
                </c:pt>
                <c:pt idx="3">
                  <c:v>356</c:v>
                </c:pt>
                <c:pt idx="4">
                  <c:v>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B-47D9-8298-59B7D2B9D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5287808"/>
        <c:axId val="345288592"/>
      </c:barChart>
      <c:catAx>
        <c:axId val="345287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8592"/>
        <c:crosses val="autoZero"/>
        <c:auto val="1"/>
        <c:lblAlgn val="ctr"/>
        <c:lblOffset val="100"/>
        <c:noMultiLvlLbl val="0"/>
      </c:catAx>
      <c:valAx>
        <c:axId val="34528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Enero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2020'!$D$16:$D$20</c:f>
              <c:numCache>
                <c:formatCode>#,##0</c:formatCode>
                <c:ptCount val="5"/>
                <c:pt idx="0">
                  <c:v>290</c:v>
                </c:pt>
                <c:pt idx="1">
                  <c:v>1583</c:v>
                </c:pt>
                <c:pt idx="2">
                  <c:v>35225</c:v>
                </c:pt>
                <c:pt idx="3">
                  <c:v>496</c:v>
                </c:pt>
                <c:pt idx="4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F-45B0-A1A9-CEC3E2E1B983}"/>
            </c:ext>
          </c:extLst>
        </c:ser>
        <c:ser>
          <c:idx val="1"/>
          <c:order val="1"/>
          <c:tx>
            <c:strRef>
              <c:f>'Enero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2020'!$F$16:$F$20</c:f>
              <c:numCache>
                <c:formatCode>#,##0</c:formatCode>
                <c:ptCount val="5"/>
                <c:pt idx="0">
                  <c:v>80</c:v>
                </c:pt>
                <c:pt idx="1">
                  <c:v>528</c:v>
                </c:pt>
                <c:pt idx="2">
                  <c:v>23440</c:v>
                </c:pt>
                <c:pt idx="3">
                  <c:v>358</c:v>
                </c:pt>
                <c:pt idx="4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F-45B0-A1A9-CEC3E2E1B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52688"/>
        <c:axId val="347953080"/>
      </c:barChart>
      <c:catAx>
        <c:axId val="34795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3080"/>
        <c:crosses val="autoZero"/>
        <c:auto val="1"/>
        <c:lblAlgn val="ctr"/>
        <c:lblOffset val="100"/>
        <c:noMultiLvlLbl val="0"/>
      </c:catAx>
      <c:valAx>
        <c:axId val="347953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Febrero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'Febrero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2020'!$D$16:$D$20</c:f>
              <c:numCache>
                <c:formatCode>#,##0</c:formatCode>
                <c:ptCount val="5"/>
                <c:pt idx="0">
                  <c:v>287</c:v>
                </c:pt>
                <c:pt idx="1">
                  <c:v>1600</c:v>
                </c:pt>
                <c:pt idx="2">
                  <c:v>36121</c:v>
                </c:pt>
                <c:pt idx="3">
                  <c:v>502</c:v>
                </c:pt>
                <c:pt idx="4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0-4FD6-865F-5B45D60B83D8}"/>
            </c:ext>
          </c:extLst>
        </c:ser>
        <c:ser>
          <c:idx val="1"/>
          <c:order val="1"/>
          <c:tx>
            <c:strRef>
              <c:f>'Febrero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2020'!$F$16:$F$20</c:f>
              <c:numCache>
                <c:formatCode>#,##0</c:formatCode>
                <c:ptCount val="5"/>
                <c:pt idx="0">
                  <c:v>78</c:v>
                </c:pt>
                <c:pt idx="1">
                  <c:v>536</c:v>
                </c:pt>
                <c:pt idx="2">
                  <c:v>23974</c:v>
                </c:pt>
                <c:pt idx="3">
                  <c:v>365</c:v>
                </c:pt>
                <c:pt idx="4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0-4FD6-865F-5B45D60B8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53864"/>
        <c:axId val="347951120"/>
      </c:barChart>
      <c:catAx>
        <c:axId val="347953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1120"/>
        <c:crosses val="autoZero"/>
        <c:auto val="1"/>
        <c:lblAlgn val="ctr"/>
        <c:lblOffset val="100"/>
        <c:noMultiLvlLbl val="0"/>
      </c:catAx>
      <c:valAx>
        <c:axId val="34795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3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 Al mes de Junio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'Junio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2016'!$D$16:$D$20</c:f>
              <c:numCache>
                <c:formatCode>#,##0</c:formatCode>
                <c:ptCount val="5"/>
                <c:pt idx="0">
                  <c:v>92</c:v>
                </c:pt>
                <c:pt idx="1">
                  <c:v>271</c:v>
                </c:pt>
                <c:pt idx="2">
                  <c:v>2702</c:v>
                </c:pt>
                <c:pt idx="3">
                  <c:v>198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B-47CA-801D-2E459C6BDFE3}"/>
            </c:ext>
          </c:extLst>
        </c:ser>
        <c:ser>
          <c:idx val="1"/>
          <c:order val="1"/>
          <c:tx>
            <c:strRef>
              <c:f>'Junio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2016'!$F$16:$F$20</c:f>
              <c:numCache>
                <c:formatCode>#,##0</c:formatCode>
                <c:ptCount val="5"/>
                <c:pt idx="0">
                  <c:v>26</c:v>
                </c:pt>
                <c:pt idx="1">
                  <c:v>118</c:v>
                </c:pt>
                <c:pt idx="2">
                  <c:v>2285</c:v>
                </c:pt>
                <c:pt idx="3">
                  <c:v>160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B-47CA-801D-2E459C6BD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9963688"/>
        <c:axId val="329964080"/>
      </c:barChart>
      <c:catAx>
        <c:axId val="329963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64080"/>
        <c:crosses val="autoZero"/>
        <c:auto val="1"/>
        <c:lblAlgn val="ctr"/>
        <c:lblOffset val="100"/>
        <c:noMultiLvlLbl val="0"/>
      </c:catAx>
      <c:valAx>
        <c:axId val="32996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6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Marzo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'Marzo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2020'!$D$16:$D$20</c:f>
              <c:numCache>
                <c:formatCode>#,##0</c:formatCode>
                <c:ptCount val="5"/>
                <c:pt idx="0">
                  <c:v>302</c:v>
                </c:pt>
                <c:pt idx="1">
                  <c:v>1660</c:v>
                </c:pt>
                <c:pt idx="2">
                  <c:v>37165</c:v>
                </c:pt>
                <c:pt idx="3">
                  <c:v>512</c:v>
                </c:pt>
                <c:pt idx="4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4-48C4-90A3-E3A1AB16235C}"/>
            </c:ext>
          </c:extLst>
        </c:ser>
        <c:ser>
          <c:idx val="1"/>
          <c:order val="1"/>
          <c:tx>
            <c:strRef>
              <c:f>'Marzo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2020'!$F$16:$F$20</c:f>
              <c:numCache>
                <c:formatCode>#,##0</c:formatCode>
                <c:ptCount val="5"/>
                <c:pt idx="0">
                  <c:v>82</c:v>
                </c:pt>
                <c:pt idx="1">
                  <c:v>550</c:v>
                </c:pt>
                <c:pt idx="2">
                  <c:v>24713</c:v>
                </c:pt>
                <c:pt idx="3">
                  <c:v>366</c:v>
                </c:pt>
                <c:pt idx="4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F4-48C4-90A3-E3A1AB162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54256"/>
        <c:axId val="347955040"/>
      </c:barChart>
      <c:catAx>
        <c:axId val="347954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5040"/>
        <c:crosses val="autoZero"/>
        <c:auto val="1"/>
        <c:lblAlgn val="ctr"/>
        <c:lblOffset val="100"/>
        <c:noMultiLvlLbl val="0"/>
      </c:catAx>
      <c:valAx>
        <c:axId val="34795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Abril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'Abril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2020'!$D$16:$D$20</c:f>
              <c:numCache>
                <c:formatCode>#,##0</c:formatCode>
                <c:ptCount val="5"/>
                <c:pt idx="0">
                  <c:v>90</c:v>
                </c:pt>
                <c:pt idx="1">
                  <c:v>564</c:v>
                </c:pt>
                <c:pt idx="2">
                  <c:v>33104</c:v>
                </c:pt>
                <c:pt idx="3">
                  <c:v>463</c:v>
                </c:pt>
                <c:pt idx="4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0-49BD-A6AF-FBCE051CD662}"/>
            </c:ext>
          </c:extLst>
        </c:ser>
        <c:ser>
          <c:idx val="1"/>
          <c:order val="1"/>
          <c:tx>
            <c:strRef>
              <c:f>'Abril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2020'!$F$16:$F$20</c:f>
              <c:numCache>
                <c:formatCode>#,##0</c:formatCode>
                <c:ptCount val="5"/>
                <c:pt idx="0">
                  <c:v>26</c:v>
                </c:pt>
                <c:pt idx="1">
                  <c:v>228</c:v>
                </c:pt>
                <c:pt idx="2">
                  <c:v>22245</c:v>
                </c:pt>
                <c:pt idx="3">
                  <c:v>344</c:v>
                </c:pt>
                <c:pt idx="4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0-49BD-A6AF-FBCE051CD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51904"/>
        <c:axId val="347957392"/>
      </c:barChart>
      <c:catAx>
        <c:axId val="34795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7392"/>
        <c:crosses val="autoZero"/>
        <c:auto val="1"/>
        <c:lblAlgn val="ctr"/>
        <c:lblOffset val="100"/>
        <c:noMultiLvlLbl val="0"/>
      </c:catAx>
      <c:valAx>
        <c:axId val="34795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Mayo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'Mayo 2020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2020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2020 '!$D$16:$D$20</c:f>
              <c:numCache>
                <c:formatCode>#,##0</c:formatCode>
                <c:ptCount val="5"/>
                <c:pt idx="0">
                  <c:v>273</c:v>
                </c:pt>
                <c:pt idx="1">
                  <c:v>1426</c:v>
                </c:pt>
                <c:pt idx="2">
                  <c:v>39279</c:v>
                </c:pt>
                <c:pt idx="3">
                  <c:v>526</c:v>
                </c:pt>
                <c:pt idx="4">
                  <c:v>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B-4E05-BBB4-E855DC86CF1D}"/>
            </c:ext>
          </c:extLst>
        </c:ser>
        <c:ser>
          <c:idx val="1"/>
          <c:order val="1"/>
          <c:tx>
            <c:strRef>
              <c:f>'Mayo 2020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2020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2020 '!$F$16:$F$20</c:f>
              <c:numCache>
                <c:formatCode>#,##0</c:formatCode>
                <c:ptCount val="5"/>
                <c:pt idx="0">
                  <c:v>77</c:v>
                </c:pt>
                <c:pt idx="1">
                  <c:v>469</c:v>
                </c:pt>
                <c:pt idx="2">
                  <c:v>26066</c:v>
                </c:pt>
                <c:pt idx="3">
                  <c:v>369</c:v>
                </c:pt>
                <c:pt idx="4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B-4E05-BBB4-E855DC86C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54648"/>
        <c:axId val="347956216"/>
      </c:barChart>
      <c:catAx>
        <c:axId val="347954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6216"/>
        <c:crosses val="autoZero"/>
        <c:auto val="1"/>
        <c:lblAlgn val="ctr"/>
        <c:lblOffset val="100"/>
        <c:noMultiLvlLbl val="0"/>
      </c:catAx>
      <c:valAx>
        <c:axId val="347956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Junio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'Junio 2020 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2020 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2020  '!$D$16:$D$20</c:f>
              <c:numCache>
                <c:formatCode>#,##0</c:formatCode>
                <c:ptCount val="5"/>
                <c:pt idx="0">
                  <c:v>287</c:v>
                </c:pt>
                <c:pt idx="1">
                  <c:v>1538</c:v>
                </c:pt>
                <c:pt idx="2">
                  <c:v>40446</c:v>
                </c:pt>
                <c:pt idx="3">
                  <c:v>533</c:v>
                </c:pt>
                <c:pt idx="4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A-42D7-B35C-23816F1924B4}"/>
            </c:ext>
          </c:extLst>
        </c:ser>
        <c:ser>
          <c:idx val="1"/>
          <c:order val="1"/>
          <c:tx>
            <c:strRef>
              <c:f>'Junio 2020 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2020 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2020  '!$F$16:$F$20</c:f>
              <c:numCache>
                <c:formatCode>#,##0</c:formatCode>
                <c:ptCount val="5"/>
                <c:pt idx="0">
                  <c:v>78</c:v>
                </c:pt>
                <c:pt idx="1">
                  <c:v>513</c:v>
                </c:pt>
                <c:pt idx="2">
                  <c:v>26772</c:v>
                </c:pt>
                <c:pt idx="3">
                  <c:v>375</c:v>
                </c:pt>
                <c:pt idx="4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A-42D7-B35C-23816F192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57000"/>
        <c:axId val="347958176"/>
      </c:barChart>
      <c:catAx>
        <c:axId val="347957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8176"/>
        <c:crosses val="autoZero"/>
        <c:auto val="1"/>
        <c:lblAlgn val="ctr"/>
        <c:lblOffset val="100"/>
        <c:noMultiLvlLbl val="0"/>
      </c:catAx>
      <c:valAx>
        <c:axId val="34795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7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Julio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'Julio 2020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2020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2020 '!$D$16:$D$20</c:f>
              <c:numCache>
                <c:formatCode>#,##0</c:formatCode>
                <c:ptCount val="5"/>
                <c:pt idx="0">
                  <c:v>66</c:v>
                </c:pt>
                <c:pt idx="1">
                  <c:v>439</c:v>
                </c:pt>
                <c:pt idx="2">
                  <c:v>69553</c:v>
                </c:pt>
                <c:pt idx="3">
                  <c:v>959</c:v>
                </c:pt>
                <c:pt idx="4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A-486E-BE66-AAAEA47AB455}"/>
            </c:ext>
          </c:extLst>
        </c:ser>
        <c:ser>
          <c:idx val="1"/>
          <c:order val="1"/>
          <c:tx>
            <c:strRef>
              <c:f>'Julio 2020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2020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2020 '!$F$16:$F$20</c:f>
              <c:numCache>
                <c:formatCode>#,##0</c:formatCode>
                <c:ptCount val="5"/>
                <c:pt idx="0">
                  <c:v>19</c:v>
                </c:pt>
                <c:pt idx="1">
                  <c:v>198</c:v>
                </c:pt>
                <c:pt idx="2">
                  <c:v>46552</c:v>
                </c:pt>
                <c:pt idx="3">
                  <c:v>692</c:v>
                </c:pt>
                <c:pt idx="4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A-486E-BE66-AAAEA47AB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58568"/>
        <c:axId val="347952296"/>
      </c:barChart>
      <c:catAx>
        <c:axId val="347958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2296"/>
        <c:crosses val="autoZero"/>
        <c:auto val="1"/>
        <c:lblAlgn val="ctr"/>
        <c:lblOffset val="100"/>
        <c:noMultiLvlLbl val="0"/>
      </c:catAx>
      <c:valAx>
        <c:axId val="34795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58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Agosto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'Agosto 2020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2020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2020 '!$D$16:$D$20</c:f>
              <c:numCache>
                <c:formatCode>#,##0</c:formatCode>
                <c:ptCount val="5"/>
                <c:pt idx="0">
                  <c:v>277</c:v>
                </c:pt>
                <c:pt idx="1">
                  <c:v>1534</c:v>
                </c:pt>
                <c:pt idx="2">
                  <c:v>42849</c:v>
                </c:pt>
                <c:pt idx="3">
                  <c:v>555</c:v>
                </c:pt>
                <c:pt idx="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8-4F3B-B88A-1C170F9EC905}"/>
            </c:ext>
          </c:extLst>
        </c:ser>
        <c:ser>
          <c:idx val="1"/>
          <c:order val="1"/>
          <c:tx>
            <c:strRef>
              <c:f>'Agosto 2020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2020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2020 '!$F$16:$F$20</c:f>
              <c:numCache>
                <c:formatCode>#,##0</c:formatCode>
                <c:ptCount val="5"/>
                <c:pt idx="0">
                  <c:v>74</c:v>
                </c:pt>
                <c:pt idx="1">
                  <c:v>519</c:v>
                </c:pt>
                <c:pt idx="2">
                  <c:v>28243</c:v>
                </c:pt>
                <c:pt idx="3">
                  <c:v>380</c:v>
                </c:pt>
                <c:pt idx="4">
                  <c:v>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8-4F3B-B88A-1C170F9EC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5752"/>
        <c:axId val="347923792"/>
      </c:barChart>
      <c:catAx>
        <c:axId val="347925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3792"/>
        <c:crosses val="autoZero"/>
        <c:auto val="1"/>
        <c:lblAlgn val="ctr"/>
        <c:lblOffset val="100"/>
        <c:noMultiLvlLbl val="0"/>
      </c:catAx>
      <c:valAx>
        <c:axId val="34792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Septiembre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'Septiembre 2020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2020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2020 '!$D$16:$D$20</c:f>
              <c:numCache>
                <c:formatCode>#,##0</c:formatCode>
                <c:ptCount val="5"/>
                <c:pt idx="0">
                  <c:v>264</c:v>
                </c:pt>
                <c:pt idx="1">
                  <c:v>1566</c:v>
                </c:pt>
                <c:pt idx="2">
                  <c:v>44222</c:v>
                </c:pt>
                <c:pt idx="3">
                  <c:v>561</c:v>
                </c:pt>
                <c:pt idx="4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8-4F3B-B88A-1C170F9EC905}"/>
            </c:ext>
          </c:extLst>
        </c:ser>
        <c:ser>
          <c:idx val="1"/>
          <c:order val="1"/>
          <c:tx>
            <c:strRef>
              <c:f>'Septiembre 2020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2020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2020 '!$F$16:$F$20</c:f>
              <c:numCache>
                <c:formatCode>#,##0</c:formatCode>
                <c:ptCount val="5"/>
                <c:pt idx="0">
                  <c:v>74</c:v>
                </c:pt>
                <c:pt idx="1">
                  <c:v>535</c:v>
                </c:pt>
                <c:pt idx="2">
                  <c:v>29058</c:v>
                </c:pt>
                <c:pt idx="3">
                  <c:v>386</c:v>
                </c:pt>
                <c:pt idx="4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8-4F3B-B88A-1C170F9EC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Octubre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'Octubre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2020'!$D$16:$D$20</c:f>
              <c:numCache>
                <c:formatCode>#,##0</c:formatCode>
                <c:ptCount val="5"/>
                <c:pt idx="0">
                  <c:v>275</c:v>
                </c:pt>
                <c:pt idx="1">
                  <c:v>1668</c:v>
                </c:pt>
                <c:pt idx="2">
                  <c:v>45918</c:v>
                </c:pt>
                <c:pt idx="3">
                  <c:v>583</c:v>
                </c:pt>
                <c:pt idx="4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0-489B-90BD-8976B98A3816}"/>
            </c:ext>
          </c:extLst>
        </c:ser>
        <c:ser>
          <c:idx val="1"/>
          <c:order val="1"/>
          <c:tx>
            <c:strRef>
              <c:f>'Octubre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2020'!$F$16:$F$20</c:f>
              <c:numCache>
                <c:formatCode>#,##0</c:formatCode>
                <c:ptCount val="5"/>
                <c:pt idx="0">
                  <c:v>73</c:v>
                </c:pt>
                <c:pt idx="1">
                  <c:v>570</c:v>
                </c:pt>
                <c:pt idx="2">
                  <c:v>29932</c:v>
                </c:pt>
                <c:pt idx="3">
                  <c:v>400</c:v>
                </c:pt>
                <c:pt idx="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A0-489B-90BD-8976B98A3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Noviembre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'Noviembre 2020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2020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2020 '!$D$16:$D$20</c:f>
              <c:numCache>
                <c:formatCode>#,##0</c:formatCode>
                <c:ptCount val="5"/>
                <c:pt idx="0">
                  <c:v>41</c:v>
                </c:pt>
                <c:pt idx="1">
                  <c:v>405</c:v>
                </c:pt>
                <c:pt idx="2">
                  <c:v>31461</c:v>
                </c:pt>
                <c:pt idx="3">
                  <c:v>428</c:v>
                </c:pt>
                <c:pt idx="4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3-4426-9168-C4DD53610E0D}"/>
            </c:ext>
          </c:extLst>
        </c:ser>
        <c:ser>
          <c:idx val="1"/>
          <c:order val="1"/>
          <c:tx>
            <c:strRef>
              <c:f>'Noviembre 2020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2020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2020 '!$F$16:$F$20</c:f>
              <c:numCache>
                <c:formatCode>#,##0</c:formatCode>
                <c:ptCount val="5"/>
                <c:pt idx="0">
                  <c:v>14</c:v>
                </c:pt>
                <c:pt idx="1">
                  <c:v>186</c:v>
                </c:pt>
                <c:pt idx="2">
                  <c:v>21274</c:v>
                </c:pt>
                <c:pt idx="3">
                  <c:v>302</c:v>
                </c:pt>
                <c:pt idx="4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3-4426-9168-C4DD53610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Diciembre</a:t>
            </a: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'Diciembre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2020'!$D$16:$D$20</c:f>
              <c:numCache>
                <c:formatCode>#,##0</c:formatCode>
                <c:ptCount val="5"/>
                <c:pt idx="0">
                  <c:v>236</c:v>
                </c:pt>
                <c:pt idx="1">
                  <c:v>1405</c:v>
                </c:pt>
                <c:pt idx="2">
                  <c:v>48189</c:v>
                </c:pt>
                <c:pt idx="3">
                  <c:v>585</c:v>
                </c:pt>
                <c:pt idx="4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E-45C8-899D-A766F331F4B2}"/>
            </c:ext>
          </c:extLst>
        </c:ser>
        <c:ser>
          <c:idx val="1"/>
          <c:order val="1"/>
          <c:tx>
            <c:strRef>
              <c:f>'Diciembre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2020'!$F$16:$F$20</c:f>
              <c:numCache>
                <c:formatCode>#,##0</c:formatCode>
                <c:ptCount val="5"/>
                <c:pt idx="0">
                  <c:v>54</c:v>
                </c:pt>
                <c:pt idx="1">
                  <c:v>510</c:v>
                </c:pt>
                <c:pt idx="2">
                  <c:v>31429</c:v>
                </c:pt>
                <c:pt idx="3">
                  <c:v>410</c:v>
                </c:pt>
                <c:pt idx="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E-45C8-899D-A766F331F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 Al mes de Julio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'Julio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2016'!$D$16:$D$20</c:f>
              <c:numCache>
                <c:formatCode>#,##0</c:formatCode>
                <c:ptCount val="5"/>
                <c:pt idx="0">
                  <c:v>245</c:v>
                </c:pt>
                <c:pt idx="1">
                  <c:v>591</c:v>
                </c:pt>
                <c:pt idx="2">
                  <c:v>4607</c:v>
                </c:pt>
                <c:pt idx="3">
                  <c:v>220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9-4D43-9834-BA3127942551}"/>
            </c:ext>
          </c:extLst>
        </c:ser>
        <c:ser>
          <c:idx val="1"/>
          <c:order val="1"/>
          <c:tx>
            <c:strRef>
              <c:f>'Julio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2016'!$F$16:$F$20</c:f>
              <c:numCache>
                <c:formatCode>#,##0</c:formatCode>
                <c:ptCount val="5"/>
                <c:pt idx="0">
                  <c:v>82</c:v>
                </c:pt>
                <c:pt idx="1">
                  <c:v>246</c:v>
                </c:pt>
                <c:pt idx="2">
                  <c:v>3602</c:v>
                </c:pt>
                <c:pt idx="3">
                  <c:v>181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9-4D43-9834-BA3127942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9962904"/>
        <c:axId val="329964472"/>
      </c:barChart>
      <c:catAx>
        <c:axId val="329962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64472"/>
        <c:crosses val="autoZero"/>
        <c:auto val="1"/>
        <c:lblAlgn val="ctr"/>
        <c:lblOffset val="100"/>
        <c:noMultiLvlLbl val="0"/>
      </c:catAx>
      <c:valAx>
        <c:axId val="329964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62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Enero de 2021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2021'!$D$16:$D$20</c:f>
              <c:numCache>
                <c:formatCode>#,##0</c:formatCode>
                <c:ptCount val="5"/>
                <c:pt idx="0">
                  <c:v>277</c:v>
                </c:pt>
                <c:pt idx="1">
                  <c:v>1623</c:v>
                </c:pt>
                <c:pt idx="2">
                  <c:v>49861</c:v>
                </c:pt>
                <c:pt idx="3">
                  <c:v>596</c:v>
                </c:pt>
                <c:pt idx="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6-48BD-84E5-EA73D3DE9CE4}"/>
            </c:ext>
          </c:extLst>
        </c:ser>
        <c:ser>
          <c:idx val="1"/>
          <c:order val="1"/>
          <c:tx>
            <c:strRef>
              <c:f>'Enero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2021'!$F$16:$F$20</c:f>
              <c:numCache>
                <c:formatCode>#,##0</c:formatCode>
                <c:ptCount val="5"/>
                <c:pt idx="0">
                  <c:v>77</c:v>
                </c:pt>
                <c:pt idx="1">
                  <c:v>566</c:v>
                </c:pt>
                <c:pt idx="2">
                  <c:v>32453</c:v>
                </c:pt>
                <c:pt idx="3">
                  <c:v>415</c:v>
                </c:pt>
                <c:pt idx="4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6-48BD-84E5-EA73D3DE9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Febrero de 2021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'Febrero 2021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2021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2021 '!$D$16:$D$20</c:f>
              <c:numCache>
                <c:formatCode>#,##0</c:formatCode>
                <c:ptCount val="5"/>
                <c:pt idx="0">
                  <c:v>153</c:v>
                </c:pt>
                <c:pt idx="1">
                  <c:v>1021</c:v>
                </c:pt>
                <c:pt idx="2">
                  <c:v>47599</c:v>
                </c:pt>
                <c:pt idx="3">
                  <c:v>575</c:v>
                </c:pt>
                <c:pt idx="4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E-4CCA-BA75-D99DFFE04CA0}"/>
            </c:ext>
          </c:extLst>
        </c:ser>
        <c:ser>
          <c:idx val="1"/>
          <c:order val="1"/>
          <c:tx>
            <c:strRef>
              <c:f>'Febrero 2021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2021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2021 '!$F$16:$F$20</c:f>
              <c:numCache>
                <c:formatCode>#,##0</c:formatCode>
                <c:ptCount val="5"/>
                <c:pt idx="0">
                  <c:v>38</c:v>
                </c:pt>
                <c:pt idx="1">
                  <c:v>401</c:v>
                </c:pt>
                <c:pt idx="2">
                  <c:v>31185</c:v>
                </c:pt>
                <c:pt idx="3">
                  <c:v>405</c:v>
                </c:pt>
                <c:pt idx="4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E-4CCA-BA75-D99DFFE04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Marzo de 2021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'Marzo 2021 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2021 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2021  '!$D$16:$D$20</c:f>
              <c:numCache>
                <c:formatCode>#,##0</c:formatCode>
                <c:ptCount val="5"/>
                <c:pt idx="0">
                  <c:v>95</c:v>
                </c:pt>
                <c:pt idx="1">
                  <c:v>760</c:v>
                </c:pt>
                <c:pt idx="2">
                  <c:v>47225</c:v>
                </c:pt>
                <c:pt idx="3">
                  <c:v>568</c:v>
                </c:pt>
                <c:pt idx="4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1-4891-BE56-D2C1DD2634C5}"/>
            </c:ext>
          </c:extLst>
        </c:ser>
        <c:ser>
          <c:idx val="1"/>
          <c:order val="1"/>
          <c:tx>
            <c:strRef>
              <c:f>'Marzo 2021 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2021 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2021  '!$F$16:$F$20</c:f>
              <c:numCache>
                <c:formatCode>#,##0</c:formatCode>
                <c:ptCount val="5"/>
                <c:pt idx="0">
                  <c:v>28</c:v>
                </c:pt>
                <c:pt idx="1">
                  <c:v>332</c:v>
                </c:pt>
                <c:pt idx="2">
                  <c:v>31025</c:v>
                </c:pt>
                <c:pt idx="3">
                  <c:v>396</c:v>
                </c:pt>
                <c:pt idx="4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1-4891-BE56-D2C1DD263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Abril de 2021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'Abril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2021'!$D$16:$D$20</c:f>
              <c:numCache>
                <c:formatCode>#,##0</c:formatCode>
                <c:ptCount val="5"/>
                <c:pt idx="0">
                  <c:v>305</c:v>
                </c:pt>
                <c:pt idx="1">
                  <c:v>1795</c:v>
                </c:pt>
                <c:pt idx="2">
                  <c:v>54728</c:v>
                </c:pt>
                <c:pt idx="3">
                  <c:v>616</c:v>
                </c:pt>
                <c:pt idx="4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F-4AB0-8DC4-CC60CE8BAAD4}"/>
            </c:ext>
          </c:extLst>
        </c:ser>
        <c:ser>
          <c:idx val="1"/>
          <c:order val="1"/>
          <c:tx>
            <c:strRef>
              <c:f>'Abril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2021'!$F$16:$F$20</c:f>
              <c:numCache>
                <c:formatCode>#,##0</c:formatCode>
                <c:ptCount val="5"/>
                <c:pt idx="0">
                  <c:v>78</c:v>
                </c:pt>
                <c:pt idx="1">
                  <c:v>615</c:v>
                </c:pt>
                <c:pt idx="2">
                  <c:v>35253</c:v>
                </c:pt>
                <c:pt idx="3">
                  <c:v>432</c:v>
                </c:pt>
                <c:pt idx="4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F-4AB0-8DC4-CC60CE8BA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Mayo de 2021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'Mayo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2021'!$D$16:$D$20</c:f>
              <c:numCache>
                <c:formatCode>#,##0</c:formatCode>
                <c:ptCount val="5"/>
                <c:pt idx="0">
                  <c:v>303</c:v>
                </c:pt>
                <c:pt idx="1">
                  <c:v>1840</c:v>
                </c:pt>
                <c:pt idx="2">
                  <c:v>56460</c:v>
                </c:pt>
                <c:pt idx="3">
                  <c:v>622</c:v>
                </c:pt>
                <c:pt idx="4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6-449D-937C-0456DA398F65}"/>
            </c:ext>
          </c:extLst>
        </c:ser>
        <c:ser>
          <c:idx val="1"/>
          <c:order val="1"/>
          <c:tx>
            <c:strRef>
              <c:f>'Mayo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2021'!$F$16:$F$20</c:f>
              <c:numCache>
                <c:formatCode>#,##0</c:formatCode>
                <c:ptCount val="5"/>
                <c:pt idx="0">
                  <c:v>82</c:v>
                </c:pt>
                <c:pt idx="1">
                  <c:v>645</c:v>
                </c:pt>
                <c:pt idx="2">
                  <c:v>36155</c:v>
                </c:pt>
                <c:pt idx="3">
                  <c:v>437</c:v>
                </c:pt>
                <c:pt idx="4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6-449D-937C-0456DA398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Junio de 2021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'Junio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2021'!$D$16:$D$20</c:f>
              <c:numCache>
                <c:formatCode>#,##0</c:formatCode>
                <c:ptCount val="5"/>
                <c:pt idx="0">
                  <c:v>290</c:v>
                </c:pt>
                <c:pt idx="1">
                  <c:v>1795</c:v>
                </c:pt>
                <c:pt idx="2">
                  <c:v>57987</c:v>
                </c:pt>
                <c:pt idx="3">
                  <c:v>629</c:v>
                </c:pt>
                <c:pt idx="4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7-463C-B3CC-3ACF85BE1C7D}"/>
            </c:ext>
          </c:extLst>
        </c:ser>
        <c:ser>
          <c:idx val="1"/>
          <c:order val="1"/>
          <c:tx>
            <c:strRef>
              <c:f>'Junio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2021'!$F$16:$F$20</c:f>
              <c:numCache>
                <c:formatCode>#,##0</c:formatCode>
                <c:ptCount val="5"/>
                <c:pt idx="0">
                  <c:v>78</c:v>
                </c:pt>
                <c:pt idx="1">
                  <c:v>632</c:v>
                </c:pt>
                <c:pt idx="2">
                  <c:v>36992</c:v>
                </c:pt>
                <c:pt idx="3">
                  <c:v>443</c:v>
                </c:pt>
                <c:pt idx="4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7-463C-B3CC-3ACF85BE1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Julio de 2021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'Julio 2021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2021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2021 '!$D$16:$D$20</c:f>
              <c:numCache>
                <c:formatCode>#,##0</c:formatCode>
                <c:ptCount val="5"/>
                <c:pt idx="0">
                  <c:v>166</c:v>
                </c:pt>
                <c:pt idx="1">
                  <c:v>1153</c:v>
                </c:pt>
                <c:pt idx="2">
                  <c:v>56097</c:v>
                </c:pt>
                <c:pt idx="3">
                  <c:v>607</c:v>
                </c:pt>
                <c:pt idx="4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0-40BB-BCAC-7ED3E97CCB77}"/>
            </c:ext>
          </c:extLst>
        </c:ser>
        <c:ser>
          <c:idx val="1"/>
          <c:order val="1"/>
          <c:tx>
            <c:strRef>
              <c:f>'Julio 2021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2021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2021 '!$F$16:$F$20</c:f>
              <c:numCache>
                <c:formatCode>#,##0</c:formatCode>
                <c:ptCount val="5"/>
                <c:pt idx="0">
                  <c:v>45</c:v>
                </c:pt>
                <c:pt idx="1">
                  <c:v>471</c:v>
                </c:pt>
                <c:pt idx="2">
                  <c:v>36076</c:v>
                </c:pt>
                <c:pt idx="3">
                  <c:v>433</c:v>
                </c:pt>
                <c:pt idx="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C0-40BB-BCAC-7ED3E97CC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Agosto de 2021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'Agosto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2021'!$D$16:$D$20</c:f>
              <c:numCache>
                <c:formatCode>#,##0</c:formatCode>
                <c:ptCount val="5"/>
                <c:pt idx="0">
                  <c:v>36</c:v>
                </c:pt>
                <c:pt idx="1">
                  <c:v>498</c:v>
                </c:pt>
                <c:pt idx="2">
                  <c:v>46313</c:v>
                </c:pt>
                <c:pt idx="3">
                  <c:v>548</c:v>
                </c:pt>
                <c:pt idx="4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B-4915-984D-7ACAC1F5FAB9}"/>
            </c:ext>
          </c:extLst>
        </c:ser>
        <c:ser>
          <c:idx val="1"/>
          <c:order val="1"/>
          <c:tx>
            <c:strRef>
              <c:f>'Agosto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2021'!$F$16:$F$20</c:f>
              <c:numCache>
                <c:formatCode>#,##0</c:formatCode>
                <c:ptCount val="5"/>
                <c:pt idx="0">
                  <c:v>8</c:v>
                </c:pt>
                <c:pt idx="1">
                  <c:v>245</c:v>
                </c:pt>
                <c:pt idx="2">
                  <c:v>30618</c:v>
                </c:pt>
                <c:pt idx="3">
                  <c:v>381</c:v>
                </c:pt>
                <c:pt idx="4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B-4915-984D-7ACAC1F5F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Septiembre de 2021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'Septiembre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2021'!$D$16:$D$20</c:f>
              <c:numCache>
                <c:formatCode>#,##0</c:formatCode>
                <c:ptCount val="5"/>
                <c:pt idx="0">
                  <c:v>315</c:v>
                </c:pt>
                <c:pt idx="1">
                  <c:v>1697</c:v>
                </c:pt>
                <c:pt idx="2">
                  <c:v>62457</c:v>
                </c:pt>
                <c:pt idx="3">
                  <c:v>708</c:v>
                </c:pt>
                <c:pt idx="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1-4E67-B14F-08279BA09EE9}"/>
            </c:ext>
          </c:extLst>
        </c:ser>
        <c:ser>
          <c:idx val="1"/>
          <c:order val="1"/>
          <c:tx>
            <c:strRef>
              <c:f>'Septiembre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2021'!$F$16:$F$20</c:f>
              <c:numCache>
                <c:formatCode>#,##0</c:formatCode>
                <c:ptCount val="5"/>
                <c:pt idx="0">
                  <c:v>84</c:v>
                </c:pt>
                <c:pt idx="1">
                  <c:v>544</c:v>
                </c:pt>
                <c:pt idx="2">
                  <c:v>39498</c:v>
                </c:pt>
                <c:pt idx="3">
                  <c:v>490</c:v>
                </c:pt>
                <c:pt idx="4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1-4E67-B14F-08279BA09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Diciembre de 2021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'Diciembre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2021'!$D$16:$D$20</c:f>
              <c:numCache>
                <c:formatCode>#,##0</c:formatCode>
                <c:ptCount val="5"/>
                <c:pt idx="0">
                  <c:v>327</c:v>
                </c:pt>
                <c:pt idx="1">
                  <c:v>1596</c:v>
                </c:pt>
                <c:pt idx="2">
                  <c:v>66058</c:v>
                </c:pt>
                <c:pt idx="3">
                  <c:v>729</c:v>
                </c:pt>
                <c:pt idx="4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4-4CF1-A2A8-47320658D96A}"/>
            </c:ext>
          </c:extLst>
        </c:ser>
        <c:ser>
          <c:idx val="1"/>
          <c:order val="1"/>
          <c:tx>
            <c:strRef>
              <c:f>'Diciembre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2021'!$F$16:$F$20</c:f>
              <c:numCache>
                <c:formatCode>#,##0</c:formatCode>
                <c:ptCount val="5"/>
                <c:pt idx="0">
                  <c:v>90</c:v>
                </c:pt>
                <c:pt idx="1">
                  <c:v>506</c:v>
                </c:pt>
                <c:pt idx="2">
                  <c:v>41797</c:v>
                </c:pt>
                <c:pt idx="3">
                  <c:v>496</c:v>
                </c:pt>
                <c:pt idx="4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4-4CF1-A2A8-47320658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 Al mes de Agosto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'Agosto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2016'!$D$16:$D$20</c:f>
              <c:numCache>
                <c:formatCode>#,##0</c:formatCode>
                <c:ptCount val="5"/>
                <c:pt idx="0">
                  <c:v>316</c:v>
                </c:pt>
                <c:pt idx="1">
                  <c:v>738</c:v>
                </c:pt>
                <c:pt idx="2">
                  <c:v>5039</c:v>
                </c:pt>
                <c:pt idx="3">
                  <c:v>229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6-4DD3-A62D-5388EB9291D7}"/>
            </c:ext>
          </c:extLst>
        </c:ser>
        <c:ser>
          <c:idx val="1"/>
          <c:order val="1"/>
          <c:tx>
            <c:strRef>
              <c:f>'Agosto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2016'!$F$16:$F$20</c:f>
              <c:numCache>
                <c:formatCode>#,##0</c:formatCode>
                <c:ptCount val="5"/>
                <c:pt idx="0">
                  <c:v>106</c:v>
                </c:pt>
                <c:pt idx="1">
                  <c:v>310</c:v>
                </c:pt>
                <c:pt idx="2">
                  <c:v>3908</c:v>
                </c:pt>
                <c:pt idx="3">
                  <c:v>197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D6-4DD3-A62D-5388EB929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9961336"/>
        <c:axId val="329961728"/>
      </c:barChart>
      <c:catAx>
        <c:axId val="329961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61728"/>
        <c:crosses val="autoZero"/>
        <c:auto val="1"/>
        <c:lblAlgn val="ctr"/>
        <c:lblOffset val="100"/>
        <c:noMultiLvlLbl val="0"/>
      </c:catAx>
      <c:valAx>
        <c:axId val="3299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61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Marzo de 2022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'Marzo 2022'!$D$13:$E$13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2022'!$D$16:$D$20</c:f>
              <c:numCache>
                <c:formatCode>#,##0</c:formatCode>
                <c:ptCount val="5"/>
                <c:pt idx="0">
                  <c:v>409</c:v>
                </c:pt>
                <c:pt idx="1">
                  <c:v>1804</c:v>
                </c:pt>
                <c:pt idx="2">
                  <c:v>70691</c:v>
                </c:pt>
                <c:pt idx="3">
                  <c:v>748</c:v>
                </c:pt>
                <c:pt idx="4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C-4783-8FC7-E6D42EEA1ADE}"/>
            </c:ext>
          </c:extLst>
        </c:ser>
        <c:ser>
          <c:idx val="1"/>
          <c:order val="1"/>
          <c:tx>
            <c:strRef>
              <c:f>'Marzo 2022'!$F$13:$G$13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2022'!$F$16:$F$20</c:f>
              <c:numCache>
                <c:formatCode>#,##0</c:formatCode>
                <c:ptCount val="5"/>
                <c:pt idx="0">
                  <c:v>109</c:v>
                </c:pt>
                <c:pt idx="1">
                  <c:v>574</c:v>
                </c:pt>
                <c:pt idx="2">
                  <c:v>44344</c:v>
                </c:pt>
                <c:pt idx="3">
                  <c:v>507</c:v>
                </c:pt>
                <c:pt idx="4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C-4783-8FC7-E6D42EEA1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Junio de 2022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'Junio 2022'!$D$13:$E$13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2022'!$D$16:$D$20</c:f>
              <c:numCache>
                <c:formatCode>#,##0</c:formatCode>
                <c:ptCount val="5"/>
                <c:pt idx="0">
                  <c:v>487</c:v>
                </c:pt>
                <c:pt idx="1">
                  <c:v>1772</c:v>
                </c:pt>
                <c:pt idx="2">
                  <c:v>75237</c:v>
                </c:pt>
                <c:pt idx="3">
                  <c:v>791</c:v>
                </c:pt>
                <c:pt idx="4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4-4C04-A7B7-3E510AF21D48}"/>
            </c:ext>
          </c:extLst>
        </c:ser>
        <c:ser>
          <c:idx val="1"/>
          <c:order val="1"/>
          <c:tx>
            <c:strRef>
              <c:f>'Junio 2022'!$F$13:$G$13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2022'!$F$16:$F$20</c:f>
              <c:numCache>
                <c:formatCode>#,##0</c:formatCode>
                <c:ptCount val="5"/>
                <c:pt idx="0">
                  <c:v>141</c:v>
                </c:pt>
                <c:pt idx="1">
                  <c:v>550</c:v>
                </c:pt>
                <c:pt idx="2">
                  <c:v>46963</c:v>
                </c:pt>
                <c:pt idx="3">
                  <c:v>522</c:v>
                </c:pt>
                <c:pt idx="4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4-4C04-A7B7-3E510AF21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Agosto de 2022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'Agosto 2022'!$D$13:$E$13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2022'!$D$16:$D$20</c:f>
              <c:numCache>
                <c:formatCode>#,##0</c:formatCode>
                <c:ptCount val="5"/>
                <c:pt idx="0">
                  <c:v>524</c:v>
                </c:pt>
                <c:pt idx="1">
                  <c:v>1962</c:v>
                </c:pt>
                <c:pt idx="2">
                  <c:v>80480</c:v>
                </c:pt>
                <c:pt idx="3">
                  <c:v>821</c:v>
                </c:pt>
                <c:pt idx="4">
                  <c:v>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D-4A37-AD2B-D8850F88C084}"/>
            </c:ext>
          </c:extLst>
        </c:ser>
        <c:ser>
          <c:idx val="1"/>
          <c:order val="1"/>
          <c:tx>
            <c:strRef>
              <c:f>'Agosto 2022'!$F$13:$G$13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2022'!$F$16:$F$20</c:f>
              <c:numCache>
                <c:formatCode>#,##0</c:formatCode>
                <c:ptCount val="5"/>
                <c:pt idx="0">
                  <c:v>154</c:v>
                </c:pt>
                <c:pt idx="1">
                  <c:v>595</c:v>
                </c:pt>
                <c:pt idx="2">
                  <c:v>49882</c:v>
                </c:pt>
                <c:pt idx="3">
                  <c:v>536</c:v>
                </c:pt>
                <c:pt idx="4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D-4A37-AD2B-D8850F88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Diciembre de 2022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'Diciembre 2022'!$D$13:$E$13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2022'!$D$16:$D$20</c:f>
              <c:numCache>
                <c:formatCode>#,##0</c:formatCode>
                <c:ptCount val="5"/>
                <c:pt idx="0">
                  <c:v>491</c:v>
                </c:pt>
                <c:pt idx="1">
                  <c:v>1865</c:v>
                </c:pt>
                <c:pt idx="2">
                  <c:v>84169</c:v>
                </c:pt>
                <c:pt idx="3">
                  <c:v>825</c:v>
                </c:pt>
                <c:pt idx="4">
                  <c:v>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7-443B-9BD9-5C9ECE7FA9E1}"/>
            </c:ext>
          </c:extLst>
        </c:ser>
        <c:ser>
          <c:idx val="1"/>
          <c:order val="1"/>
          <c:tx>
            <c:strRef>
              <c:f>'Diciembre 2022'!$F$13:$G$13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2022'!$F$16:$F$20</c:f>
              <c:numCache>
                <c:formatCode>#,##0</c:formatCode>
                <c:ptCount val="5"/>
                <c:pt idx="0">
                  <c:v>137</c:v>
                </c:pt>
                <c:pt idx="1">
                  <c:v>567</c:v>
                </c:pt>
                <c:pt idx="2">
                  <c:v>52213</c:v>
                </c:pt>
                <c:pt idx="3">
                  <c:v>534</c:v>
                </c:pt>
                <c:pt idx="4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7-443B-9BD9-5C9ECE7FA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Usuarios registrados Activos en la Oficina Virtual por tipo de usuarios según sexo.   </a:t>
            </a:r>
          </a:p>
          <a:p>
            <a:pPr>
              <a:defRPr/>
            </a:pPr>
            <a:r>
              <a:rPr lang="en-US" sz="1200" b="1">
                <a:solidFill>
                  <a:sysClr val="windowText" lastClr="000000"/>
                </a:solidFill>
              </a:rPr>
              <a:t>Al mes de Marzo 2023</a:t>
            </a:r>
          </a:p>
        </c:rich>
      </c:tx>
      <c:layout>
        <c:manualLayout>
          <c:xMode val="edge"/>
          <c:yMode val="edge"/>
          <c:x val="0.1233843970025444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'Marzo 2023'!$C$23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'Marzo 2023'!$B$24:$B$28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2023'!$C$24:$C$28</c:f>
              <c:numCache>
                <c:formatCode>#,##0</c:formatCode>
                <c:ptCount val="5"/>
                <c:pt idx="0">
                  <c:v>805</c:v>
                </c:pt>
                <c:pt idx="1">
                  <c:v>1805</c:v>
                </c:pt>
                <c:pt idx="2">
                  <c:v>88682</c:v>
                </c:pt>
                <c:pt idx="3">
                  <c:v>849</c:v>
                </c:pt>
                <c:pt idx="4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0-45D4-98D3-324EE8FBBA13}"/>
            </c:ext>
          </c:extLst>
        </c:ser>
        <c:ser>
          <c:idx val="1"/>
          <c:order val="1"/>
          <c:tx>
            <c:strRef>
              <c:f>'Marzo 2023'!$D$23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'Marzo 2023'!$B$24:$B$28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2023'!$D$24:$D$28</c:f>
              <c:numCache>
                <c:formatCode>#,##0</c:formatCode>
                <c:ptCount val="5"/>
                <c:pt idx="0">
                  <c:v>329</c:v>
                </c:pt>
                <c:pt idx="1">
                  <c:v>450</c:v>
                </c:pt>
                <c:pt idx="2">
                  <c:v>54831</c:v>
                </c:pt>
                <c:pt idx="3">
                  <c:v>548</c:v>
                </c:pt>
                <c:pt idx="4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0-45D4-98D3-324EE8FBB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135632"/>
        <c:axId val="1755253808"/>
      </c:barChart>
      <c:catAx>
        <c:axId val="188413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5253808"/>
        <c:crosses val="autoZero"/>
        <c:auto val="1"/>
        <c:lblAlgn val="ctr"/>
        <c:lblOffset val="100"/>
        <c:noMultiLvlLbl val="0"/>
      </c:catAx>
      <c:valAx>
        <c:axId val="175525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13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Junio de 2023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083131791708106"/>
          <c:y val="2.4968798831696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'Junio 2023'!$D$13:$E$13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2023'!$B$16:$B$20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2023'!$D$16:$D$20</c:f>
              <c:numCache>
                <c:formatCode>#,##0</c:formatCode>
                <c:ptCount val="5"/>
                <c:pt idx="0">
                  <c:v>261</c:v>
                </c:pt>
                <c:pt idx="1">
                  <c:v>354</c:v>
                </c:pt>
                <c:pt idx="2">
                  <c:v>80377</c:v>
                </c:pt>
                <c:pt idx="3">
                  <c:v>780</c:v>
                </c:pt>
                <c:pt idx="4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9-4B8B-8A2D-70F28EA82E29}"/>
            </c:ext>
          </c:extLst>
        </c:ser>
        <c:ser>
          <c:idx val="1"/>
          <c:order val="1"/>
          <c:tx>
            <c:strRef>
              <c:f>'Junio 2023'!$F$13:$G$13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2023'!$B$16:$B$20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2023'!$F$16:$F$20</c:f>
              <c:numCache>
                <c:formatCode>#,##0</c:formatCode>
                <c:ptCount val="5"/>
                <c:pt idx="0">
                  <c:v>80</c:v>
                </c:pt>
                <c:pt idx="1">
                  <c:v>148</c:v>
                </c:pt>
                <c:pt idx="2">
                  <c:v>50691</c:v>
                </c:pt>
                <c:pt idx="3">
                  <c:v>506</c:v>
                </c:pt>
                <c:pt idx="4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9-4B8B-8A2D-70F28EA82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Usuarios registrados Activos en la Oficina Virtual por tipo de usuarios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 Septiembre de 2023</a:t>
            </a:r>
            <a:endParaRPr lang="es-DO" sz="1000">
              <a:solidFill>
                <a:sysClr val="windowText" lastClr="000000"/>
              </a:solidFill>
              <a:latin typeface="Franklin Gothic Book" panose="020B05030201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083131791708106"/>
          <c:y val="2.4968798831696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332736354194574"/>
          <c:y val="0.23354351197966816"/>
          <c:w val="0.69353317454666896"/>
          <c:h val="0.53266371747460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'Septiembre 2023'!$D$11:$E$11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2023'!$B$14:$B$18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2023'!$D$14:$D$18</c:f>
              <c:numCache>
                <c:formatCode>#,##0</c:formatCode>
                <c:ptCount val="5"/>
                <c:pt idx="0">
                  <c:v>652</c:v>
                </c:pt>
                <c:pt idx="1">
                  <c:v>4754</c:v>
                </c:pt>
                <c:pt idx="2">
                  <c:v>94730</c:v>
                </c:pt>
                <c:pt idx="3">
                  <c:v>856</c:v>
                </c:pt>
                <c:pt idx="4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E-45AA-9060-3D62513610B2}"/>
            </c:ext>
          </c:extLst>
        </c:ser>
        <c:ser>
          <c:idx val="1"/>
          <c:order val="1"/>
          <c:tx>
            <c:strRef>
              <c:f>'Septiembre 2023'!$F$11:$G$11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F9D8-41C4-8C73-05278CB59920}"/>
              </c:ext>
            </c:extLst>
          </c:dPt>
          <c:cat>
            <c:strRef>
              <c:f>'Septiembre 2023'!$B$14:$B$18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2023'!$F$14:$F$18</c:f>
              <c:numCache>
                <c:formatCode>#,##0</c:formatCode>
                <c:ptCount val="5"/>
                <c:pt idx="0">
                  <c:v>239</c:v>
                </c:pt>
                <c:pt idx="1">
                  <c:v>1776</c:v>
                </c:pt>
                <c:pt idx="2">
                  <c:v>58416</c:v>
                </c:pt>
                <c:pt idx="3">
                  <c:v>546</c:v>
                </c:pt>
                <c:pt idx="4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E-45AA-9060-3D6251361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usuarios,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Diciembre de 2023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083131791708106"/>
          <c:y val="2.4968798831696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332736354194574"/>
          <c:y val="0.23354351197966816"/>
          <c:w val="0.69353317454666896"/>
          <c:h val="0.53266371747460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'Diciembre 2023'!$D$11:$E$11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2023'!$B$14:$B$18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2023'!$D$14:$D$18</c:f>
              <c:numCache>
                <c:formatCode>#,##0</c:formatCode>
                <c:ptCount val="5"/>
                <c:pt idx="0">
                  <c:v>711</c:v>
                </c:pt>
                <c:pt idx="1">
                  <c:v>9056</c:v>
                </c:pt>
                <c:pt idx="2">
                  <c:v>103696</c:v>
                </c:pt>
                <c:pt idx="3">
                  <c:v>888</c:v>
                </c:pt>
                <c:pt idx="4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7-47D0-88C1-146C147E6AFC}"/>
            </c:ext>
          </c:extLst>
        </c:ser>
        <c:ser>
          <c:idx val="1"/>
          <c:order val="1"/>
          <c:tx>
            <c:strRef>
              <c:f>'Diciembre 2023'!$F$11:$G$11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8817-47D0-88C1-146C147E6AFC}"/>
              </c:ext>
            </c:extLst>
          </c:dPt>
          <c:cat>
            <c:strRef>
              <c:f>'Diciembre 2023'!$B$14:$B$18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2023'!$F$14:$F$18</c:f>
              <c:numCache>
                <c:formatCode>#,##0</c:formatCode>
                <c:ptCount val="5"/>
                <c:pt idx="0">
                  <c:v>174</c:v>
                </c:pt>
                <c:pt idx="1">
                  <c:v>3743</c:v>
                </c:pt>
                <c:pt idx="2">
                  <c:v>62244</c:v>
                </c:pt>
                <c:pt idx="3">
                  <c:v>573</c:v>
                </c:pt>
                <c:pt idx="4">
                  <c:v>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17-47D0-88C1-146C147E6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usuarios,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Marzo 2024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083131791708106"/>
          <c:y val="2.4968798831696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332736354194574"/>
          <c:y val="0.23354351197966816"/>
          <c:w val="0.69353317454666896"/>
          <c:h val="0.53266371747460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'Marzo 2024'!$D$11:$E$11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2024'!$B$14:$B$18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2024'!$D$14:$D$18</c:f>
              <c:numCache>
                <c:formatCode>_(* #,##0_);_(* \(#,##0\);_(* "-"??_);_(@_)</c:formatCode>
                <c:ptCount val="5"/>
                <c:pt idx="0">
                  <c:v>882</c:v>
                </c:pt>
                <c:pt idx="1">
                  <c:v>11401</c:v>
                </c:pt>
                <c:pt idx="2">
                  <c:v>111907</c:v>
                </c:pt>
                <c:pt idx="3">
                  <c:v>913</c:v>
                </c:pt>
                <c:pt idx="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9-4E11-B013-728BA024802C}"/>
            </c:ext>
          </c:extLst>
        </c:ser>
        <c:ser>
          <c:idx val="1"/>
          <c:order val="1"/>
          <c:tx>
            <c:strRef>
              <c:f>'Marzo 2024'!$F$11:$G$11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FC9-4E11-B013-728BA024802C}"/>
              </c:ext>
            </c:extLst>
          </c:dPt>
          <c:cat>
            <c:strRef>
              <c:f>'Marzo 2024'!$B$14:$B$18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2024'!$F$14:$F$18</c:f>
              <c:numCache>
                <c:formatCode>_(* #,##0_);_(* \(#,##0\);_(* "-"??_);_(@_)</c:formatCode>
                <c:ptCount val="5"/>
                <c:pt idx="0">
                  <c:v>197</c:v>
                </c:pt>
                <c:pt idx="1">
                  <c:v>4931</c:v>
                </c:pt>
                <c:pt idx="2">
                  <c:v>65362</c:v>
                </c:pt>
                <c:pt idx="3">
                  <c:v>596</c:v>
                </c:pt>
                <c:pt idx="4">
                  <c:v>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C9-4E11-B013-728BA0248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 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Septiembre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'Septiembre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2016'!$D$16:$D$20</c:f>
              <c:numCache>
                <c:formatCode>#,##0</c:formatCode>
                <c:ptCount val="5"/>
                <c:pt idx="0">
                  <c:v>161</c:v>
                </c:pt>
                <c:pt idx="1">
                  <c:v>803</c:v>
                </c:pt>
                <c:pt idx="2">
                  <c:v>4935</c:v>
                </c:pt>
                <c:pt idx="3">
                  <c:v>233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0-4016-9669-6A0C81A2E764}"/>
            </c:ext>
          </c:extLst>
        </c:ser>
        <c:ser>
          <c:idx val="1"/>
          <c:order val="1"/>
          <c:tx>
            <c:strRef>
              <c:f>'Septiembre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2016'!$F$16:$F$20</c:f>
              <c:numCache>
                <c:formatCode>#,##0</c:formatCode>
                <c:ptCount val="5"/>
                <c:pt idx="0">
                  <c:v>38</c:v>
                </c:pt>
                <c:pt idx="1">
                  <c:v>345</c:v>
                </c:pt>
                <c:pt idx="2">
                  <c:v>3722</c:v>
                </c:pt>
                <c:pt idx="3">
                  <c:v>196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0-4016-9669-6A0C81A2E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533096"/>
        <c:axId val="330531136"/>
      </c:barChart>
      <c:catAx>
        <c:axId val="330533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1136"/>
        <c:crosses val="autoZero"/>
        <c:auto val="1"/>
        <c:lblAlgn val="ctr"/>
        <c:lblOffset val="100"/>
        <c:noMultiLvlLbl val="0"/>
      </c:catAx>
      <c:valAx>
        <c:axId val="330531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 según sexo. Al mes de Octubre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'Octubre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2016'!$D$16:$D$20</c:f>
              <c:numCache>
                <c:formatCode>#,##0</c:formatCode>
                <c:ptCount val="5"/>
                <c:pt idx="0">
                  <c:v>144</c:v>
                </c:pt>
                <c:pt idx="1">
                  <c:v>791</c:v>
                </c:pt>
                <c:pt idx="2">
                  <c:v>4959</c:v>
                </c:pt>
                <c:pt idx="3">
                  <c:v>234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0-4A36-A6DC-83DDCCDC343B}"/>
            </c:ext>
          </c:extLst>
        </c:ser>
        <c:ser>
          <c:idx val="1"/>
          <c:order val="1"/>
          <c:tx>
            <c:strRef>
              <c:f>'Octubre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2016'!$F$16:$F$20</c:f>
              <c:numCache>
                <c:formatCode>#,##0</c:formatCode>
                <c:ptCount val="5"/>
                <c:pt idx="0">
                  <c:v>23</c:v>
                </c:pt>
                <c:pt idx="1">
                  <c:v>305</c:v>
                </c:pt>
                <c:pt idx="2">
                  <c:v>3708</c:v>
                </c:pt>
                <c:pt idx="3">
                  <c:v>197</c:v>
                </c:pt>
                <c:pt idx="4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0-4A36-A6DC-83DDCCDC3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0538192"/>
        <c:axId val="330530744"/>
      </c:barChart>
      <c:catAx>
        <c:axId val="330538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0744"/>
        <c:crosses val="autoZero"/>
        <c:auto val="1"/>
        <c:lblAlgn val="ctr"/>
        <c:lblOffset val="100"/>
        <c:noMultiLvlLbl val="0"/>
      </c:catAx>
      <c:valAx>
        <c:axId val="330530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3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image" Target="../media/image1.jpeg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9523</xdr:colOff>
      <xdr:row>23</xdr:row>
      <xdr:rowOff>190499</xdr:rowOff>
    </xdr:from>
    <xdr:to>
      <xdr:col>5</xdr:col>
      <xdr:colOff>885264</xdr:colOff>
      <xdr:row>38</xdr:row>
      <xdr:rowOff>166686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9523</xdr:colOff>
      <xdr:row>23</xdr:row>
      <xdr:rowOff>190499</xdr:rowOff>
    </xdr:from>
    <xdr:to>
      <xdr:col>5</xdr:col>
      <xdr:colOff>885264</xdr:colOff>
      <xdr:row>38</xdr:row>
      <xdr:rowOff>166686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23</xdr:row>
      <xdr:rowOff>1</xdr:rowOff>
    </xdr:from>
    <xdr:to>
      <xdr:col>6</xdr:col>
      <xdr:colOff>419100</xdr:colOff>
      <xdr:row>38</xdr:row>
      <xdr:rowOff>119063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23</xdr:row>
      <xdr:rowOff>1</xdr:rowOff>
    </xdr:from>
    <xdr:to>
      <xdr:col>6</xdr:col>
      <xdr:colOff>419100</xdr:colOff>
      <xdr:row>38</xdr:row>
      <xdr:rowOff>119063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23</xdr:row>
      <xdr:rowOff>1</xdr:rowOff>
    </xdr:from>
    <xdr:to>
      <xdr:col>6</xdr:col>
      <xdr:colOff>419100</xdr:colOff>
      <xdr:row>38</xdr:row>
      <xdr:rowOff>119063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44821</xdr:colOff>
      <xdr:row>1</xdr:row>
      <xdr:rowOff>33616</xdr:rowOff>
    </xdr:from>
    <xdr:to>
      <xdr:col>3</xdr:col>
      <xdr:colOff>1860175</xdr:colOff>
      <xdr:row>5</xdr:row>
      <xdr:rowOff>157543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2" y="78440"/>
          <a:ext cx="5535707" cy="885927"/>
        </a:xfrm>
        <a:prstGeom prst="rect">
          <a:avLst/>
        </a:prstGeom>
      </xdr:spPr>
    </xdr:pic>
    <xdr:clientData/>
  </xdr:twoCellAnchor>
  <xdr:twoCellAnchor>
    <xdr:from>
      <xdr:col>0</xdr:col>
      <xdr:colOff>121581</xdr:colOff>
      <xdr:row>29</xdr:row>
      <xdr:rowOff>156881</xdr:rowOff>
    </xdr:from>
    <xdr:to>
      <xdr:col>3</xdr:col>
      <xdr:colOff>1411941</xdr:colOff>
      <xdr:row>44</xdr:row>
      <xdr:rowOff>133068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44821</xdr:colOff>
      <xdr:row>1</xdr:row>
      <xdr:rowOff>33616</xdr:rowOff>
    </xdr:from>
    <xdr:to>
      <xdr:col>3</xdr:col>
      <xdr:colOff>1860175</xdr:colOff>
      <xdr:row>5</xdr:row>
      <xdr:rowOff>157543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71" y="81241"/>
          <a:ext cx="5530104" cy="885927"/>
        </a:xfrm>
        <a:prstGeom prst="rect">
          <a:avLst/>
        </a:prstGeom>
      </xdr:spPr>
    </xdr:pic>
    <xdr:clientData/>
  </xdr:twoCellAnchor>
  <xdr:twoCellAnchor>
    <xdr:from>
      <xdr:col>0</xdr:col>
      <xdr:colOff>121581</xdr:colOff>
      <xdr:row>29</xdr:row>
      <xdr:rowOff>156881</xdr:rowOff>
    </xdr:from>
    <xdr:to>
      <xdr:col>3</xdr:col>
      <xdr:colOff>1411941</xdr:colOff>
      <xdr:row>44</xdr:row>
      <xdr:rowOff>133068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44821</xdr:colOff>
      <xdr:row>1</xdr:row>
      <xdr:rowOff>33616</xdr:rowOff>
    </xdr:from>
    <xdr:to>
      <xdr:col>3</xdr:col>
      <xdr:colOff>2185147</xdr:colOff>
      <xdr:row>5</xdr:row>
      <xdr:rowOff>157543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2" y="78440"/>
          <a:ext cx="6712326" cy="885927"/>
        </a:xfrm>
        <a:prstGeom prst="rect">
          <a:avLst/>
        </a:prstGeom>
      </xdr:spPr>
    </xdr:pic>
    <xdr:clientData/>
  </xdr:twoCellAnchor>
  <xdr:twoCellAnchor>
    <xdr:from>
      <xdr:col>0</xdr:col>
      <xdr:colOff>121581</xdr:colOff>
      <xdr:row>29</xdr:row>
      <xdr:rowOff>156881</xdr:rowOff>
    </xdr:from>
    <xdr:to>
      <xdr:col>3</xdr:col>
      <xdr:colOff>2185147</xdr:colOff>
      <xdr:row>44</xdr:row>
      <xdr:rowOff>133068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438148</xdr:colOff>
      <xdr:row>23</xdr:row>
      <xdr:rowOff>171449</xdr:rowOff>
    </xdr:from>
    <xdr:to>
      <xdr:col>6</xdr:col>
      <xdr:colOff>361389</xdr:colOff>
      <xdr:row>38</xdr:row>
      <xdr:rowOff>147636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9523</xdr:colOff>
      <xdr:row>23</xdr:row>
      <xdr:rowOff>190499</xdr:rowOff>
    </xdr:from>
    <xdr:to>
      <xdr:col>5</xdr:col>
      <xdr:colOff>885264</xdr:colOff>
      <xdr:row>38</xdr:row>
      <xdr:rowOff>166686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9523</xdr:colOff>
      <xdr:row>23</xdr:row>
      <xdr:rowOff>190499</xdr:rowOff>
    </xdr:from>
    <xdr:to>
      <xdr:col>5</xdr:col>
      <xdr:colOff>885264</xdr:colOff>
      <xdr:row>38</xdr:row>
      <xdr:rowOff>166686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876301</xdr:colOff>
      <xdr:row>23</xdr:row>
      <xdr:rowOff>142876</xdr:rowOff>
    </xdr:from>
    <xdr:to>
      <xdr:col>6</xdr:col>
      <xdr:colOff>257175</xdr:colOff>
      <xdr:row>37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412751</xdr:colOff>
      <xdr:row>21</xdr:row>
      <xdr:rowOff>137584</xdr:rowOff>
    </xdr:from>
    <xdr:to>
      <xdr:col>6</xdr:col>
      <xdr:colOff>465667</xdr:colOff>
      <xdr:row>36</xdr:row>
      <xdr:rowOff>31750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412751</xdr:colOff>
      <xdr:row>21</xdr:row>
      <xdr:rowOff>137584</xdr:rowOff>
    </xdr:from>
    <xdr:to>
      <xdr:col>6</xdr:col>
      <xdr:colOff>465667</xdr:colOff>
      <xdr:row>36</xdr:row>
      <xdr:rowOff>31750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33617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2A3B6E24-B81C-42C5-B73D-0B9293745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528637</xdr:colOff>
      <xdr:row>21</xdr:row>
      <xdr:rowOff>171450</xdr:rowOff>
    </xdr:from>
    <xdr:to>
      <xdr:col>6</xdr:col>
      <xdr:colOff>371475</xdr:colOff>
      <xdr:row>36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7CE030-C251-4744-A2E2-442E9EEAF1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1066800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8C3E22E0-3678-43D5-9D44-F1DE6520E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" y="58830"/>
          <a:ext cx="7113495" cy="974912"/>
        </a:xfrm>
        <a:prstGeom prst="rect">
          <a:avLst/>
        </a:prstGeom>
      </xdr:spPr>
    </xdr:pic>
    <xdr:clientData/>
  </xdr:twoCellAnchor>
  <xdr:twoCellAnchor>
    <xdr:from>
      <xdr:col>1</xdr:col>
      <xdr:colOff>835479</xdr:colOff>
      <xdr:row>23</xdr:row>
      <xdr:rowOff>34018</xdr:rowOff>
    </xdr:from>
    <xdr:to>
      <xdr:col>6</xdr:col>
      <xdr:colOff>216353</xdr:colOff>
      <xdr:row>36</xdr:row>
      <xdr:rowOff>100692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33F2C28-0371-4803-AAA0-486D8168A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835479</xdr:colOff>
      <xdr:row>21</xdr:row>
      <xdr:rowOff>34018</xdr:rowOff>
    </xdr:from>
    <xdr:to>
      <xdr:col>6</xdr:col>
      <xdr:colOff>216353</xdr:colOff>
      <xdr:row>34</xdr:row>
      <xdr:rowOff>100692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CAA3313-1223-4391-A9FE-6ACDBE152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122767</xdr:colOff>
      <xdr:row>5</xdr:row>
      <xdr:rowOff>201216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A11B7B-C67D-4072-89F3-937A0C6EC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2517" cy="1087041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302558</xdr:colOff>
      <xdr:row>20</xdr:row>
      <xdr:rowOff>67235</xdr:rowOff>
    </xdr:from>
    <xdr:to>
      <xdr:col>6</xdr:col>
      <xdr:colOff>795616</xdr:colOff>
      <xdr:row>34</xdr:row>
      <xdr:rowOff>100693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66EAA6-7958-488A-BC36-7C166498F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122767</xdr:colOff>
      <xdr:row>6</xdr:row>
      <xdr:rowOff>100363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5B88B0-4074-4533-A6AA-532C28FE7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2517" cy="1087041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302558</xdr:colOff>
      <xdr:row>20</xdr:row>
      <xdr:rowOff>67235</xdr:rowOff>
    </xdr:from>
    <xdr:to>
      <xdr:col>6</xdr:col>
      <xdr:colOff>795616</xdr:colOff>
      <xdr:row>34</xdr:row>
      <xdr:rowOff>100693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801A08-CEA3-428B-9F9D-530002D08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122767</xdr:colOff>
      <xdr:row>6</xdr:row>
      <xdr:rowOff>100363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EAA70B-201E-4EF3-B018-681EA432F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2517" cy="11004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9523</xdr:colOff>
      <xdr:row>23</xdr:row>
      <xdr:rowOff>66675</xdr:rowOff>
    </xdr:from>
    <xdr:to>
      <xdr:col>6</xdr:col>
      <xdr:colOff>95250</xdr:colOff>
      <xdr:row>38</xdr:row>
      <xdr:rowOff>166686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11205</xdr:rowOff>
    </xdr:from>
    <xdr:to>
      <xdr:col>6</xdr:col>
      <xdr:colOff>1064559</xdr:colOff>
      <xdr:row>6</xdr:row>
      <xdr:rowOff>14567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55" y="58830"/>
          <a:ext cx="7216029" cy="974912"/>
        </a:xfrm>
        <a:prstGeom prst="rect">
          <a:avLst/>
        </a:prstGeom>
      </xdr:spPr>
    </xdr:pic>
    <xdr:clientData/>
  </xdr:twoCellAnchor>
  <xdr:twoCellAnchor>
    <xdr:from>
      <xdr:col>1</xdr:col>
      <xdr:colOff>9523</xdr:colOff>
      <xdr:row>23</xdr:row>
      <xdr:rowOff>190499</xdr:rowOff>
    </xdr:from>
    <xdr:to>
      <xdr:col>5</xdr:col>
      <xdr:colOff>885264</xdr:colOff>
      <xdr:row>38</xdr:row>
      <xdr:rowOff>166686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40"/>
  <sheetViews>
    <sheetView showGridLines="0" view="pageBreakPreview" zoomScale="85" zoomScaleNormal="70" zoomScaleSheetLayoutView="85" workbookViewId="0">
      <selection activeCell="K15" sqref="K15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8" ht="3.75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63" t="s">
        <v>0</v>
      </c>
      <c r="C8" s="164"/>
      <c r="D8" s="164"/>
      <c r="E8" s="164"/>
      <c r="F8" s="164"/>
      <c r="G8" s="165"/>
    </row>
    <row r="9" spans="2:8" ht="15.75" x14ac:dyDescent="0.25">
      <c r="B9" s="163" t="s">
        <v>1</v>
      </c>
      <c r="C9" s="164"/>
      <c r="D9" s="164"/>
      <c r="E9" s="164"/>
      <c r="F9" s="164"/>
      <c r="G9" s="165"/>
    </row>
    <row r="10" spans="2:8" ht="15.75" x14ac:dyDescent="0.25">
      <c r="B10" s="163" t="s">
        <v>31</v>
      </c>
      <c r="C10" s="164"/>
      <c r="D10" s="164"/>
      <c r="E10" s="164"/>
      <c r="F10" s="164"/>
      <c r="G10" s="165"/>
    </row>
    <row r="11" spans="2:8" ht="15.75" x14ac:dyDescent="0.25">
      <c r="B11" s="163" t="s">
        <v>43</v>
      </c>
      <c r="C11" s="164"/>
      <c r="D11" s="164"/>
      <c r="E11" s="164"/>
      <c r="F11" s="164"/>
      <c r="G11" s="165"/>
    </row>
    <row r="12" spans="2:8" ht="5.25" customHeight="1" x14ac:dyDescent="0.2">
      <c r="B12" s="12"/>
      <c r="C12" s="13"/>
      <c r="D12" s="13"/>
      <c r="E12" s="13"/>
      <c r="F12" s="13"/>
      <c r="G12" s="14"/>
    </row>
    <row r="13" spans="2:8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8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8" x14ac:dyDescent="0.2">
      <c r="B15" s="17" t="s">
        <v>9</v>
      </c>
      <c r="C15" s="18">
        <f>SUM(C16:C20)</f>
        <v>14376</v>
      </c>
      <c r="D15" s="18">
        <f>SUM(D16:D20)</f>
        <v>8289</v>
      </c>
      <c r="E15" s="19">
        <f>SUM(E16:E20)</f>
        <v>0.99999999999999989</v>
      </c>
      <c r="F15" s="18">
        <f>SUM(F16:F20)</f>
        <v>6086</v>
      </c>
      <c r="G15" s="20">
        <f>SUM(G16:G20)</f>
        <v>1</v>
      </c>
    </row>
    <row r="16" spans="2:8" x14ac:dyDescent="0.2">
      <c r="B16" s="21" t="s">
        <v>10</v>
      </c>
      <c r="C16" s="38">
        <v>259</v>
      </c>
      <c r="D16" s="39">
        <v>191</v>
      </c>
      <c r="E16" s="40">
        <f>D16/$D$15</f>
        <v>2.3042586560501871E-2</v>
      </c>
      <c r="F16" s="39">
        <v>68</v>
      </c>
      <c r="G16" s="23">
        <f>F16/$F$15</f>
        <v>1.11731843575419E-2</v>
      </c>
    </row>
    <row r="17" spans="2:7" x14ac:dyDescent="0.2">
      <c r="B17" s="21" t="s">
        <v>11</v>
      </c>
      <c r="C17" s="38">
        <v>628</v>
      </c>
      <c r="D17" s="39">
        <v>434</v>
      </c>
      <c r="E17" s="40">
        <f>D17/$D$15</f>
        <v>5.2358547472553987E-2</v>
      </c>
      <c r="F17" s="39">
        <v>194</v>
      </c>
      <c r="G17" s="23">
        <f>F17/$F$15</f>
        <v>3.187643772592836E-2</v>
      </c>
    </row>
    <row r="18" spans="2:7" x14ac:dyDescent="0.2">
      <c r="B18" s="21" t="s">
        <v>12</v>
      </c>
      <c r="C18" s="38">
        <v>13026</v>
      </c>
      <c r="D18" s="39">
        <v>7425</v>
      </c>
      <c r="E18" s="40">
        <f>D18/$D$15</f>
        <v>0.89576547231270354</v>
      </c>
      <c r="F18" s="39">
        <v>5600</v>
      </c>
      <c r="G18" s="23">
        <f>F18/$F$15</f>
        <v>0.92014459415050942</v>
      </c>
    </row>
    <row r="19" spans="2:7" x14ac:dyDescent="0.2">
      <c r="B19" s="21" t="s">
        <v>13</v>
      </c>
      <c r="C19" s="38">
        <v>383</v>
      </c>
      <c r="D19" s="39">
        <v>209</v>
      </c>
      <c r="E19" s="40">
        <f>D19/$D$15</f>
        <v>2.5214139220653877E-2</v>
      </c>
      <c r="F19" s="39">
        <v>174</v>
      </c>
      <c r="G19" s="23">
        <f>F19/$F$15</f>
        <v>2.8590207032533684E-2</v>
      </c>
    </row>
    <row r="20" spans="2:7" x14ac:dyDescent="0.2">
      <c r="B20" s="24" t="s">
        <v>14</v>
      </c>
      <c r="C20" s="41">
        <v>80</v>
      </c>
      <c r="D20" s="42">
        <v>30</v>
      </c>
      <c r="E20" s="43">
        <f>D20/$D$15</f>
        <v>3.619254433586681E-3</v>
      </c>
      <c r="F20" s="42">
        <v>50</v>
      </c>
      <c r="G20" s="26">
        <f>F20/$F$15</f>
        <v>8.2155767334866903E-3</v>
      </c>
    </row>
    <row r="21" spans="2:7" x14ac:dyDescent="0.2">
      <c r="B21" s="27" t="s">
        <v>15</v>
      </c>
    </row>
    <row r="40" spans="2:2" x14ac:dyDescent="0.2">
      <c r="B40" s="4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H40"/>
  <sheetViews>
    <sheetView showGridLines="0" view="pageBreakPreview" zoomScaleNormal="70" zoomScaleSheetLayoutView="100" workbookViewId="0">
      <selection activeCell="F16" sqref="F16:F20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8" ht="3.75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63" t="s">
        <v>0</v>
      </c>
      <c r="C8" s="164"/>
      <c r="D8" s="164"/>
      <c r="E8" s="164"/>
      <c r="F8" s="164"/>
      <c r="G8" s="165"/>
    </row>
    <row r="9" spans="2:8" ht="15.75" x14ac:dyDescent="0.25">
      <c r="B9" s="163" t="s">
        <v>1</v>
      </c>
      <c r="C9" s="164"/>
      <c r="D9" s="164"/>
      <c r="E9" s="164"/>
      <c r="F9" s="164"/>
      <c r="G9" s="165"/>
    </row>
    <row r="10" spans="2:8" ht="15.75" x14ac:dyDescent="0.25">
      <c r="B10" s="163" t="s">
        <v>31</v>
      </c>
      <c r="C10" s="164"/>
      <c r="D10" s="164"/>
      <c r="E10" s="164"/>
      <c r="F10" s="164"/>
      <c r="G10" s="165"/>
    </row>
    <row r="11" spans="2:8" ht="15.75" x14ac:dyDescent="0.25">
      <c r="B11" s="163" t="s">
        <v>34</v>
      </c>
      <c r="C11" s="164"/>
      <c r="D11" s="164"/>
      <c r="E11" s="164"/>
      <c r="F11" s="164"/>
      <c r="G11" s="165"/>
    </row>
    <row r="12" spans="2:8" ht="5.25" customHeight="1" x14ac:dyDescent="0.2">
      <c r="B12" s="12"/>
      <c r="C12" s="13"/>
      <c r="D12" s="13"/>
      <c r="E12" s="13"/>
      <c r="F12" s="13"/>
      <c r="G12" s="14"/>
    </row>
    <row r="13" spans="2:8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8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8" x14ac:dyDescent="0.2">
      <c r="B15" s="45" t="s">
        <v>9</v>
      </c>
      <c r="C15" s="46">
        <f>SUM(C16:C20)</f>
        <v>12422</v>
      </c>
      <c r="D15" s="46">
        <f>SUM(D16:D20)</f>
        <v>7201</v>
      </c>
      <c r="E15" s="47">
        <f>SUM(E16:E20)</f>
        <v>0.99999999999999989</v>
      </c>
      <c r="F15" s="46">
        <f>SUM(F16:F20)</f>
        <v>5221</v>
      </c>
      <c r="G15" s="48">
        <f>SUM(G16:G20)</f>
        <v>1</v>
      </c>
    </row>
    <row r="16" spans="2:8" x14ac:dyDescent="0.2">
      <c r="B16" s="21" t="s">
        <v>10</v>
      </c>
      <c r="C16" s="49">
        <v>219</v>
      </c>
      <c r="D16" s="50">
        <v>180</v>
      </c>
      <c r="E16" s="82">
        <f>+D16/$D$15</f>
        <v>2.4996528259963895E-2</v>
      </c>
      <c r="F16" s="52">
        <v>39</v>
      </c>
      <c r="G16" s="83">
        <f>+F16/$F$15</f>
        <v>7.4698333652556985E-3</v>
      </c>
    </row>
    <row r="17" spans="2:7" x14ac:dyDescent="0.2">
      <c r="B17" s="21" t="s">
        <v>11</v>
      </c>
      <c r="C17" s="49">
        <v>1284</v>
      </c>
      <c r="D17" s="50">
        <v>909</v>
      </c>
      <c r="E17" s="82">
        <f>+D17/$D$15</f>
        <v>0.12623246771281765</v>
      </c>
      <c r="F17" s="52">
        <v>375</v>
      </c>
      <c r="G17" s="83">
        <f t="shared" ref="G17:G20" si="0">+F17/$F$15</f>
        <v>7.1825320819766322E-2</v>
      </c>
    </row>
    <row r="18" spans="2:7" x14ac:dyDescent="0.2">
      <c r="B18" s="21" t="s">
        <v>12</v>
      </c>
      <c r="C18" s="49">
        <v>9643</v>
      </c>
      <c r="D18" s="50">
        <v>5509</v>
      </c>
      <c r="E18" s="82">
        <f t="shared" ref="E18:E20" si="1">+D18/$D$15</f>
        <v>0.76503263435633939</v>
      </c>
      <c r="F18" s="52">
        <v>4134</v>
      </c>
      <c r="G18" s="83">
        <f t="shared" si="0"/>
        <v>0.79180233671710398</v>
      </c>
    </row>
    <row r="19" spans="2:7" x14ac:dyDescent="0.2">
      <c r="B19" s="21" t="s">
        <v>13</v>
      </c>
      <c r="C19" s="49">
        <v>444</v>
      </c>
      <c r="D19" s="50">
        <v>240</v>
      </c>
      <c r="E19" s="82">
        <f t="shared" si="1"/>
        <v>3.3328704346618526E-2</v>
      </c>
      <c r="F19" s="52">
        <v>204</v>
      </c>
      <c r="G19" s="83">
        <f t="shared" si="0"/>
        <v>3.9072974525952882E-2</v>
      </c>
    </row>
    <row r="20" spans="2:7" x14ac:dyDescent="0.2">
      <c r="B20" s="24" t="s">
        <v>14</v>
      </c>
      <c r="C20" s="54">
        <v>832</v>
      </c>
      <c r="D20" s="55">
        <v>363</v>
      </c>
      <c r="E20" s="84">
        <f t="shared" si="1"/>
        <v>5.0409665324260521E-2</v>
      </c>
      <c r="F20" s="57">
        <v>469</v>
      </c>
      <c r="G20" s="85">
        <f t="shared" si="0"/>
        <v>8.9829534571921082E-2</v>
      </c>
    </row>
    <row r="21" spans="2:7" x14ac:dyDescent="0.2">
      <c r="B21" s="27" t="s">
        <v>15</v>
      </c>
    </row>
    <row r="40" spans="2:2" x14ac:dyDescent="0.2">
      <c r="B40" s="86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B1:H40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8" ht="3.75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63" t="s">
        <v>0</v>
      </c>
      <c r="C8" s="164"/>
      <c r="D8" s="164"/>
      <c r="E8" s="164"/>
      <c r="F8" s="164"/>
      <c r="G8" s="165"/>
    </row>
    <row r="9" spans="2:8" ht="15.75" x14ac:dyDescent="0.25">
      <c r="B9" s="163" t="s">
        <v>1</v>
      </c>
      <c r="C9" s="164"/>
      <c r="D9" s="164"/>
      <c r="E9" s="164"/>
      <c r="F9" s="164"/>
      <c r="G9" s="165"/>
    </row>
    <row r="10" spans="2:8" ht="15.75" x14ac:dyDescent="0.25">
      <c r="B10" s="163" t="s">
        <v>31</v>
      </c>
      <c r="C10" s="164"/>
      <c r="D10" s="164"/>
      <c r="E10" s="164"/>
      <c r="F10" s="164"/>
      <c r="G10" s="165"/>
    </row>
    <row r="11" spans="2:8" ht="15.75" x14ac:dyDescent="0.25">
      <c r="B11" s="163" t="s">
        <v>33</v>
      </c>
      <c r="C11" s="164"/>
      <c r="D11" s="164"/>
      <c r="E11" s="164"/>
      <c r="F11" s="164"/>
      <c r="G11" s="165"/>
    </row>
    <row r="12" spans="2:8" ht="5.25" customHeight="1" x14ac:dyDescent="0.2">
      <c r="B12" s="12"/>
      <c r="C12" s="13"/>
      <c r="D12" s="13"/>
      <c r="E12" s="13"/>
      <c r="F12" s="13"/>
      <c r="G12" s="14"/>
    </row>
    <row r="13" spans="2:8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8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8" x14ac:dyDescent="0.2">
      <c r="B15" s="45" t="s">
        <v>9</v>
      </c>
      <c r="C15" s="46">
        <f>SUM(C16:C20)</f>
        <v>13131</v>
      </c>
      <c r="D15" s="46">
        <f>SUM(D16:D20)</f>
        <v>7574</v>
      </c>
      <c r="E15" s="47">
        <f>SUM(E16:E20)</f>
        <v>1</v>
      </c>
      <c r="F15" s="46">
        <f>SUM(F16:F20)</f>
        <v>5557</v>
      </c>
      <c r="G15" s="48">
        <f>SUM(G16:G20)</f>
        <v>1</v>
      </c>
    </row>
    <row r="16" spans="2:8" x14ac:dyDescent="0.2">
      <c r="B16" s="21" t="s">
        <v>10</v>
      </c>
      <c r="C16" s="49">
        <v>226</v>
      </c>
      <c r="D16" s="50">
        <v>184</v>
      </c>
      <c r="E16" s="82">
        <f>+D16/$D$15</f>
        <v>2.429363612358067E-2</v>
      </c>
      <c r="F16" s="52">
        <v>42</v>
      </c>
      <c r="G16" s="83">
        <f>+F16/$F$15</f>
        <v>7.5580349109231598E-3</v>
      </c>
    </row>
    <row r="17" spans="2:7" x14ac:dyDescent="0.2">
      <c r="B17" s="21" t="s">
        <v>11</v>
      </c>
      <c r="C17" s="49">
        <v>1294</v>
      </c>
      <c r="D17" s="50">
        <v>897</v>
      </c>
      <c r="E17" s="82">
        <f>+D17/$D$15</f>
        <v>0.11843147610245577</v>
      </c>
      <c r="F17" s="52">
        <v>397</v>
      </c>
      <c r="G17" s="83">
        <f t="shared" ref="G17:G20" si="0">+F17/$F$15</f>
        <v>7.1441425229440345E-2</v>
      </c>
    </row>
    <row r="18" spans="2:7" x14ac:dyDescent="0.2">
      <c r="B18" s="21" t="s">
        <v>12</v>
      </c>
      <c r="C18" s="49">
        <v>10289</v>
      </c>
      <c r="D18" s="50">
        <v>5863</v>
      </c>
      <c r="E18" s="82">
        <f t="shared" ref="E18:E20" si="1">+D18/$D$15</f>
        <v>0.77409559017692109</v>
      </c>
      <c r="F18" s="52">
        <v>4426</v>
      </c>
      <c r="G18" s="83">
        <f t="shared" si="0"/>
        <v>0.7964729170415692</v>
      </c>
    </row>
    <row r="19" spans="2:7" x14ac:dyDescent="0.2">
      <c r="B19" s="21" t="s">
        <v>13</v>
      </c>
      <c r="C19" s="49">
        <v>448</v>
      </c>
      <c r="D19" s="50">
        <v>243</v>
      </c>
      <c r="E19" s="82">
        <f t="shared" si="1"/>
        <v>3.2083443358859258E-2</v>
      </c>
      <c r="F19" s="52">
        <v>205</v>
      </c>
      <c r="G19" s="83">
        <f t="shared" si="0"/>
        <v>3.6890408493791611E-2</v>
      </c>
    </row>
    <row r="20" spans="2:7" x14ac:dyDescent="0.2">
      <c r="B20" s="24" t="s">
        <v>14</v>
      </c>
      <c r="C20" s="54">
        <v>874</v>
      </c>
      <c r="D20" s="55">
        <v>387</v>
      </c>
      <c r="E20" s="84">
        <f t="shared" si="1"/>
        <v>5.1095854238183261E-2</v>
      </c>
      <c r="F20" s="57">
        <v>487</v>
      </c>
      <c r="G20" s="85">
        <f t="shared" si="0"/>
        <v>8.7637214324275695E-2</v>
      </c>
    </row>
    <row r="21" spans="2:7" x14ac:dyDescent="0.2">
      <c r="B21" s="27" t="s">
        <v>15</v>
      </c>
    </row>
    <row r="40" spans="2:2" x14ac:dyDescent="0.2">
      <c r="B40" s="86" t="s">
        <v>44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B1:M40"/>
  <sheetViews>
    <sheetView showGridLines="0" view="pageBreakPreview" zoomScaleNormal="70" zoomScaleSheetLayoutView="100" workbookViewId="0">
      <selection activeCell="K14" sqref="K14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3" ht="3.75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5"/>
    </row>
    <row r="3" spans="2:13" x14ac:dyDescent="0.2">
      <c r="B3" s="6"/>
      <c r="C3" s="7"/>
      <c r="D3" s="7"/>
      <c r="E3" s="7"/>
      <c r="F3" s="7"/>
      <c r="G3" s="8"/>
    </row>
    <row r="4" spans="2:13" x14ac:dyDescent="0.2">
      <c r="B4" s="6"/>
      <c r="C4" s="7"/>
      <c r="D4" s="7"/>
      <c r="E4" s="7"/>
      <c r="F4" s="7"/>
      <c r="G4" s="8"/>
    </row>
    <row r="5" spans="2:13" x14ac:dyDescent="0.2">
      <c r="B5" s="6"/>
      <c r="C5" s="7"/>
      <c r="D5" s="7"/>
      <c r="E5" s="7"/>
      <c r="F5" s="7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3"/>
      <c r="D7" s="13"/>
      <c r="E7" s="13"/>
      <c r="F7" s="13"/>
      <c r="G7" s="14"/>
    </row>
    <row r="8" spans="2:13" ht="15.75" x14ac:dyDescent="0.25">
      <c r="B8" s="163" t="s">
        <v>0</v>
      </c>
      <c r="C8" s="164"/>
      <c r="D8" s="164"/>
      <c r="E8" s="164"/>
      <c r="F8" s="164"/>
      <c r="G8" s="165"/>
    </row>
    <row r="9" spans="2:13" ht="15.75" x14ac:dyDescent="0.25">
      <c r="B9" s="163" t="s">
        <v>1</v>
      </c>
      <c r="C9" s="164"/>
      <c r="D9" s="164"/>
      <c r="E9" s="164"/>
      <c r="F9" s="164"/>
      <c r="G9" s="165"/>
    </row>
    <row r="10" spans="2:13" ht="15.75" x14ac:dyDescent="0.25">
      <c r="B10" s="163" t="s">
        <v>31</v>
      </c>
      <c r="C10" s="164"/>
      <c r="D10" s="164"/>
      <c r="E10" s="164"/>
      <c r="F10" s="164"/>
      <c r="G10" s="165"/>
    </row>
    <row r="11" spans="2:13" ht="15.75" x14ac:dyDescent="0.25">
      <c r="B11" s="163" t="s">
        <v>45</v>
      </c>
      <c r="C11" s="164"/>
      <c r="D11" s="164"/>
      <c r="E11" s="164"/>
      <c r="F11" s="164"/>
      <c r="G11" s="165"/>
    </row>
    <row r="12" spans="2:13" ht="5.25" customHeight="1" x14ac:dyDescent="0.2">
      <c r="B12" s="12"/>
      <c r="C12" s="13"/>
      <c r="D12" s="13"/>
      <c r="E12" s="13"/>
      <c r="F12" s="13"/>
      <c r="G12" s="14"/>
    </row>
    <row r="13" spans="2:13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3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13" x14ac:dyDescent="0.2">
      <c r="B15" s="45" t="s">
        <v>9</v>
      </c>
      <c r="C15" s="46">
        <f>SUM(C16:C20)</f>
        <v>14025</v>
      </c>
      <c r="D15" s="46">
        <f>SUM(D16:D20)</f>
        <v>8056</v>
      </c>
      <c r="E15" s="47">
        <f>SUM(E16:E20)</f>
        <v>1</v>
      </c>
      <c r="F15" s="46">
        <f>SUM(F16:F20)</f>
        <v>5969</v>
      </c>
      <c r="G15" s="48">
        <f>SUM(G16:G20)</f>
        <v>1</v>
      </c>
      <c r="J15" s="87"/>
      <c r="K15" s="87"/>
      <c r="M15" s="87"/>
    </row>
    <row r="16" spans="2:13" x14ac:dyDescent="0.2">
      <c r="B16" s="21" t="s">
        <v>10</v>
      </c>
      <c r="C16" s="49">
        <v>231</v>
      </c>
      <c r="D16" s="50">
        <v>188</v>
      </c>
      <c r="E16" s="82">
        <f>+D16/$D$15</f>
        <v>2.333664349553128E-2</v>
      </c>
      <c r="F16" s="52">
        <v>43</v>
      </c>
      <c r="G16" s="83">
        <f>+F16/$F$15</f>
        <v>7.2038867481990284E-3</v>
      </c>
    </row>
    <row r="17" spans="2:7" x14ac:dyDescent="0.2">
      <c r="B17" s="21" t="s">
        <v>11</v>
      </c>
      <c r="C17" s="49">
        <v>1251</v>
      </c>
      <c r="D17" s="50">
        <v>877</v>
      </c>
      <c r="E17" s="82">
        <f>+D17/$D$15</f>
        <v>0.10886295928500496</v>
      </c>
      <c r="F17" s="52">
        <v>374</v>
      </c>
      <c r="G17" s="83">
        <f t="shared" ref="G17:G20" si="0">+F17/$F$15</f>
        <v>6.2657061484335738E-2</v>
      </c>
    </row>
    <row r="18" spans="2:7" x14ac:dyDescent="0.2">
      <c r="B18" s="21" t="s">
        <v>12</v>
      </c>
      <c r="C18" s="49">
        <v>11200</v>
      </c>
      <c r="D18" s="50">
        <v>6347</v>
      </c>
      <c r="E18" s="82">
        <f t="shared" ref="E18:E20" si="1">+D18/$D$15</f>
        <v>0.78785998013902681</v>
      </c>
      <c r="F18" s="52">
        <v>4853</v>
      </c>
      <c r="G18" s="83">
        <f t="shared" si="0"/>
        <v>0.8130340090467415</v>
      </c>
    </row>
    <row r="19" spans="2:7" x14ac:dyDescent="0.2">
      <c r="B19" s="21" t="s">
        <v>13</v>
      </c>
      <c r="C19" s="49">
        <v>455</v>
      </c>
      <c r="D19" s="50">
        <v>250</v>
      </c>
      <c r="E19" s="82">
        <f t="shared" si="1"/>
        <v>3.1032770605759683E-2</v>
      </c>
      <c r="F19" s="52">
        <v>205</v>
      </c>
      <c r="G19" s="83">
        <f t="shared" si="0"/>
        <v>3.4344111241413969E-2</v>
      </c>
    </row>
    <row r="20" spans="2:7" x14ac:dyDescent="0.2">
      <c r="B20" s="24" t="s">
        <v>14</v>
      </c>
      <c r="C20" s="54">
        <v>888</v>
      </c>
      <c r="D20" s="55">
        <v>394</v>
      </c>
      <c r="E20" s="84">
        <f t="shared" si="1"/>
        <v>4.8907646474677262E-2</v>
      </c>
      <c r="F20" s="57">
        <v>494</v>
      </c>
      <c r="G20" s="85">
        <f t="shared" si="0"/>
        <v>8.2760931479309768E-2</v>
      </c>
    </row>
    <row r="21" spans="2:7" x14ac:dyDescent="0.2">
      <c r="B21" s="27" t="s">
        <v>15</v>
      </c>
    </row>
    <row r="40" spans="2:2" x14ac:dyDescent="0.2">
      <c r="B40" s="86" t="s">
        <v>44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O40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46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15" x14ac:dyDescent="0.2">
      <c r="B15" s="45" t="s">
        <v>9</v>
      </c>
      <c r="C15" s="46">
        <f>SUM(C16:C20)</f>
        <v>23863</v>
      </c>
      <c r="D15" s="46">
        <f>SUM(D16:D20)</f>
        <v>13767</v>
      </c>
      <c r="E15" s="47">
        <f>SUM(E16:E20)</f>
        <v>1</v>
      </c>
      <c r="F15" s="46">
        <f>SUM(F16:F20)</f>
        <v>10096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228</v>
      </c>
      <c r="D16" s="50">
        <v>185</v>
      </c>
      <c r="E16" s="82">
        <f>+D16/$D$15</f>
        <v>1.3437931284956781E-2</v>
      </c>
      <c r="F16" s="52">
        <v>43</v>
      </c>
      <c r="G16" s="83">
        <f>+F16/$F$15</f>
        <v>4.2591125198098261E-3</v>
      </c>
    </row>
    <row r="17" spans="2:7" x14ac:dyDescent="0.2">
      <c r="B17" s="21" t="s">
        <v>11</v>
      </c>
      <c r="C17" s="49">
        <v>1264</v>
      </c>
      <c r="D17" s="50">
        <v>898</v>
      </c>
      <c r="E17" s="82">
        <f>+D17/$D$15</f>
        <v>6.5228444831844271E-2</v>
      </c>
      <c r="F17" s="52">
        <v>366</v>
      </c>
      <c r="G17" s="83">
        <f t="shared" ref="G17:G20" si="0">+F17/$F$15</f>
        <v>3.625198098256735E-2</v>
      </c>
    </row>
    <row r="18" spans="2:7" x14ac:dyDescent="0.2">
      <c r="B18" s="21" t="s">
        <v>12</v>
      </c>
      <c r="C18" s="49">
        <v>21013</v>
      </c>
      <c r="D18" s="50">
        <v>12031</v>
      </c>
      <c r="E18" s="82">
        <f t="shared" ref="E18:E20" si="1">+D18/$D$15</f>
        <v>0.87390135832062177</v>
      </c>
      <c r="F18" s="52">
        <v>8982</v>
      </c>
      <c r="G18" s="83">
        <f t="shared" si="0"/>
        <v>0.88965927099841524</v>
      </c>
    </row>
    <row r="19" spans="2:7" x14ac:dyDescent="0.2">
      <c r="B19" s="21" t="s">
        <v>13</v>
      </c>
      <c r="C19" s="49">
        <v>469</v>
      </c>
      <c r="D19" s="50">
        <v>256</v>
      </c>
      <c r="E19" s="82">
        <f t="shared" si="1"/>
        <v>1.8595191399723977E-2</v>
      </c>
      <c r="F19" s="52">
        <v>213</v>
      </c>
      <c r="G19" s="83">
        <f t="shared" si="0"/>
        <v>2.1097464342313788E-2</v>
      </c>
    </row>
    <row r="20" spans="2:7" x14ac:dyDescent="0.2">
      <c r="B20" s="24" t="s">
        <v>14</v>
      </c>
      <c r="C20" s="54">
        <v>889</v>
      </c>
      <c r="D20" s="55">
        <v>397</v>
      </c>
      <c r="E20" s="84">
        <f t="shared" si="1"/>
        <v>2.88370741628532E-2</v>
      </c>
      <c r="F20" s="57">
        <v>492</v>
      </c>
      <c r="G20" s="85">
        <f t="shared" si="0"/>
        <v>4.8732171156893822E-2</v>
      </c>
    </row>
    <row r="21" spans="2:7" x14ac:dyDescent="0.2">
      <c r="B21" s="27" t="s">
        <v>15</v>
      </c>
    </row>
    <row r="40" spans="2:2" x14ac:dyDescent="0.2">
      <c r="B40" s="86" t="s">
        <v>44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47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15" x14ac:dyDescent="0.2">
      <c r="B15" s="45" t="s">
        <v>9</v>
      </c>
      <c r="C15" s="46">
        <f>SUM(C16:C20)</f>
        <v>24921</v>
      </c>
      <c r="D15" s="46">
        <f>SUM(D16:D20)</f>
        <v>14422</v>
      </c>
      <c r="E15" s="47">
        <f>SUM(E16:E20)</f>
        <v>1</v>
      </c>
      <c r="F15" s="46">
        <f>SUM(F16:F20)</f>
        <v>10499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243</v>
      </c>
      <c r="D16" s="50">
        <v>197</v>
      </c>
      <c r="E16" s="82">
        <f>+D16/$D$15</f>
        <v>1.3659686589932048E-2</v>
      </c>
      <c r="F16" s="52">
        <v>46</v>
      </c>
      <c r="G16" s="83">
        <f>+F16/$F$15</f>
        <v>4.381369654252786E-3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v>1307</v>
      </c>
      <c r="D17" s="50">
        <v>935</v>
      </c>
      <c r="E17" s="82">
        <f>+D17/$D$15</f>
        <v>6.4831507419220641E-2</v>
      </c>
      <c r="F17" s="52">
        <v>372</v>
      </c>
      <c r="G17" s="83">
        <f t="shared" ref="G17:G20" si="0">+F17/$F$15</f>
        <v>3.5431945899609484E-2</v>
      </c>
    </row>
    <row r="18" spans="2:7" x14ac:dyDescent="0.2">
      <c r="B18" s="21" t="s">
        <v>12</v>
      </c>
      <c r="C18" s="49">
        <v>21991</v>
      </c>
      <c r="D18" s="50">
        <v>12621</v>
      </c>
      <c r="E18" s="82">
        <f t="shared" ref="E18:E20" si="1">+D18/$D$15</f>
        <v>0.87512134239356543</v>
      </c>
      <c r="F18" s="52">
        <v>9370</v>
      </c>
      <c r="G18" s="83">
        <f t="shared" si="0"/>
        <v>0.89246594913801314</v>
      </c>
    </row>
    <row r="19" spans="2:7" x14ac:dyDescent="0.2">
      <c r="B19" s="21" t="s">
        <v>13</v>
      </c>
      <c r="C19" s="49">
        <v>480</v>
      </c>
      <c r="D19" s="50">
        <v>264</v>
      </c>
      <c r="E19" s="82">
        <f t="shared" si="1"/>
        <v>1.8305366800721121E-2</v>
      </c>
      <c r="F19" s="52">
        <v>216</v>
      </c>
      <c r="G19" s="83">
        <f t="shared" si="0"/>
        <v>2.0573387941708734E-2</v>
      </c>
    </row>
    <row r="20" spans="2:7" x14ac:dyDescent="0.2">
      <c r="B20" s="24" t="s">
        <v>14</v>
      </c>
      <c r="C20" s="54">
        <v>900</v>
      </c>
      <c r="D20" s="55">
        <v>405</v>
      </c>
      <c r="E20" s="84">
        <f t="shared" si="1"/>
        <v>2.8082096796560811E-2</v>
      </c>
      <c r="F20" s="57">
        <v>495</v>
      </c>
      <c r="G20" s="85">
        <f t="shared" si="0"/>
        <v>4.7147347366415848E-2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38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48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15" x14ac:dyDescent="0.2">
      <c r="B15" s="45" t="s">
        <v>9</v>
      </c>
      <c r="C15" s="46">
        <f>SUM(C16:C20)</f>
        <v>25549</v>
      </c>
      <c r="D15" s="46">
        <f>SUM(D16:D20)</f>
        <v>14759</v>
      </c>
      <c r="E15" s="47">
        <f>SUM(E16:E20)</f>
        <v>1.0000000000000002</v>
      </c>
      <c r="F15" s="46">
        <f>SUM(F16:F20)</f>
        <v>10790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236</v>
      </c>
      <c r="D16" s="50">
        <v>194</v>
      </c>
      <c r="E16" s="82">
        <f>+D16/$D$15</f>
        <v>1.3144521986584458E-2</v>
      </c>
      <c r="F16" s="52">
        <v>42</v>
      </c>
      <c r="G16" s="83">
        <f>+F16/$F$15</f>
        <v>3.8924930491195551E-3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v>1271</v>
      </c>
      <c r="D17" s="50">
        <v>904</v>
      </c>
      <c r="E17" s="82">
        <f>+D17/$D$15</f>
        <v>6.1250762246764685E-2</v>
      </c>
      <c r="F17" s="52">
        <v>367</v>
      </c>
      <c r="G17" s="83">
        <f t="shared" ref="G17:G20" si="0">+F17/$F$15</f>
        <v>3.4012974976830396E-2</v>
      </c>
    </row>
    <row r="18" spans="2:7" x14ac:dyDescent="0.2">
      <c r="B18" s="21" t="s">
        <v>12</v>
      </c>
      <c r="C18" s="49">
        <v>22653</v>
      </c>
      <c r="D18" s="50">
        <v>12989</v>
      </c>
      <c r="E18" s="82">
        <f t="shared" ref="E18:E20" si="1">+D18/$D$15</f>
        <v>0.8800731756894099</v>
      </c>
      <c r="F18" s="52">
        <v>9664</v>
      </c>
      <c r="G18" s="83">
        <f t="shared" si="0"/>
        <v>0.89564411492122331</v>
      </c>
    </row>
    <row r="19" spans="2:7" x14ac:dyDescent="0.2">
      <c r="B19" s="21" t="s">
        <v>13</v>
      </c>
      <c r="C19" s="49">
        <v>487</v>
      </c>
      <c r="D19" s="50">
        <v>268</v>
      </c>
      <c r="E19" s="82">
        <f t="shared" si="1"/>
        <v>1.8158411816518734E-2</v>
      </c>
      <c r="F19" s="52">
        <v>219</v>
      </c>
      <c r="G19" s="83">
        <f t="shared" si="0"/>
        <v>2.0296570898980539E-2</v>
      </c>
    </row>
    <row r="20" spans="2:7" x14ac:dyDescent="0.2">
      <c r="B20" s="24" t="s">
        <v>14</v>
      </c>
      <c r="C20" s="54">
        <v>902</v>
      </c>
      <c r="D20" s="55">
        <v>404</v>
      </c>
      <c r="E20" s="84">
        <f t="shared" si="1"/>
        <v>2.737312826072227E-2</v>
      </c>
      <c r="F20" s="57">
        <v>498</v>
      </c>
      <c r="G20" s="85">
        <f t="shared" si="0"/>
        <v>4.6153846153846156E-2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49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15" x14ac:dyDescent="0.2">
      <c r="B15" s="45" t="s">
        <v>9</v>
      </c>
      <c r="C15" s="46">
        <f>SUM(C16:C20)</f>
        <v>26527</v>
      </c>
      <c r="D15" s="46">
        <f>SUM(D16:D20)</f>
        <v>15352</v>
      </c>
      <c r="E15" s="47">
        <f>SUM(E16:E20)</f>
        <v>0.99999999999999989</v>
      </c>
      <c r="F15" s="46">
        <f>SUM(F16:F20)</f>
        <v>11175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259</v>
      </c>
      <c r="D16" s="50">
        <v>209</v>
      </c>
      <c r="E16" s="82">
        <f>+D16/$D$15</f>
        <v>1.3613861386138614E-2</v>
      </c>
      <c r="F16" s="52">
        <v>50</v>
      </c>
      <c r="G16" s="83">
        <f>+F16/$F$15</f>
        <v>4.4742729306487695E-3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v>1333</v>
      </c>
      <c r="D17" s="50">
        <v>942</v>
      </c>
      <c r="E17" s="82">
        <f>+D17/$D$15</f>
        <v>6.1360083376758731E-2</v>
      </c>
      <c r="F17" s="52">
        <v>391</v>
      </c>
      <c r="G17" s="83">
        <f t="shared" ref="G17:G20" si="0">+F17/$F$15</f>
        <v>3.4988814317673381E-2</v>
      </c>
    </row>
    <row r="18" spans="2:7" x14ac:dyDescent="0.2">
      <c r="B18" s="21" t="s">
        <v>12</v>
      </c>
      <c r="C18" s="49">
        <v>23513</v>
      </c>
      <c r="D18" s="50">
        <v>13505</v>
      </c>
      <c r="E18" s="82">
        <f t="shared" ref="E18:E20" si="1">+D18/$D$15</f>
        <v>0.87968994267847833</v>
      </c>
      <c r="F18" s="52">
        <v>10008</v>
      </c>
      <c r="G18" s="83">
        <f>+F18/$F$15</f>
        <v>0.89557046979865773</v>
      </c>
    </row>
    <row r="19" spans="2:7" x14ac:dyDescent="0.2">
      <c r="B19" s="21" t="s">
        <v>13</v>
      </c>
      <c r="C19" s="49">
        <v>503</v>
      </c>
      <c r="D19" s="50">
        <v>279</v>
      </c>
      <c r="E19" s="82">
        <f t="shared" si="1"/>
        <v>1.8173527879103701E-2</v>
      </c>
      <c r="F19" s="52">
        <v>224</v>
      </c>
      <c r="G19" s="83">
        <f t="shared" si="0"/>
        <v>2.0044742729306488E-2</v>
      </c>
    </row>
    <row r="20" spans="2:7" x14ac:dyDescent="0.2">
      <c r="B20" s="24" t="s">
        <v>14</v>
      </c>
      <c r="C20" s="54">
        <v>919</v>
      </c>
      <c r="D20" s="55">
        <v>417</v>
      </c>
      <c r="E20" s="84">
        <f t="shared" si="1"/>
        <v>2.7162584679520582E-2</v>
      </c>
      <c r="F20" s="57">
        <v>502</v>
      </c>
      <c r="G20" s="85">
        <f t="shared" si="0"/>
        <v>4.4921700223713647E-2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8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50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26566</v>
      </c>
      <c r="D15" s="46">
        <f>SUM(D16:D20)</f>
        <v>15393</v>
      </c>
      <c r="E15" s="47">
        <f>SUM(E16:E20)</f>
        <v>1</v>
      </c>
      <c r="F15" s="46">
        <f>SUM(F16:F20)</f>
        <v>11173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243</v>
      </c>
      <c r="D16" s="50">
        <v>198</v>
      </c>
      <c r="E16" s="82">
        <f>+D16/$D$15</f>
        <v>1.2862989670629507E-2</v>
      </c>
      <c r="F16" s="52">
        <v>45</v>
      </c>
      <c r="G16" s="83">
        <f>+F16/$F$15</f>
        <v>4.0275664548465049E-3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v>1278</v>
      </c>
      <c r="D17" s="50">
        <v>909</v>
      </c>
      <c r="E17" s="82">
        <f>+D17/$D$15</f>
        <v>5.9052816215162736E-2</v>
      </c>
      <c r="F17" s="52">
        <v>369</v>
      </c>
      <c r="G17" s="83">
        <f t="shared" ref="G17:G20" si="0">+F17/$F$15</f>
        <v>3.3026044929741344E-2</v>
      </c>
    </row>
    <row r="18" spans="2:7" x14ac:dyDescent="0.2">
      <c r="B18" s="21" t="s">
        <v>12</v>
      </c>
      <c r="C18" s="49">
        <v>23614</v>
      </c>
      <c r="D18" s="50">
        <v>13583</v>
      </c>
      <c r="E18" s="82">
        <f t="shared" ref="E18:E20" si="1">+D18/$D$15</f>
        <v>0.88241408432404345</v>
      </c>
      <c r="F18" s="52">
        <v>10031</v>
      </c>
      <c r="G18" s="83">
        <f>+F18/$F$15</f>
        <v>0.89778931352367319</v>
      </c>
    </row>
    <row r="19" spans="2:7" x14ac:dyDescent="0.2">
      <c r="B19" s="21" t="s">
        <v>13</v>
      </c>
      <c r="C19" s="49">
        <v>509</v>
      </c>
      <c r="D19" s="50">
        <v>284</v>
      </c>
      <c r="E19" s="82">
        <f t="shared" si="1"/>
        <v>1.8449944780094849E-2</v>
      </c>
      <c r="F19" s="52">
        <v>225</v>
      </c>
      <c r="G19" s="83">
        <f t="shared" si="0"/>
        <v>2.0137832274232523E-2</v>
      </c>
    </row>
    <row r="20" spans="2:7" x14ac:dyDescent="0.2">
      <c r="B20" s="24" t="s">
        <v>14</v>
      </c>
      <c r="C20" s="54">
        <v>922</v>
      </c>
      <c r="D20" s="55">
        <v>419</v>
      </c>
      <c r="E20" s="84">
        <f t="shared" si="1"/>
        <v>2.7220165010069512E-2</v>
      </c>
      <c r="F20" s="57">
        <v>503</v>
      </c>
      <c r="G20" s="85">
        <f t="shared" si="0"/>
        <v>4.5019242817506487E-2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38"/>
  <sheetViews>
    <sheetView showGridLines="0" view="pageBreakPreview" topLeftCell="A10" zoomScaleNormal="70" zoomScaleSheetLayoutView="10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51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27673</v>
      </c>
      <c r="D15" s="46">
        <f>SUM(D16:D20)</f>
        <v>16039</v>
      </c>
      <c r="E15" s="47">
        <f>SUM(E16:E20)</f>
        <v>0.99999999999999989</v>
      </c>
      <c r="F15" s="46">
        <f>SUM(F16:F20)</f>
        <v>11634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266</v>
      </c>
      <c r="D16" s="50">
        <v>216</v>
      </c>
      <c r="E16" s="82">
        <f>+D16/$D$15</f>
        <v>1.3467173763950371E-2</v>
      </c>
      <c r="F16" s="52">
        <v>50</v>
      </c>
      <c r="G16" s="83">
        <f>+F16/$F$15</f>
        <v>4.2977479800584495E-3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f t="shared" ref="C17:C20" si="0">D17+F17</f>
        <v>1345</v>
      </c>
      <c r="D17" s="50">
        <v>951</v>
      </c>
      <c r="E17" s="82">
        <f>+D17/$D$15</f>
        <v>5.9292973377392602E-2</v>
      </c>
      <c r="F17" s="52">
        <v>394</v>
      </c>
      <c r="G17" s="83">
        <f t="shared" ref="G17:G20" si="1">+F17/$F$15</f>
        <v>3.3866254082860578E-2</v>
      </c>
    </row>
    <row r="18" spans="2:7" x14ac:dyDescent="0.2">
      <c r="B18" s="21" t="s">
        <v>12</v>
      </c>
      <c r="C18" s="49">
        <f t="shared" si="0"/>
        <v>24605</v>
      </c>
      <c r="D18" s="50">
        <v>14155</v>
      </c>
      <c r="E18" s="82">
        <f t="shared" ref="E18:E20" si="2">+D18/$D$15</f>
        <v>0.88253631772554397</v>
      </c>
      <c r="F18" s="52">
        <v>10450</v>
      </c>
      <c r="G18" s="83">
        <f>+F18/$F$15</f>
        <v>0.89822932783221587</v>
      </c>
    </row>
    <row r="19" spans="2:7" x14ac:dyDescent="0.2">
      <c r="B19" s="21" t="s">
        <v>13</v>
      </c>
      <c r="C19" s="49">
        <f t="shared" si="0"/>
        <v>523</v>
      </c>
      <c r="D19" s="50">
        <v>295</v>
      </c>
      <c r="E19" s="82">
        <f t="shared" si="2"/>
        <v>1.8392667872061848E-2</v>
      </c>
      <c r="F19" s="52">
        <v>228</v>
      </c>
      <c r="G19" s="83">
        <f t="shared" si="1"/>
        <v>1.9597730789066528E-2</v>
      </c>
    </row>
    <row r="20" spans="2:7" x14ac:dyDescent="0.2">
      <c r="B20" s="24" t="s">
        <v>14</v>
      </c>
      <c r="C20" s="54">
        <f t="shared" si="0"/>
        <v>934</v>
      </c>
      <c r="D20" s="55">
        <v>422</v>
      </c>
      <c r="E20" s="84">
        <f t="shared" si="2"/>
        <v>2.6310867261051189E-2</v>
      </c>
      <c r="F20" s="57">
        <v>512</v>
      </c>
      <c r="G20" s="85">
        <f t="shared" si="1"/>
        <v>4.4008939315798523E-2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38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52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28544</v>
      </c>
      <c r="D15" s="46">
        <f>SUM(D16:D20)</f>
        <v>16524</v>
      </c>
      <c r="E15" s="47">
        <f>SUM(E16:E20)</f>
        <v>1</v>
      </c>
      <c r="F15" s="46">
        <f>SUM(F16:F20)</f>
        <v>12020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271</v>
      </c>
      <c r="D16" s="50">
        <v>218</v>
      </c>
      <c r="E16" s="82">
        <f>+D16/$D$15</f>
        <v>1.3192931493585089E-2</v>
      </c>
      <c r="F16" s="52">
        <v>53</v>
      </c>
      <c r="G16" s="83">
        <f>+F16/$F$15</f>
        <v>4.4093178036605655E-3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f t="shared" ref="C17:C20" si="0">D17+F17</f>
        <v>1327</v>
      </c>
      <c r="D17" s="50">
        <v>946</v>
      </c>
      <c r="E17" s="82">
        <f>+D17/$D$15</f>
        <v>5.7250060518034371E-2</v>
      </c>
      <c r="F17" s="52">
        <v>381</v>
      </c>
      <c r="G17" s="83">
        <f t="shared" ref="G17:G20" si="1">+F17/$F$15</f>
        <v>3.1697171381031612E-2</v>
      </c>
    </row>
    <row r="18" spans="2:7" x14ac:dyDescent="0.2">
      <c r="B18" s="21" t="s">
        <v>12</v>
      </c>
      <c r="C18" s="49">
        <f t="shared" si="0"/>
        <v>25483</v>
      </c>
      <c r="D18" s="50">
        <v>14642</v>
      </c>
      <c r="E18" s="82">
        <f t="shared" ref="E18:E20" si="2">+D18/$D$15</f>
        <v>0.88610505930767369</v>
      </c>
      <c r="F18" s="52">
        <v>10841</v>
      </c>
      <c r="G18" s="83">
        <f>+F18/$F$15</f>
        <v>0.90191347753743756</v>
      </c>
    </row>
    <row r="19" spans="2:7" x14ac:dyDescent="0.2">
      <c r="B19" s="21" t="s">
        <v>13</v>
      </c>
      <c r="C19" s="49">
        <f t="shared" si="0"/>
        <v>531</v>
      </c>
      <c r="D19" s="50">
        <v>298</v>
      </c>
      <c r="E19" s="82">
        <f t="shared" si="2"/>
        <v>1.8034374243524571E-2</v>
      </c>
      <c r="F19" s="52">
        <v>233</v>
      </c>
      <c r="G19" s="83">
        <f t="shared" si="1"/>
        <v>1.9384359400998336E-2</v>
      </c>
    </row>
    <row r="20" spans="2:7" x14ac:dyDescent="0.2">
      <c r="B20" s="24" t="s">
        <v>14</v>
      </c>
      <c r="C20" s="54">
        <f t="shared" si="0"/>
        <v>932</v>
      </c>
      <c r="D20" s="55">
        <v>420</v>
      </c>
      <c r="E20" s="84">
        <f t="shared" si="2"/>
        <v>2.5417574437182282E-2</v>
      </c>
      <c r="F20" s="57">
        <v>512</v>
      </c>
      <c r="G20" s="85">
        <f t="shared" si="1"/>
        <v>4.2595673876871881E-2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D46"/>
  <sheetViews>
    <sheetView showGridLines="0" view="pageBreakPreview" topLeftCell="A7" zoomScale="85" zoomScaleNormal="70" zoomScaleSheetLayoutView="85" workbookViewId="0">
      <selection activeCell="B11" sqref="B11:D11"/>
    </sheetView>
  </sheetViews>
  <sheetFormatPr baseColWidth="10" defaultRowHeight="15" x14ac:dyDescent="0.2"/>
  <cols>
    <col min="1" max="1" width="2" style="1" customWidth="1"/>
    <col min="2" max="2" width="27.140625" style="1" customWidth="1"/>
    <col min="3" max="4" width="28.5703125" style="1" customWidth="1"/>
    <col min="5" max="16384" width="11.42578125" style="1"/>
  </cols>
  <sheetData>
    <row r="1" spans="2:4" ht="3.75" customHeight="1" thickBot="1" x14ac:dyDescent="0.25"/>
    <row r="2" spans="2:4" x14ac:dyDescent="0.2">
      <c r="B2" s="2"/>
      <c r="C2" s="3"/>
      <c r="D2" s="4"/>
    </row>
    <row r="3" spans="2:4" x14ac:dyDescent="0.2">
      <c r="B3" s="6"/>
      <c r="C3" s="7"/>
      <c r="D3" s="8"/>
    </row>
    <row r="4" spans="2:4" x14ac:dyDescent="0.2">
      <c r="B4" s="6"/>
      <c r="C4" s="7"/>
      <c r="D4" s="8"/>
    </row>
    <row r="5" spans="2:4" x14ac:dyDescent="0.2">
      <c r="B5" s="6"/>
      <c r="C5" s="7"/>
      <c r="D5" s="8"/>
    </row>
    <row r="6" spans="2:4" x14ac:dyDescent="0.2">
      <c r="B6" s="6"/>
      <c r="C6" s="7"/>
      <c r="D6" s="8"/>
    </row>
    <row r="7" spans="2:4" ht="5.25" customHeight="1" x14ac:dyDescent="0.2">
      <c r="B7" s="35"/>
      <c r="C7" s="36"/>
      <c r="D7" s="37"/>
    </row>
    <row r="8" spans="2:4" ht="15.75" x14ac:dyDescent="0.25">
      <c r="B8" s="163" t="s">
        <v>0</v>
      </c>
      <c r="C8" s="164"/>
      <c r="D8" s="165"/>
    </row>
    <row r="9" spans="2:4" ht="15.75" x14ac:dyDescent="0.25">
      <c r="B9" s="163" t="s">
        <v>1</v>
      </c>
      <c r="C9" s="164"/>
      <c r="D9" s="165"/>
    </row>
    <row r="10" spans="2:4" ht="15.75" x14ac:dyDescent="0.25">
      <c r="B10" s="163" t="s">
        <v>2</v>
      </c>
      <c r="C10" s="164"/>
      <c r="D10" s="165"/>
    </row>
    <row r="11" spans="2:4" ht="15.75" x14ac:dyDescent="0.25">
      <c r="B11" s="163" t="s">
        <v>42</v>
      </c>
      <c r="C11" s="164"/>
      <c r="D11" s="165"/>
    </row>
    <row r="12" spans="2:4" ht="5.25" customHeight="1" x14ac:dyDescent="0.2">
      <c r="B12" s="29"/>
      <c r="C12" s="30"/>
      <c r="D12" s="31"/>
    </row>
    <row r="13" spans="2:4" ht="31.5" customHeight="1" x14ac:dyDescent="0.2">
      <c r="B13" s="173" t="s">
        <v>3</v>
      </c>
      <c r="C13" s="174" t="s">
        <v>7</v>
      </c>
      <c r="D13" s="171" t="s">
        <v>17</v>
      </c>
    </row>
    <row r="14" spans="2:4" x14ac:dyDescent="0.2">
      <c r="B14" s="167"/>
      <c r="C14" s="169"/>
      <c r="D14" s="172"/>
    </row>
    <row r="15" spans="2:4" x14ac:dyDescent="0.2">
      <c r="B15" s="17" t="s">
        <v>9</v>
      </c>
      <c r="C15" s="18">
        <f>SUM(C16:C28)</f>
        <v>15921</v>
      </c>
      <c r="D15" s="34">
        <f>SUM(D16:D28)</f>
        <v>1.0000000000000002</v>
      </c>
    </row>
    <row r="16" spans="2:4" x14ac:dyDescent="0.2">
      <c r="B16" s="21" t="s">
        <v>18</v>
      </c>
      <c r="C16" s="22">
        <v>14144</v>
      </c>
      <c r="D16" s="32">
        <f>+C16/$C$15</f>
        <v>0.88838640788895173</v>
      </c>
    </row>
    <row r="17" spans="2:4" x14ac:dyDescent="0.2">
      <c r="B17" s="21" t="s">
        <v>19</v>
      </c>
      <c r="C17" s="22">
        <v>397</v>
      </c>
      <c r="D17" s="32">
        <f t="shared" ref="D17:D28" si="0">+C17/$C$15</f>
        <v>2.4935619621883048E-2</v>
      </c>
    </row>
    <row r="18" spans="2:4" x14ac:dyDescent="0.2">
      <c r="B18" s="21" t="s">
        <v>20</v>
      </c>
      <c r="C18" s="22">
        <v>112</v>
      </c>
      <c r="D18" s="32">
        <f t="shared" si="0"/>
        <v>7.0347339991206582E-3</v>
      </c>
    </row>
    <row r="19" spans="2:4" x14ac:dyDescent="0.2">
      <c r="B19" s="21" t="s">
        <v>21</v>
      </c>
      <c r="C19" s="22">
        <v>539</v>
      </c>
      <c r="D19" s="32">
        <f t="shared" si="0"/>
        <v>3.3854657370768169E-2</v>
      </c>
    </row>
    <row r="20" spans="2:4" x14ac:dyDescent="0.2">
      <c r="B20" s="21" t="s">
        <v>22</v>
      </c>
      <c r="C20" s="22">
        <v>2</v>
      </c>
      <c r="D20" s="32">
        <f t="shared" si="0"/>
        <v>1.2562024998429746E-4</v>
      </c>
    </row>
    <row r="21" spans="2:4" x14ac:dyDescent="0.2">
      <c r="B21" s="21" t="s">
        <v>23</v>
      </c>
      <c r="C21" s="22">
        <v>38</v>
      </c>
      <c r="D21" s="32">
        <f t="shared" si="0"/>
        <v>2.3867847497016518E-3</v>
      </c>
    </row>
    <row r="22" spans="2:4" x14ac:dyDescent="0.2">
      <c r="B22" s="21" t="s">
        <v>24</v>
      </c>
      <c r="C22" s="22">
        <v>32</v>
      </c>
      <c r="D22" s="32">
        <f t="shared" si="0"/>
        <v>2.0099239997487593E-3</v>
      </c>
    </row>
    <row r="23" spans="2:4" x14ac:dyDescent="0.2">
      <c r="B23" s="21" t="s">
        <v>25</v>
      </c>
      <c r="C23" s="22">
        <v>1</v>
      </c>
      <c r="D23" s="32">
        <f t="shared" si="0"/>
        <v>6.2810124992148728E-5</v>
      </c>
    </row>
    <row r="24" spans="2:4" x14ac:dyDescent="0.2">
      <c r="B24" s="21" t="s">
        <v>26</v>
      </c>
      <c r="C24" s="22">
        <v>339</v>
      </c>
      <c r="D24" s="32">
        <f t="shared" si="0"/>
        <v>2.1292632372338419E-2</v>
      </c>
    </row>
    <row r="25" spans="2:4" x14ac:dyDescent="0.2">
      <c r="B25" s="21" t="s">
        <v>27</v>
      </c>
      <c r="C25" s="22">
        <v>21</v>
      </c>
      <c r="D25" s="32">
        <f t="shared" si="0"/>
        <v>1.3190126248351234E-3</v>
      </c>
    </row>
    <row r="26" spans="2:4" x14ac:dyDescent="0.2">
      <c r="B26" s="21" t="s">
        <v>28</v>
      </c>
      <c r="C26" s="22">
        <v>40</v>
      </c>
      <c r="D26" s="32">
        <f t="shared" si="0"/>
        <v>2.5124049996859492E-3</v>
      </c>
    </row>
    <row r="27" spans="2:4" x14ac:dyDescent="0.2">
      <c r="B27" s="21" t="s">
        <v>29</v>
      </c>
      <c r="C27" s="22">
        <v>15</v>
      </c>
      <c r="D27" s="32">
        <f t="shared" si="0"/>
        <v>9.4215187488223102E-4</v>
      </c>
    </row>
    <row r="28" spans="2:4" x14ac:dyDescent="0.2">
      <c r="B28" s="24" t="s">
        <v>30</v>
      </c>
      <c r="C28" s="25">
        <v>241</v>
      </c>
      <c r="D28" s="33">
        <f t="shared" si="0"/>
        <v>1.5137240123107845E-2</v>
      </c>
    </row>
    <row r="29" spans="2:4" x14ac:dyDescent="0.2">
      <c r="B29" s="27" t="s">
        <v>15</v>
      </c>
    </row>
    <row r="46" spans="2:2" x14ac:dyDescent="0.2">
      <c r="B46" s="28" t="s">
        <v>16</v>
      </c>
    </row>
  </sheetData>
  <mergeCells count="7">
    <mergeCell ref="D13:D14"/>
    <mergeCell ref="B8:D8"/>
    <mergeCell ref="B10:D10"/>
    <mergeCell ref="B11:D11"/>
    <mergeCell ref="B9:D9"/>
    <mergeCell ref="B13:B14"/>
    <mergeCell ref="C13:C1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53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29401</v>
      </c>
      <c r="D15" s="46">
        <f>SUM(D16:D20)</f>
        <v>17090</v>
      </c>
      <c r="E15" s="47">
        <f>SUM(E16:E20)</f>
        <v>1</v>
      </c>
      <c r="F15" s="46">
        <f>SUM(F16:F20)</f>
        <v>12311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274</v>
      </c>
      <c r="D16" s="50">
        <v>219</v>
      </c>
      <c r="E16" s="82">
        <f>+D16/$D$15</f>
        <v>1.2814511410181393E-2</v>
      </c>
      <c r="F16" s="52">
        <v>55</v>
      </c>
      <c r="G16" s="83">
        <f>+F16/$F$15</f>
        <v>4.4675493461132322E-3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f t="shared" ref="C17:C20" si="0">D17+F17</f>
        <v>1333</v>
      </c>
      <c r="D17" s="50">
        <v>960</v>
      </c>
      <c r="E17" s="82">
        <f>+D17/$D$15</f>
        <v>5.6173200702165006E-2</v>
      </c>
      <c r="F17" s="52">
        <v>373</v>
      </c>
      <c r="G17" s="83">
        <f t="shared" ref="G17:G20" si="1">+F17/$F$15</f>
        <v>3.0298107383640648E-2</v>
      </c>
    </row>
    <row r="18" spans="2:7" x14ac:dyDescent="0.2">
      <c r="B18" s="21" t="s">
        <v>12</v>
      </c>
      <c r="C18" s="49">
        <f t="shared" si="0"/>
        <v>26321</v>
      </c>
      <c r="D18" s="50">
        <v>15188</v>
      </c>
      <c r="E18" s="82">
        <f t="shared" ref="E18:E20" si="2">+D18/$D$15</f>
        <v>0.88870684610883555</v>
      </c>
      <c r="F18" s="52">
        <v>11133</v>
      </c>
      <c r="G18" s="83">
        <f>+F18/$F$15</f>
        <v>0.90431321582324753</v>
      </c>
    </row>
    <row r="19" spans="2:7" x14ac:dyDescent="0.2">
      <c r="B19" s="21" t="s">
        <v>13</v>
      </c>
      <c r="C19" s="49">
        <f t="shared" si="0"/>
        <v>535</v>
      </c>
      <c r="D19" s="50">
        <v>302</v>
      </c>
      <c r="E19" s="82">
        <f t="shared" si="2"/>
        <v>1.767115272088941E-2</v>
      </c>
      <c r="F19" s="52">
        <v>233</v>
      </c>
      <c r="G19" s="83">
        <f t="shared" si="1"/>
        <v>1.8926163593534238E-2</v>
      </c>
    </row>
    <row r="20" spans="2:7" x14ac:dyDescent="0.2">
      <c r="B20" s="24" t="s">
        <v>14</v>
      </c>
      <c r="C20" s="54">
        <f t="shared" si="0"/>
        <v>938</v>
      </c>
      <c r="D20" s="55">
        <v>421</v>
      </c>
      <c r="E20" s="84">
        <f t="shared" si="2"/>
        <v>2.4634289057928613E-2</v>
      </c>
      <c r="F20" s="57">
        <v>517</v>
      </c>
      <c r="G20" s="85">
        <f t="shared" si="1"/>
        <v>4.1994963853464379E-2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54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30504</v>
      </c>
      <c r="D15" s="46">
        <f>SUM(D16:D20)</f>
        <v>17749</v>
      </c>
      <c r="E15" s="47">
        <f>SUM(E16:E20)</f>
        <v>1</v>
      </c>
      <c r="F15" s="46">
        <f>SUM(F16:F20)</f>
        <v>12755</v>
      </c>
      <c r="G15" s="48">
        <f>SUM(G16:G20)</f>
        <v>0.99999999999999989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279</v>
      </c>
      <c r="D16" s="50">
        <v>222</v>
      </c>
      <c r="E16" s="82">
        <f>+D16/$D$15</f>
        <v>1.2507746915319173E-2</v>
      </c>
      <c r="F16" s="52">
        <v>57</v>
      </c>
      <c r="G16" s="83">
        <f>+F16/$F$15</f>
        <v>4.4688357506860055E-3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f t="shared" ref="C17:C20" si="0">D17+F17</f>
        <v>1397</v>
      </c>
      <c r="D17" s="50">
        <v>1006</v>
      </c>
      <c r="E17" s="82">
        <f>+D17/$D$15</f>
        <v>5.6679249535185078E-2</v>
      </c>
      <c r="F17" s="52">
        <v>391</v>
      </c>
      <c r="G17" s="83">
        <f t="shared" ref="G17:G20" si="1">+F17/$F$15</f>
        <v>3.0654645237161899E-2</v>
      </c>
    </row>
    <row r="18" spans="2:7" x14ac:dyDescent="0.2">
      <c r="B18" s="21" t="s">
        <v>12</v>
      </c>
      <c r="C18" s="49">
        <f t="shared" si="0"/>
        <v>27329</v>
      </c>
      <c r="D18" s="50">
        <v>15782</v>
      </c>
      <c r="E18" s="82">
        <f t="shared" ref="E18:E20" si="2">+D18/$D$15</f>
        <v>0.88917685503408639</v>
      </c>
      <c r="F18" s="52">
        <v>11547</v>
      </c>
      <c r="G18" s="83">
        <f>+F18/$F$15</f>
        <v>0.90529204233633864</v>
      </c>
    </row>
    <row r="19" spans="2:7" x14ac:dyDescent="0.2">
      <c r="B19" s="21" t="s">
        <v>13</v>
      </c>
      <c r="C19" s="49">
        <f t="shared" si="0"/>
        <v>550</v>
      </c>
      <c r="D19" s="50">
        <v>311</v>
      </c>
      <c r="E19" s="82">
        <f t="shared" si="2"/>
        <v>1.7522113921911095E-2</v>
      </c>
      <c r="F19" s="52">
        <v>239</v>
      </c>
      <c r="G19" s="83">
        <f t="shared" si="1"/>
        <v>1.8737749901999216E-2</v>
      </c>
    </row>
    <row r="20" spans="2:7" x14ac:dyDescent="0.2">
      <c r="B20" s="24" t="s">
        <v>14</v>
      </c>
      <c r="C20" s="54">
        <f t="shared" si="0"/>
        <v>949</v>
      </c>
      <c r="D20" s="55">
        <v>428</v>
      </c>
      <c r="E20" s="84">
        <f t="shared" si="2"/>
        <v>2.4114034593498226E-2</v>
      </c>
      <c r="F20" s="57">
        <v>521</v>
      </c>
      <c r="G20" s="85">
        <f t="shared" si="1"/>
        <v>4.0846726773814193E-2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55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31322</v>
      </c>
      <c r="D15" s="46">
        <f>SUM(D16:D20)</f>
        <v>18226</v>
      </c>
      <c r="E15" s="47">
        <f>SUM(E16:E20)</f>
        <v>1</v>
      </c>
      <c r="F15" s="46">
        <f>SUM(F16:F20)</f>
        <v>13096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270</v>
      </c>
      <c r="D16" s="50">
        <v>213</v>
      </c>
      <c r="E16" s="82">
        <f>+D16/$D$15</f>
        <v>1.1686601558213541E-2</v>
      </c>
      <c r="F16" s="52">
        <v>57</v>
      </c>
      <c r="G16" s="83">
        <f>+F16/$F$15</f>
        <v>4.3524740378741598E-3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f t="shared" ref="C17:C20" si="0">D17+F17</f>
        <v>1367</v>
      </c>
      <c r="D17" s="50">
        <v>988</v>
      </c>
      <c r="E17" s="82">
        <f>+D17/$D$15</f>
        <v>5.4208273894436519E-2</v>
      </c>
      <c r="F17" s="52">
        <v>379</v>
      </c>
      <c r="G17" s="83">
        <f t="shared" ref="G17:G20" si="1">+F17/$F$15</f>
        <v>2.8940134392180818E-2</v>
      </c>
    </row>
    <row r="18" spans="2:7" x14ac:dyDescent="0.2">
      <c r="B18" s="21" t="s">
        <v>12</v>
      </c>
      <c r="C18" s="49">
        <f t="shared" si="0"/>
        <v>28175</v>
      </c>
      <c r="D18" s="50">
        <v>16277</v>
      </c>
      <c r="E18" s="82">
        <f t="shared" ref="E18:E20" si="2">+D18/$D$15</f>
        <v>0.89306485240864697</v>
      </c>
      <c r="F18" s="52">
        <v>11898</v>
      </c>
      <c r="G18" s="83">
        <f>+F18/$F$15</f>
        <v>0.9085216860109957</v>
      </c>
    </row>
    <row r="19" spans="2:7" x14ac:dyDescent="0.2">
      <c r="B19" s="21" t="s">
        <v>13</v>
      </c>
      <c r="C19" s="49">
        <f t="shared" si="0"/>
        <v>568</v>
      </c>
      <c r="D19" s="50">
        <v>322</v>
      </c>
      <c r="E19" s="82">
        <f t="shared" si="2"/>
        <v>1.7667069022275869E-2</v>
      </c>
      <c r="F19" s="52">
        <v>246</v>
      </c>
      <c r="G19" s="83">
        <f t="shared" si="1"/>
        <v>1.878436163714111E-2</v>
      </c>
    </row>
    <row r="20" spans="2:7" x14ac:dyDescent="0.2">
      <c r="B20" s="24" t="s">
        <v>14</v>
      </c>
      <c r="C20" s="54">
        <f t="shared" si="0"/>
        <v>942</v>
      </c>
      <c r="D20" s="55">
        <v>426</v>
      </c>
      <c r="E20" s="84">
        <f t="shared" si="2"/>
        <v>2.3373203116427082E-2</v>
      </c>
      <c r="F20" s="57">
        <v>516</v>
      </c>
      <c r="G20" s="85">
        <f t="shared" si="1"/>
        <v>3.9401343921808184E-2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56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31994</v>
      </c>
      <c r="D15" s="46">
        <f>SUM(D16:D20)</f>
        <v>18591</v>
      </c>
      <c r="E15" s="47">
        <f>SUM(E16:E20)</f>
        <v>1</v>
      </c>
      <c r="F15" s="46">
        <f>SUM(F16:F20)</f>
        <v>13403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1392</v>
      </c>
      <c r="D16" s="50">
        <v>1004</v>
      </c>
      <c r="E16" s="82">
        <f>+D16/$D$15</f>
        <v>5.4004625894249904E-2</v>
      </c>
      <c r="F16" s="52">
        <v>388</v>
      </c>
      <c r="G16" s="83">
        <f>+F16/$F$15</f>
        <v>2.8948742818771918E-2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f t="shared" ref="C17:C20" si="0">D17+F17</f>
        <v>273</v>
      </c>
      <c r="D17" s="50">
        <v>216</v>
      </c>
      <c r="E17" s="82">
        <f>+D17/$D$15</f>
        <v>1.1618525092786833E-2</v>
      </c>
      <c r="F17" s="52">
        <v>57</v>
      </c>
      <c r="G17" s="83">
        <f t="shared" ref="G17:G20" si="1">+F17/$F$15</f>
        <v>4.2527792285309259E-3</v>
      </c>
    </row>
    <row r="18" spans="2:7" x14ac:dyDescent="0.2">
      <c r="B18" s="21" t="s">
        <v>12</v>
      </c>
      <c r="C18" s="49">
        <f t="shared" si="0"/>
        <v>28802</v>
      </c>
      <c r="D18" s="50">
        <v>16618</v>
      </c>
      <c r="E18" s="82">
        <f t="shared" ref="E18:E20" si="2">+D18/$D$15</f>
        <v>0.89387337959227586</v>
      </c>
      <c r="F18" s="52">
        <v>12184</v>
      </c>
      <c r="G18" s="83">
        <f>+F18/$F$15</f>
        <v>0.90905021263896146</v>
      </c>
    </row>
    <row r="19" spans="2:7" x14ac:dyDescent="0.2">
      <c r="B19" s="21" t="s">
        <v>13</v>
      </c>
      <c r="C19" s="49">
        <f t="shared" si="0"/>
        <v>955</v>
      </c>
      <c r="D19" s="50">
        <v>430</v>
      </c>
      <c r="E19" s="82">
        <f t="shared" si="2"/>
        <v>2.3129471249529344E-2</v>
      </c>
      <c r="F19" s="52">
        <v>525</v>
      </c>
      <c r="G19" s="83">
        <f t="shared" si="1"/>
        <v>3.9170334999626952E-2</v>
      </c>
    </row>
    <row r="20" spans="2:7" x14ac:dyDescent="0.2">
      <c r="B20" s="24" t="s">
        <v>14</v>
      </c>
      <c r="C20" s="54">
        <f t="shared" si="0"/>
        <v>572</v>
      </c>
      <c r="D20" s="55">
        <v>323</v>
      </c>
      <c r="E20" s="84">
        <f t="shared" si="2"/>
        <v>1.7373998171158086E-2</v>
      </c>
      <c r="F20" s="57">
        <v>249</v>
      </c>
      <c r="G20" s="85">
        <f t="shared" si="1"/>
        <v>1.857793031410878E-2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57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32718</v>
      </c>
      <c r="D15" s="46">
        <f>SUM(D16:D20)</f>
        <v>19051</v>
      </c>
      <c r="E15" s="47">
        <f>SUM(E16:E20)</f>
        <v>1</v>
      </c>
      <c r="F15" s="46">
        <f>SUM(F16:F20)</f>
        <v>13667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277</v>
      </c>
      <c r="D16" s="50">
        <v>221</v>
      </c>
      <c r="E16" s="82">
        <f>+D16/$D$15</f>
        <v>1.1600440921736392E-2</v>
      </c>
      <c r="F16" s="52">
        <v>56</v>
      </c>
      <c r="G16" s="83">
        <f>+F16/$F$15</f>
        <v>4.09746103753567E-3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f t="shared" ref="C17:C20" si="0">D17+F17</f>
        <v>1413</v>
      </c>
      <c r="D17" s="50">
        <v>1015</v>
      </c>
      <c r="E17" s="82">
        <f>+D17/$D$15</f>
        <v>5.3278043147341345E-2</v>
      </c>
      <c r="F17" s="52">
        <v>398</v>
      </c>
      <c r="G17" s="83">
        <f t="shared" ref="G17:G20" si="1">+F17/$F$15</f>
        <v>2.9121240945342797E-2</v>
      </c>
    </row>
    <row r="18" spans="2:7" x14ac:dyDescent="0.2">
      <c r="B18" s="21" t="s">
        <v>12</v>
      </c>
      <c r="C18" s="49">
        <f t="shared" si="0"/>
        <v>29500</v>
      </c>
      <c r="D18" s="50">
        <v>17061</v>
      </c>
      <c r="E18" s="82">
        <f t="shared" ref="E18:E20" si="2">+D18/$D$15</f>
        <v>0.89554354102146871</v>
      </c>
      <c r="F18" s="52">
        <v>12439</v>
      </c>
      <c r="G18" s="83">
        <f>+F18/$F$15</f>
        <v>0.91014853296261067</v>
      </c>
    </row>
    <row r="19" spans="2:7" x14ac:dyDescent="0.2">
      <c r="B19" s="21" t="s">
        <v>13</v>
      </c>
      <c r="C19" s="49">
        <f t="shared" si="0"/>
        <v>574</v>
      </c>
      <c r="D19" s="50">
        <v>324</v>
      </c>
      <c r="E19" s="82">
        <f t="shared" si="2"/>
        <v>1.7006981260826202E-2</v>
      </c>
      <c r="F19" s="52">
        <v>250</v>
      </c>
      <c r="G19" s="83">
        <f t="shared" si="1"/>
        <v>1.8292236774712811E-2</v>
      </c>
    </row>
    <row r="20" spans="2:7" x14ac:dyDescent="0.2">
      <c r="B20" s="24" t="s">
        <v>14</v>
      </c>
      <c r="C20" s="54">
        <f t="shared" si="0"/>
        <v>954</v>
      </c>
      <c r="D20" s="55">
        <v>430</v>
      </c>
      <c r="E20" s="84">
        <f t="shared" si="2"/>
        <v>2.2570993648627368E-2</v>
      </c>
      <c r="F20" s="57">
        <v>524</v>
      </c>
      <c r="G20" s="85">
        <f t="shared" si="1"/>
        <v>3.8340528279798052E-2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58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33710</v>
      </c>
      <c r="D15" s="46">
        <f>SUM(D16:D20)</f>
        <v>19628</v>
      </c>
      <c r="E15" s="47">
        <f>SUM(E16:E20)</f>
        <v>1</v>
      </c>
      <c r="F15" s="46">
        <f>SUM(F16:F20)</f>
        <v>14082</v>
      </c>
      <c r="G15" s="48">
        <f>SUM(G16:G20)</f>
        <v>0.99999999999999989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275</v>
      </c>
      <c r="D16" s="50">
        <v>219</v>
      </c>
      <c r="E16" s="82">
        <f>+D16/$D$15</f>
        <v>1.1157530059099245E-2</v>
      </c>
      <c r="F16" s="52">
        <v>56</v>
      </c>
      <c r="G16" s="83">
        <f>+F16/$F$15</f>
        <v>3.9767078539980115E-3</v>
      </c>
      <c r="J16" s="87"/>
      <c r="K16" s="87"/>
      <c r="L16" s="87"/>
      <c r="M16" s="87"/>
      <c r="N16" s="87"/>
    </row>
    <row r="17" spans="2:7" x14ac:dyDescent="0.2">
      <c r="B17" s="21" t="s">
        <v>11</v>
      </c>
      <c r="C17" s="49">
        <f t="shared" ref="C17:C20" si="0">D17+F17</f>
        <v>1400</v>
      </c>
      <c r="D17" s="50">
        <v>1005</v>
      </c>
      <c r="E17" s="82">
        <f>+D17/$D$15</f>
        <v>5.1202363969839008E-2</v>
      </c>
      <c r="F17" s="52">
        <v>395</v>
      </c>
      <c r="G17" s="83">
        <f t="shared" ref="G17:G20" si="1">+F17/$F$15</f>
        <v>2.8049992898735974E-2</v>
      </c>
    </row>
    <row r="18" spans="2:7" x14ac:dyDescent="0.2">
      <c r="B18" s="21" t="s">
        <v>12</v>
      </c>
      <c r="C18" s="49">
        <f t="shared" si="0"/>
        <v>30492</v>
      </c>
      <c r="D18" s="50">
        <v>17643</v>
      </c>
      <c r="E18" s="82">
        <f t="shared" ref="E18:E20" si="2">+D18/$D$15</f>
        <v>0.89886896270633787</v>
      </c>
      <c r="F18" s="52">
        <v>12849</v>
      </c>
      <c r="G18" s="83">
        <f>+F18/$F$15</f>
        <v>0.91244141457179373</v>
      </c>
    </row>
    <row r="19" spans="2:7" x14ac:dyDescent="0.2">
      <c r="B19" s="21" t="s">
        <v>13</v>
      </c>
      <c r="C19" s="49">
        <f t="shared" si="0"/>
        <v>583</v>
      </c>
      <c r="D19" s="50">
        <v>329</v>
      </c>
      <c r="E19" s="82">
        <f t="shared" si="2"/>
        <v>1.6761768901569187E-2</v>
      </c>
      <c r="F19" s="52">
        <v>254</v>
      </c>
      <c r="G19" s="83">
        <f t="shared" si="1"/>
        <v>1.8037210623490983E-2</v>
      </c>
    </row>
    <row r="20" spans="2:7" x14ac:dyDescent="0.2">
      <c r="B20" s="24" t="s">
        <v>14</v>
      </c>
      <c r="C20" s="54">
        <f t="shared" si="0"/>
        <v>960</v>
      </c>
      <c r="D20" s="55">
        <v>432</v>
      </c>
      <c r="E20" s="84">
        <f t="shared" si="2"/>
        <v>2.2009374363154678E-2</v>
      </c>
      <c r="F20" s="57">
        <v>528</v>
      </c>
      <c r="G20" s="85">
        <f t="shared" si="1"/>
        <v>3.7494674051981251E-2</v>
      </c>
    </row>
    <row r="21" spans="2:7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38"/>
  <sheetViews>
    <sheetView showGridLines="0" view="pageBreakPreview" zoomScaleNormal="70" zoomScaleSheetLayoutView="100" workbookViewId="0">
      <selection activeCell="K21" sqref="K21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59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34625</v>
      </c>
      <c r="D15" s="46">
        <f>SUM(D16:D20)</f>
        <v>20187</v>
      </c>
      <c r="E15" s="47">
        <f>SUM(E16:E20)</f>
        <v>0.99999999999999989</v>
      </c>
      <c r="F15" s="46">
        <f>SUM(F16:F20)</f>
        <v>14438</v>
      </c>
      <c r="G15" s="48">
        <f>SUM(G16:G20)</f>
        <v>1</v>
      </c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268</v>
      </c>
      <c r="D16" s="50">
        <v>212</v>
      </c>
      <c r="E16" s="82">
        <f>+D16/$D$15</f>
        <v>1.0501808094318126E-2</v>
      </c>
      <c r="F16" s="52">
        <v>56</v>
      </c>
      <c r="G16" s="83">
        <f>+F16/$F$15</f>
        <v>3.8786535531237015E-3</v>
      </c>
      <c r="I16" s="87"/>
      <c r="J16" s="87"/>
      <c r="K16" s="87"/>
      <c r="L16" s="87"/>
      <c r="M16" s="87"/>
      <c r="N16" s="87"/>
    </row>
    <row r="17" spans="2:9" x14ac:dyDescent="0.2">
      <c r="B17" s="21" t="s">
        <v>11</v>
      </c>
      <c r="C17" s="49">
        <f t="shared" ref="C17:C20" si="0">D17+F17</f>
        <v>1376</v>
      </c>
      <c r="D17" s="50">
        <v>999</v>
      </c>
      <c r="E17" s="82">
        <f>+D17/$D$15</f>
        <v>4.9487293802942485E-2</v>
      </c>
      <c r="F17" s="52">
        <v>377</v>
      </c>
      <c r="G17" s="83">
        <f t="shared" ref="G17:G20" si="1">+F17/$F$15</f>
        <v>2.6111649812993489E-2</v>
      </c>
      <c r="I17" s="87"/>
    </row>
    <row r="18" spans="2:9" x14ac:dyDescent="0.2">
      <c r="B18" s="21" t="s">
        <v>12</v>
      </c>
      <c r="C18" s="49">
        <f t="shared" si="0"/>
        <v>31427</v>
      </c>
      <c r="D18" s="50">
        <v>18208</v>
      </c>
      <c r="E18" s="82">
        <f t="shared" ref="E18:E20" si="2">+D18/$D$15</f>
        <v>0.90196661217615293</v>
      </c>
      <c r="F18" s="52">
        <v>13219</v>
      </c>
      <c r="G18" s="83">
        <f>+F18/$F$15</f>
        <v>0.91557002354896799</v>
      </c>
      <c r="I18" s="87"/>
    </row>
    <row r="19" spans="2:9" x14ac:dyDescent="0.2">
      <c r="B19" s="21" t="s">
        <v>13</v>
      </c>
      <c r="C19" s="49">
        <f t="shared" si="0"/>
        <v>589</v>
      </c>
      <c r="D19" s="50">
        <v>333</v>
      </c>
      <c r="E19" s="82">
        <f t="shared" si="2"/>
        <v>1.6495764600980831E-2</v>
      </c>
      <c r="F19" s="52">
        <v>256</v>
      </c>
      <c r="G19" s="83">
        <f t="shared" si="1"/>
        <v>1.7730987671422636E-2</v>
      </c>
      <c r="I19" s="87"/>
    </row>
    <row r="20" spans="2:9" x14ac:dyDescent="0.2">
      <c r="B20" s="24" t="s">
        <v>14</v>
      </c>
      <c r="C20" s="54">
        <f t="shared" si="0"/>
        <v>965</v>
      </c>
      <c r="D20" s="55">
        <v>435</v>
      </c>
      <c r="E20" s="84">
        <f t="shared" si="2"/>
        <v>2.1548521325605589E-2</v>
      </c>
      <c r="F20" s="57">
        <v>530</v>
      </c>
      <c r="G20" s="85">
        <f t="shared" si="1"/>
        <v>3.6708685413492176E-2</v>
      </c>
      <c r="I20" s="87"/>
    </row>
    <row r="21" spans="2:9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38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60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35926</v>
      </c>
      <c r="D15" s="46">
        <f>SUM(D16:D20)</f>
        <v>20970</v>
      </c>
      <c r="E15" s="47">
        <f>SUM(E16:E20)</f>
        <v>0.99999999999999989</v>
      </c>
      <c r="F15" s="46">
        <f>SUM(F16:F20)</f>
        <v>14956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285</v>
      </c>
      <c r="D16" s="50">
        <v>227</v>
      </c>
      <c r="E16" s="82">
        <f>+D16/$D$15</f>
        <v>1.0824988078206962E-2</v>
      </c>
      <c r="F16" s="52">
        <v>58</v>
      </c>
      <c r="G16" s="83">
        <f>+F16/$F$15</f>
        <v>3.878042257288045E-3</v>
      </c>
      <c r="I16" s="87"/>
      <c r="J16" s="87"/>
      <c r="K16" s="87"/>
      <c r="L16" s="87"/>
      <c r="M16" s="87"/>
      <c r="N16" s="87"/>
    </row>
    <row r="17" spans="2:9" x14ac:dyDescent="0.2">
      <c r="B17" s="21" t="s">
        <v>11</v>
      </c>
      <c r="C17" s="49">
        <f t="shared" ref="C17:C20" si="0">D17+F17</f>
        <v>1423</v>
      </c>
      <c r="D17" s="50">
        <v>1024</v>
      </c>
      <c r="E17" s="82">
        <f>+D17/$D$15</f>
        <v>4.8831664282308056E-2</v>
      </c>
      <c r="F17" s="52">
        <v>399</v>
      </c>
      <c r="G17" s="83">
        <f t="shared" ref="G17:G20" si="1">+F17/$F$15</f>
        <v>2.667825621824017E-2</v>
      </c>
      <c r="I17" s="87"/>
    </row>
    <row r="18" spans="2:9" x14ac:dyDescent="0.2">
      <c r="B18" s="21" t="s">
        <v>12</v>
      </c>
      <c r="C18" s="49">
        <f t="shared" si="0"/>
        <v>32638</v>
      </c>
      <c r="D18" s="50">
        <v>18932</v>
      </c>
      <c r="E18" s="82">
        <f t="shared" ref="E18:E20" si="2">+D18/$D$15</f>
        <v>0.90281354315689077</v>
      </c>
      <c r="F18" s="52">
        <v>13706</v>
      </c>
      <c r="G18" s="83">
        <f>+F18/$F$15</f>
        <v>0.9164215030756887</v>
      </c>
      <c r="I18" s="87"/>
    </row>
    <row r="19" spans="2:9" x14ac:dyDescent="0.2">
      <c r="B19" s="21" t="s">
        <v>13</v>
      </c>
      <c r="C19" s="49">
        <f t="shared" si="0"/>
        <v>596</v>
      </c>
      <c r="D19" s="50">
        <v>339</v>
      </c>
      <c r="E19" s="82">
        <f t="shared" si="2"/>
        <v>1.6165951359084406E-2</v>
      </c>
      <c r="F19" s="52">
        <v>257</v>
      </c>
      <c r="G19" s="83">
        <f t="shared" si="1"/>
        <v>1.7183738967638407E-2</v>
      </c>
      <c r="I19" s="87"/>
    </row>
    <row r="20" spans="2:9" x14ac:dyDescent="0.2">
      <c r="B20" s="24" t="s">
        <v>14</v>
      </c>
      <c r="C20" s="54">
        <f t="shared" si="0"/>
        <v>984</v>
      </c>
      <c r="D20" s="55">
        <v>448</v>
      </c>
      <c r="E20" s="84">
        <f t="shared" si="2"/>
        <v>2.1363853123509777E-2</v>
      </c>
      <c r="F20" s="57">
        <v>536</v>
      </c>
      <c r="G20" s="85">
        <f t="shared" si="1"/>
        <v>3.583845948114469E-2</v>
      </c>
      <c r="I20" s="87"/>
    </row>
    <row r="21" spans="2:9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38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61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37058</v>
      </c>
      <c r="D15" s="46">
        <f>SUM(D16:D20)</f>
        <v>21677</v>
      </c>
      <c r="E15" s="47">
        <f>SUM(E16:E20)</f>
        <v>1</v>
      </c>
      <c r="F15" s="46">
        <f>SUM(F16:F20)</f>
        <v>15381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285</v>
      </c>
      <c r="D16" s="50">
        <v>225</v>
      </c>
      <c r="E16" s="82">
        <f>+D16/$D$15</f>
        <v>1.0379665082806662E-2</v>
      </c>
      <c r="F16" s="52">
        <v>60</v>
      </c>
      <c r="G16" s="83">
        <f>+F16/$F$15</f>
        <v>3.9009167154281255E-3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1391</v>
      </c>
      <c r="D17" s="50">
        <v>998</v>
      </c>
      <c r="E17" s="82">
        <f>+D17/$D$15</f>
        <v>4.6039581122849102E-2</v>
      </c>
      <c r="F17" s="52">
        <v>393</v>
      </c>
      <c r="G17" s="83">
        <f t="shared" ref="G17:G20" si="1">+F17/$F$15</f>
        <v>2.5551004486054223E-2</v>
      </c>
      <c r="I17" s="87"/>
      <c r="J17" s="87"/>
    </row>
    <row r="18" spans="2:10" x14ac:dyDescent="0.2">
      <c r="B18" s="21" t="s">
        <v>12</v>
      </c>
      <c r="C18" s="49">
        <f t="shared" si="0"/>
        <v>33767</v>
      </c>
      <c r="D18" s="50">
        <v>19646</v>
      </c>
      <c r="E18" s="82">
        <f t="shared" ref="E18:E20" si="2">+D18/$D$15</f>
        <v>0.90630622318586518</v>
      </c>
      <c r="F18" s="52">
        <v>14121</v>
      </c>
      <c r="G18" s="83">
        <f>+F18/$F$15</f>
        <v>0.91808074897600933</v>
      </c>
      <c r="I18" s="87"/>
      <c r="J18" s="87"/>
    </row>
    <row r="19" spans="2:10" x14ac:dyDescent="0.2">
      <c r="B19" s="21" t="s">
        <v>13</v>
      </c>
      <c r="C19" s="49">
        <f t="shared" si="0"/>
        <v>606</v>
      </c>
      <c r="D19" s="50">
        <v>348</v>
      </c>
      <c r="E19" s="82">
        <f t="shared" si="2"/>
        <v>1.6053881994740969E-2</v>
      </c>
      <c r="F19" s="52">
        <v>258</v>
      </c>
      <c r="G19" s="83">
        <f t="shared" si="1"/>
        <v>1.6773941876340941E-2</v>
      </c>
      <c r="I19" s="87"/>
      <c r="J19" s="87"/>
    </row>
    <row r="20" spans="2:10" x14ac:dyDescent="0.2">
      <c r="B20" s="24" t="s">
        <v>14</v>
      </c>
      <c r="C20" s="54">
        <f t="shared" si="0"/>
        <v>1009</v>
      </c>
      <c r="D20" s="55">
        <v>460</v>
      </c>
      <c r="E20" s="84">
        <f t="shared" si="2"/>
        <v>2.1220648613738062E-2</v>
      </c>
      <c r="F20" s="57">
        <v>549</v>
      </c>
      <c r="G20" s="85">
        <f t="shared" si="1"/>
        <v>3.5693387946167346E-2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62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38268</v>
      </c>
      <c r="D15" s="46">
        <f>SUM(D16:D20)</f>
        <v>22410</v>
      </c>
      <c r="E15" s="47">
        <f>SUM(E16:E20)</f>
        <v>0.99999999999999989</v>
      </c>
      <c r="F15" s="46">
        <f>SUM(F16:F20)</f>
        <v>15858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273</v>
      </c>
      <c r="D16" s="50">
        <v>221</v>
      </c>
      <c r="E16" s="82">
        <f>+D16/$D$15</f>
        <v>9.8616688978134769E-3</v>
      </c>
      <c r="F16" s="52">
        <v>52</v>
      </c>
      <c r="G16" s="83">
        <f>+F16/$F$15</f>
        <v>3.2791020305208726E-3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1391</v>
      </c>
      <c r="D17" s="50">
        <v>1000</v>
      </c>
      <c r="E17" s="82">
        <f>+D17/$D$15</f>
        <v>4.4622936189201247E-2</v>
      </c>
      <c r="F17" s="52">
        <v>391</v>
      </c>
      <c r="G17" s="83">
        <f t="shared" ref="G17:G20" si="1">+F17/$F$15</f>
        <v>2.4656324883339638E-2</v>
      </c>
      <c r="I17" s="87"/>
      <c r="J17" s="87"/>
    </row>
    <row r="18" spans="2:10" x14ac:dyDescent="0.2">
      <c r="B18" s="21" t="s">
        <v>12</v>
      </c>
      <c r="C18" s="49">
        <f t="shared" si="0"/>
        <v>34959</v>
      </c>
      <c r="D18" s="50">
        <v>20363</v>
      </c>
      <c r="E18" s="82">
        <f t="shared" ref="E18:E20" si="2">+D18/$D$15</f>
        <v>0.90865684962070503</v>
      </c>
      <c r="F18" s="52">
        <v>14596</v>
      </c>
      <c r="G18" s="83">
        <f>+F18/$F$15</f>
        <v>0.9204187161054358</v>
      </c>
      <c r="I18" s="87"/>
      <c r="J18" s="87"/>
    </row>
    <row r="19" spans="2:10" x14ac:dyDescent="0.2">
      <c r="B19" s="21" t="s">
        <v>13</v>
      </c>
      <c r="C19" s="49">
        <f t="shared" si="0"/>
        <v>613</v>
      </c>
      <c r="D19" s="50">
        <v>352</v>
      </c>
      <c r="E19" s="82">
        <f t="shared" si="2"/>
        <v>1.570727353859884E-2</v>
      </c>
      <c r="F19" s="52">
        <v>261</v>
      </c>
      <c r="G19" s="83">
        <f t="shared" si="1"/>
        <v>1.6458569807037457E-2</v>
      </c>
      <c r="I19" s="87"/>
      <c r="J19" s="87"/>
    </row>
    <row r="20" spans="2:10" x14ac:dyDescent="0.2">
      <c r="B20" s="24" t="s">
        <v>14</v>
      </c>
      <c r="C20" s="54">
        <f t="shared" si="0"/>
        <v>1032</v>
      </c>
      <c r="D20" s="55">
        <v>474</v>
      </c>
      <c r="E20" s="84">
        <f t="shared" si="2"/>
        <v>2.1151271753681391E-2</v>
      </c>
      <c r="F20" s="57">
        <v>558</v>
      </c>
      <c r="G20" s="85">
        <f t="shared" si="1"/>
        <v>3.5187287173666287E-2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D46"/>
  <sheetViews>
    <sheetView showGridLines="0" view="pageBreakPreview" zoomScale="85" zoomScaleNormal="70" zoomScaleSheetLayoutView="85" workbookViewId="0">
      <selection activeCell="B11" sqref="B11:D11"/>
    </sheetView>
  </sheetViews>
  <sheetFormatPr baseColWidth="10" defaultRowHeight="15" x14ac:dyDescent="0.2"/>
  <cols>
    <col min="1" max="1" width="2" style="1" customWidth="1"/>
    <col min="2" max="2" width="27.140625" style="1" customWidth="1"/>
    <col min="3" max="4" width="28.5703125" style="1" customWidth="1"/>
    <col min="5" max="16384" width="11.42578125" style="1"/>
  </cols>
  <sheetData>
    <row r="1" spans="2:4" ht="3.75" customHeight="1" thickBot="1" x14ac:dyDescent="0.25"/>
    <row r="2" spans="2:4" x14ac:dyDescent="0.2">
      <c r="B2" s="2"/>
      <c r="C2" s="3"/>
      <c r="D2" s="4"/>
    </row>
    <row r="3" spans="2:4" x14ac:dyDescent="0.2">
      <c r="B3" s="6"/>
      <c r="C3" s="7"/>
      <c r="D3" s="8"/>
    </row>
    <row r="4" spans="2:4" x14ac:dyDescent="0.2">
      <c r="B4" s="6"/>
      <c r="C4" s="7"/>
      <c r="D4" s="8"/>
    </row>
    <row r="5" spans="2:4" x14ac:dyDescent="0.2">
      <c r="B5" s="6"/>
      <c r="C5" s="7"/>
      <c r="D5" s="8"/>
    </row>
    <row r="6" spans="2:4" x14ac:dyDescent="0.2">
      <c r="B6" s="6"/>
      <c r="C6" s="7"/>
      <c r="D6" s="8"/>
    </row>
    <row r="7" spans="2:4" ht="5.25" customHeight="1" x14ac:dyDescent="0.2">
      <c r="B7" s="35"/>
      <c r="C7" s="36"/>
      <c r="D7" s="37"/>
    </row>
    <row r="8" spans="2:4" ht="15.75" x14ac:dyDescent="0.25">
      <c r="B8" s="163" t="s">
        <v>0</v>
      </c>
      <c r="C8" s="164"/>
      <c r="D8" s="165"/>
    </row>
    <row r="9" spans="2:4" ht="15.75" x14ac:dyDescent="0.25">
      <c r="B9" s="163" t="s">
        <v>1</v>
      </c>
      <c r="C9" s="164"/>
      <c r="D9" s="165"/>
    </row>
    <row r="10" spans="2:4" ht="15.75" x14ac:dyDescent="0.25">
      <c r="B10" s="163" t="s">
        <v>2</v>
      </c>
      <c r="C10" s="164"/>
      <c r="D10" s="165"/>
    </row>
    <row r="11" spans="2:4" ht="15.75" x14ac:dyDescent="0.25">
      <c r="B11" s="163" t="s">
        <v>41</v>
      </c>
      <c r="C11" s="164"/>
      <c r="D11" s="165"/>
    </row>
    <row r="12" spans="2:4" ht="5.25" customHeight="1" x14ac:dyDescent="0.2">
      <c r="B12" s="29"/>
      <c r="C12" s="30"/>
      <c r="D12" s="31"/>
    </row>
    <row r="13" spans="2:4" ht="31.5" customHeight="1" x14ac:dyDescent="0.2">
      <c r="B13" s="173" t="s">
        <v>3</v>
      </c>
      <c r="C13" s="174" t="s">
        <v>7</v>
      </c>
      <c r="D13" s="171" t="s">
        <v>17</v>
      </c>
    </row>
    <row r="14" spans="2:4" x14ac:dyDescent="0.2">
      <c r="B14" s="167"/>
      <c r="C14" s="169"/>
      <c r="D14" s="172"/>
    </row>
    <row r="15" spans="2:4" x14ac:dyDescent="0.2">
      <c r="B15" s="17" t="s">
        <v>9</v>
      </c>
      <c r="C15" s="18">
        <f>SUM(C16:C28)</f>
        <v>9925</v>
      </c>
      <c r="D15" s="34">
        <f>SUM(D16:D28)</f>
        <v>1</v>
      </c>
    </row>
    <row r="16" spans="2:4" x14ac:dyDescent="0.2">
      <c r="B16" s="21" t="s">
        <v>18</v>
      </c>
      <c r="C16" s="22">
        <v>8003</v>
      </c>
      <c r="D16" s="32">
        <f>+C16/$C$15</f>
        <v>0.80634760705289676</v>
      </c>
    </row>
    <row r="17" spans="2:4" x14ac:dyDescent="0.2">
      <c r="B17" s="21" t="s">
        <v>19</v>
      </c>
      <c r="C17" s="22">
        <v>407</v>
      </c>
      <c r="D17" s="32">
        <f t="shared" ref="D17:D28" si="0">+C17/$C$15</f>
        <v>4.1007556675062971E-2</v>
      </c>
    </row>
    <row r="18" spans="2:4" x14ac:dyDescent="0.2">
      <c r="B18" s="21" t="s">
        <v>20</v>
      </c>
      <c r="C18" s="22">
        <v>122</v>
      </c>
      <c r="D18" s="32">
        <f t="shared" si="0"/>
        <v>1.2292191435768263E-2</v>
      </c>
    </row>
    <row r="19" spans="2:4" x14ac:dyDescent="0.2">
      <c r="B19" s="21" t="s">
        <v>21</v>
      </c>
      <c r="C19" s="22">
        <v>551</v>
      </c>
      <c r="D19" s="32">
        <f t="shared" si="0"/>
        <v>5.5516372795969771E-2</v>
      </c>
    </row>
    <row r="20" spans="2:4" x14ac:dyDescent="0.2">
      <c r="B20" s="21" t="s">
        <v>22</v>
      </c>
      <c r="C20" s="22">
        <v>1</v>
      </c>
      <c r="D20" s="32">
        <f t="shared" si="0"/>
        <v>1.0075566750629723E-4</v>
      </c>
    </row>
    <row r="21" spans="2:4" x14ac:dyDescent="0.2">
      <c r="B21" s="21" t="s">
        <v>23</v>
      </c>
      <c r="C21" s="22">
        <v>38</v>
      </c>
      <c r="D21" s="32">
        <f t="shared" si="0"/>
        <v>3.8287153652392949E-3</v>
      </c>
    </row>
    <row r="22" spans="2:4" x14ac:dyDescent="0.2">
      <c r="B22" s="21" t="s">
        <v>24</v>
      </c>
      <c r="C22" s="22">
        <v>28</v>
      </c>
      <c r="D22" s="32">
        <f t="shared" si="0"/>
        <v>2.8211586901763226E-3</v>
      </c>
    </row>
    <row r="23" spans="2:4" x14ac:dyDescent="0.2">
      <c r="B23" s="21" t="s">
        <v>25</v>
      </c>
      <c r="C23" s="22">
        <v>1</v>
      </c>
      <c r="D23" s="32">
        <f t="shared" si="0"/>
        <v>1.0075566750629723E-4</v>
      </c>
    </row>
    <row r="24" spans="2:4" x14ac:dyDescent="0.2">
      <c r="B24" s="21" t="s">
        <v>26</v>
      </c>
      <c r="C24" s="22">
        <v>309</v>
      </c>
      <c r="D24" s="32">
        <f t="shared" si="0"/>
        <v>3.1133501259445844E-2</v>
      </c>
    </row>
    <row r="25" spans="2:4" x14ac:dyDescent="0.2">
      <c r="B25" s="21" t="s">
        <v>27</v>
      </c>
      <c r="C25" s="22">
        <v>18</v>
      </c>
      <c r="D25" s="32">
        <f t="shared" si="0"/>
        <v>1.8136020151133501E-3</v>
      </c>
    </row>
    <row r="26" spans="2:4" x14ac:dyDescent="0.2">
      <c r="B26" s="21" t="s">
        <v>28</v>
      </c>
      <c r="C26" s="22">
        <v>40</v>
      </c>
      <c r="D26" s="32">
        <f t="shared" si="0"/>
        <v>4.0302267002518891E-3</v>
      </c>
    </row>
    <row r="27" spans="2:4" x14ac:dyDescent="0.2">
      <c r="B27" s="21" t="s">
        <v>29</v>
      </c>
      <c r="C27" s="22">
        <v>11</v>
      </c>
      <c r="D27" s="32">
        <f t="shared" si="0"/>
        <v>1.1083123425692696E-3</v>
      </c>
    </row>
    <row r="28" spans="2:4" x14ac:dyDescent="0.2">
      <c r="B28" s="24" t="s">
        <v>30</v>
      </c>
      <c r="C28" s="25">
        <v>396</v>
      </c>
      <c r="D28" s="33">
        <f t="shared" si="0"/>
        <v>3.98992443324937E-2</v>
      </c>
    </row>
    <row r="29" spans="2:4" x14ac:dyDescent="0.2">
      <c r="B29" s="27" t="s">
        <v>15</v>
      </c>
    </row>
    <row r="46" spans="2:2" x14ac:dyDescent="0.2">
      <c r="B46" s="28" t="s">
        <v>16</v>
      </c>
    </row>
  </sheetData>
  <mergeCells count="7">
    <mergeCell ref="B8:D8"/>
    <mergeCell ref="B9:D9"/>
    <mergeCell ref="B10:D10"/>
    <mergeCell ref="B11:D11"/>
    <mergeCell ref="B13:B14"/>
    <mergeCell ref="C13:C14"/>
    <mergeCell ref="D13:D1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63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39542</v>
      </c>
      <c r="D15" s="46">
        <f>SUM(D16:D20)</f>
        <v>23244</v>
      </c>
      <c r="E15" s="47">
        <f>SUM(E16:E20)</f>
        <v>0.99999999999999989</v>
      </c>
      <c r="F15" s="46">
        <f>SUM(F16:F20)</f>
        <v>16298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274</v>
      </c>
      <c r="D16" s="50">
        <v>220</v>
      </c>
      <c r="E16" s="82">
        <f>+D16/$D$15</f>
        <v>9.4648081225262425E-3</v>
      </c>
      <c r="F16" s="52">
        <v>54</v>
      </c>
      <c r="G16" s="83">
        <f>+F16/$F$15</f>
        <v>3.3132899742299667E-3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1400</v>
      </c>
      <c r="D17" s="50">
        <v>1012</v>
      </c>
      <c r="E17" s="82">
        <f>+D17/$D$15</f>
        <v>4.3538117363620718E-2</v>
      </c>
      <c r="F17" s="52">
        <v>388</v>
      </c>
      <c r="G17" s="83">
        <f t="shared" ref="G17:G20" si="1">+F17/$F$15</f>
        <v>2.3806602037059761E-2</v>
      </c>
      <c r="I17" s="87"/>
      <c r="J17" s="87"/>
    </row>
    <row r="18" spans="2:10" x14ac:dyDescent="0.2">
      <c r="B18" s="21" t="s">
        <v>12</v>
      </c>
      <c r="C18" s="49">
        <f t="shared" si="0"/>
        <v>36153</v>
      </c>
      <c r="D18" s="50">
        <v>21140</v>
      </c>
      <c r="E18" s="82">
        <f t="shared" ref="E18:E20" si="2">+D18/$D$15</f>
        <v>0.9094820168645672</v>
      </c>
      <c r="F18" s="52">
        <v>15013</v>
      </c>
      <c r="G18" s="83">
        <f>+F18/$F$15</f>
        <v>0.9211559700576758</v>
      </c>
      <c r="I18" s="87"/>
      <c r="J18" s="87"/>
    </row>
    <row r="19" spans="2:10" x14ac:dyDescent="0.2">
      <c r="B19" s="21" t="s">
        <v>13</v>
      </c>
      <c r="C19" s="49">
        <f t="shared" si="0"/>
        <v>627</v>
      </c>
      <c r="D19" s="50">
        <v>361</v>
      </c>
      <c r="E19" s="82">
        <f t="shared" si="2"/>
        <v>1.5530889691963517E-2</v>
      </c>
      <c r="F19" s="52">
        <v>266</v>
      </c>
      <c r="G19" s="83">
        <f t="shared" si="1"/>
        <v>1.6321020984169838E-2</v>
      </c>
      <c r="I19" s="87"/>
      <c r="J19" s="87"/>
    </row>
    <row r="20" spans="2:10" x14ac:dyDescent="0.2">
      <c r="B20" s="24" t="s">
        <v>14</v>
      </c>
      <c r="C20" s="54">
        <f t="shared" si="0"/>
        <v>1088</v>
      </c>
      <c r="D20" s="55">
        <v>511</v>
      </c>
      <c r="E20" s="84">
        <f t="shared" si="2"/>
        <v>2.1984167957322321E-2</v>
      </c>
      <c r="F20" s="57">
        <v>577</v>
      </c>
      <c r="G20" s="85">
        <f t="shared" si="1"/>
        <v>3.5403116946864648E-2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64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40800</v>
      </c>
      <c r="D15" s="46">
        <f>SUM(D16:D20)</f>
        <v>24069</v>
      </c>
      <c r="E15" s="47">
        <f>SUM(E16:E20)</f>
        <v>1</v>
      </c>
      <c r="F15" s="46">
        <f>SUM(F16:F20)</f>
        <v>16731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277</v>
      </c>
      <c r="D16" s="50">
        <v>220</v>
      </c>
      <c r="E16" s="82">
        <f>+D16/$D$15</f>
        <v>9.1403880510199844E-3</v>
      </c>
      <c r="F16" s="52">
        <v>57</v>
      </c>
      <c r="G16" s="83">
        <f>+F16/$F$15</f>
        <v>3.4068495606957147E-3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1385</v>
      </c>
      <c r="D17" s="50">
        <v>1004</v>
      </c>
      <c r="E17" s="82">
        <f>+D17/$D$15</f>
        <v>4.1713407287382112E-2</v>
      </c>
      <c r="F17" s="52">
        <v>381</v>
      </c>
      <c r="G17" s="83">
        <f t="shared" ref="G17:G20" si="1">+F17/$F$15</f>
        <v>2.2772099695176618E-2</v>
      </c>
      <c r="I17" s="87"/>
      <c r="J17" s="87"/>
    </row>
    <row r="18" spans="2:10" x14ac:dyDescent="0.2">
      <c r="B18" s="21" t="s">
        <v>12</v>
      </c>
      <c r="C18" s="49">
        <f t="shared" si="0"/>
        <v>37407</v>
      </c>
      <c r="D18" s="50">
        <v>21968</v>
      </c>
      <c r="E18" s="82">
        <f t="shared" ref="E18:E20" si="2">+D18/$D$15</f>
        <v>0.91270929411275914</v>
      </c>
      <c r="F18" s="52">
        <v>15439</v>
      </c>
      <c r="G18" s="83">
        <f>+F18/$F$15</f>
        <v>0.9227780766242305</v>
      </c>
      <c r="I18" s="87"/>
      <c r="J18" s="87"/>
    </row>
    <row r="19" spans="2:10" x14ac:dyDescent="0.2">
      <c r="B19" s="21" t="s">
        <v>13</v>
      </c>
      <c r="C19" s="49">
        <f t="shared" si="0"/>
        <v>633</v>
      </c>
      <c r="D19" s="50">
        <v>362</v>
      </c>
      <c r="E19" s="82">
        <f t="shared" si="2"/>
        <v>1.5040093065769247E-2</v>
      </c>
      <c r="F19" s="52">
        <v>271</v>
      </c>
      <c r="G19" s="83">
        <f t="shared" si="1"/>
        <v>1.6197477735939273E-2</v>
      </c>
      <c r="I19" s="87"/>
      <c r="J19" s="87"/>
    </row>
    <row r="20" spans="2:10" x14ac:dyDescent="0.2">
      <c r="B20" s="24" t="s">
        <v>14</v>
      </c>
      <c r="C20" s="54">
        <f t="shared" si="0"/>
        <v>1098</v>
      </c>
      <c r="D20" s="55">
        <v>515</v>
      </c>
      <c r="E20" s="84">
        <f t="shared" si="2"/>
        <v>2.139681748306951E-2</v>
      </c>
      <c r="F20" s="57">
        <v>583</v>
      </c>
      <c r="G20" s="85">
        <f t="shared" si="1"/>
        <v>3.4845496383957925E-2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65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42130</v>
      </c>
      <c r="D15" s="46">
        <f>SUM(D16:D20)</f>
        <v>24882</v>
      </c>
      <c r="E15" s="47">
        <f>SUM(E16:E20)</f>
        <v>1</v>
      </c>
      <c r="F15" s="46">
        <f>SUM(F16:F20)</f>
        <v>17248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294</v>
      </c>
      <c r="D16" s="50">
        <v>235</v>
      </c>
      <c r="E16" s="82">
        <f>+D16/$D$15</f>
        <v>9.4445784100956522E-3</v>
      </c>
      <c r="F16" s="52">
        <v>59</v>
      </c>
      <c r="G16" s="83">
        <f>+F16/$F$15</f>
        <v>3.4206864564007423E-3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1452</v>
      </c>
      <c r="D17" s="50">
        <v>1050</v>
      </c>
      <c r="E17" s="82">
        <f>+D17/$D$15</f>
        <v>4.2199180130214613E-2</v>
      </c>
      <c r="F17" s="52">
        <v>402</v>
      </c>
      <c r="G17" s="83">
        <f t="shared" ref="G17:G20" si="1">+F17/$F$15</f>
        <v>2.3307050092764379E-2</v>
      </c>
      <c r="I17" s="87"/>
      <c r="J17" s="87"/>
    </row>
    <row r="18" spans="2:10" x14ac:dyDescent="0.2">
      <c r="B18" s="21" t="s">
        <v>12</v>
      </c>
      <c r="C18" s="49">
        <f t="shared" si="0"/>
        <v>38630</v>
      </c>
      <c r="D18" s="50">
        <v>22706</v>
      </c>
      <c r="E18" s="82">
        <f t="shared" ref="E18:E20" si="2">+D18/$D$15</f>
        <v>0.91254722289205048</v>
      </c>
      <c r="F18" s="52">
        <v>15924</v>
      </c>
      <c r="G18" s="83">
        <f>+F18/$F$15</f>
        <v>0.92323747680890533</v>
      </c>
      <c r="I18" s="87"/>
      <c r="J18" s="87"/>
    </row>
    <row r="19" spans="2:10" x14ac:dyDescent="0.2">
      <c r="B19" s="21" t="s">
        <v>13</v>
      </c>
      <c r="C19" s="49">
        <f t="shared" si="0"/>
        <v>640</v>
      </c>
      <c r="D19" s="50">
        <v>366</v>
      </c>
      <c r="E19" s="82">
        <f t="shared" si="2"/>
        <v>1.470942850253195E-2</v>
      </c>
      <c r="F19" s="52">
        <v>274</v>
      </c>
      <c r="G19" s="83">
        <f t="shared" si="1"/>
        <v>1.5885899814471242E-2</v>
      </c>
      <c r="I19" s="87"/>
      <c r="J19" s="87"/>
    </row>
    <row r="20" spans="2:10" x14ac:dyDescent="0.2">
      <c r="B20" s="24" t="s">
        <v>14</v>
      </c>
      <c r="C20" s="54">
        <f t="shared" si="0"/>
        <v>1114</v>
      </c>
      <c r="D20" s="55">
        <v>525</v>
      </c>
      <c r="E20" s="84">
        <f t="shared" si="2"/>
        <v>2.1099590065107306E-2</v>
      </c>
      <c r="F20" s="57">
        <v>589</v>
      </c>
      <c r="G20" s="85">
        <f t="shared" si="1"/>
        <v>3.4148886827458258E-2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38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66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43412</v>
      </c>
      <c r="D15" s="46">
        <f>SUM(D16:D20)</f>
        <v>25713</v>
      </c>
      <c r="E15" s="47">
        <f>SUM(E16:E20)</f>
        <v>1</v>
      </c>
      <c r="F15" s="46">
        <f>SUM(F16:F20)</f>
        <v>17699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308</v>
      </c>
      <c r="D16" s="50">
        <v>242</v>
      </c>
      <c r="E16" s="82">
        <f>+D16/$D$15</f>
        <v>9.4115816901956216E-3</v>
      </c>
      <c r="F16" s="52">
        <v>66</v>
      </c>
      <c r="G16" s="83">
        <f>+F16/$F$15</f>
        <v>3.7290242386575512E-3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1465</v>
      </c>
      <c r="D17" s="50">
        <v>1058</v>
      </c>
      <c r="E17" s="82">
        <f>+D17/$D$15</f>
        <v>4.1146501769532919E-2</v>
      </c>
      <c r="F17" s="52">
        <v>407</v>
      </c>
      <c r="G17" s="83">
        <f t="shared" ref="G17:G20" si="1">+F17/$F$15</f>
        <v>2.2995649471721565E-2</v>
      </c>
      <c r="I17" s="87"/>
      <c r="J17" s="87"/>
    </row>
    <row r="18" spans="2:10" x14ac:dyDescent="0.2">
      <c r="B18" s="21" t="s">
        <v>12</v>
      </c>
      <c r="C18" s="49">
        <f t="shared" si="0"/>
        <v>39838</v>
      </c>
      <c r="D18" s="50">
        <v>23487</v>
      </c>
      <c r="E18" s="82">
        <f t="shared" ref="E18:E20" si="2">+D18/$D$15</f>
        <v>0.91342900478357247</v>
      </c>
      <c r="F18" s="52">
        <v>16351</v>
      </c>
      <c r="G18" s="83">
        <f>+F18/$F$15</f>
        <v>0.92383750494378214</v>
      </c>
      <c r="I18" s="87"/>
      <c r="J18" s="87"/>
    </row>
    <row r="19" spans="2:10" x14ac:dyDescent="0.2">
      <c r="B19" s="21" t="s">
        <v>13</v>
      </c>
      <c r="C19" s="49">
        <f t="shared" si="0"/>
        <v>647</v>
      </c>
      <c r="D19" s="50">
        <v>371</v>
      </c>
      <c r="E19" s="82">
        <f t="shared" si="2"/>
        <v>1.4428499202737914E-2</v>
      </c>
      <c r="F19" s="52">
        <v>276</v>
      </c>
      <c r="G19" s="83">
        <f t="shared" si="1"/>
        <v>1.5594101361658851E-2</v>
      </c>
      <c r="I19" s="87"/>
      <c r="J19" s="87"/>
    </row>
    <row r="20" spans="2:10" x14ac:dyDescent="0.2">
      <c r="B20" s="24" t="s">
        <v>14</v>
      </c>
      <c r="C20" s="54">
        <f t="shared" si="0"/>
        <v>1154</v>
      </c>
      <c r="D20" s="55">
        <v>555</v>
      </c>
      <c r="E20" s="84">
        <f t="shared" si="2"/>
        <v>2.1584412553961031E-2</v>
      </c>
      <c r="F20" s="57">
        <v>599</v>
      </c>
      <c r="G20" s="85">
        <f t="shared" si="1"/>
        <v>3.3843719984179899E-2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67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44248</v>
      </c>
      <c r="D15" s="46">
        <f>SUM(D16:D20)</f>
        <v>26220</v>
      </c>
      <c r="E15" s="47">
        <f>SUM(E16:E20)</f>
        <v>0.99999999999999989</v>
      </c>
      <c r="F15" s="46">
        <f>SUM(F16:F20)</f>
        <v>18028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313</v>
      </c>
      <c r="D16" s="50">
        <v>246</v>
      </c>
      <c r="E16" s="82">
        <f>+D16/$D$15</f>
        <v>9.3821510297482837E-3</v>
      </c>
      <c r="F16" s="52">
        <v>67</v>
      </c>
      <c r="G16" s="83">
        <f>+F16/$F$15</f>
        <v>3.7164410916352341E-3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1395</v>
      </c>
      <c r="D17" s="50">
        <v>1011</v>
      </c>
      <c r="E17" s="82">
        <f>+D17/$D$15</f>
        <v>3.8558352402745993E-2</v>
      </c>
      <c r="F17" s="52">
        <v>384</v>
      </c>
      <c r="G17" s="83">
        <f t="shared" ref="G17:G20" si="1">+F17/$F$15</f>
        <v>2.1300199689372089E-2</v>
      </c>
      <c r="I17" s="87"/>
      <c r="J17" s="87"/>
    </row>
    <row r="18" spans="2:10" x14ac:dyDescent="0.2">
      <c r="B18" s="21" t="s">
        <v>12</v>
      </c>
      <c r="C18" s="49">
        <f t="shared" si="0"/>
        <v>40712</v>
      </c>
      <c r="D18" s="50">
        <v>24015</v>
      </c>
      <c r="E18" s="82">
        <f t="shared" ref="E18:E20" si="2">+D18/$D$15</f>
        <v>0.91590389016018303</v>
      </c>
      <c r="F18" s="52">
        <v>16697</v>
      </c>
      <c r="G18" s="83">
        <f>+F18/$F$15</f>
        <v>0.92617040159751496</v>
      </c>
      <c r="I18" s="87"/>
      <c r="J18" s="87"/>
    </row>
    <row r="19" spans="2:10" x14ac:dyDescent="0.2">
      <c r="B19" s="21" t="s">
        <v>13</v>
      </c>
      <c r="C19" s="49">
        <f t="shared" si="0"/>
        <v>652</v>
      </c>
      <c r="D19" s="50">
        <v>377</v>
      </c>
      <c r="E19" s="82">
        <f t="shared" si="2"/>
        <v>1.4378337147215866E-2</v>
      </c>
      <c r="F19" s="52">
        <v>275</v>
      </c>
      <c r="G19" s="83">
        <f t="shared" si="1"/>
        <v>1.5254049256711782E-2</v>
      </c>
      <c r="I19" s="87"/>
      <c r="J19" s="87"/>
    </row>
    <row r="20" spans="2:10" x14ac:dyDescent="0.2">
      <c r="B20" s="24" t="s">
        <v>14</v>
      </c>
      <c r="C20" s="54">
        <f t="shared" si="0"/>
        <v>1176</v>
      </c>
      <c r="D20" s="55">
        <v>571</v>
      </c>
      <c r="E20" s="84">
        <f t="shared" si="2"/>
        <v>2.1777269260106789E-2</v>
      </c>
      <c r="F20" s="57">
        <v>605</v>
      </c>
      <c r="G20" s="85">
        <f t="shared" si="1"/>
        <v>3.3558908364765917E-2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38"/>
  <sheetViews>
    <sheetView showGridLines="0" view="pageBreakPreview" zoomScaleNormal="70" zoomScaleSheetLayoutView="100" workbookViewId="0">
      <selection activeCell="B11" sqref="B11:G11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68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45035</v>
      </c>
      <c r="D15" s="46">
        <f>SUM(D16:D20)</f>
        <v>26686</v>
      </c>
      <c r="E15" s="47">
        <f>SUM(E16:E20)</f>
        <v>1</v>
      </c>
      <c r="F15" s="46">
        <f>SUM(F16:F20)</f>
        <v>18349</v>
      </c>
      <c r="G15" s="48">
        <f>SUM(G16:G20)</f>
        <v>0.99999999999999989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325</v>
      </c>
      <c r="D16" s="50">
        <v>256</v>
      </c>
      <c r="E16" s="82">
        <f>+D16/$D$15</f>
        <v>9.5930450423442996E-3</v>
      </c>
      <c r="F16" s="52">
        <v>69</v>
      </c>
      <c r="G16" s="83">
        <f>+F16/$F$15</f>
        <v>3.7604229113303179E-3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1413</v>
      </c>
      <c r="D17" s="50">
        <v>1028</v>
      </c>
      <c r="E17" s="82">
        <f>+D17/$D$15</f>
        <v>3.8522071498163835E-2</v>
      </c>
      <c r="F17" s="52">
        <v>385</v>
      </c>
      <c r="G17" s="83">
        <f t="shared" ref="G17:G20" si="1">+F17/$F$15</f>
        <v>2.0982069867567715E-2</v>
      </c>
      <c r="I17" s="87"/>
      <c r="J17" s="87"/>
    </row>
    <row r="18" spans="2:10" x14ac:dyDescent="0.2">
      <c r="B18" s="21" t="s">
        <v>12</v>
      </c>
      <c r="C18" s="49">
        <f t="shared" si="0"/>
        <v>41435</v>
      </c>
      <c r="D18" s="50">
        <v>24433</v>
      </c>
      <c r="E18" s="82">
        <f t="shared" ref="E18:E20" si="2">+D18/$D$15</f>
        <v>0.91557370906093083</v>
      </c>
      <c r="F18" s="52">
        <v>17002</v>
      </c>
      <c r="G18" s="83">
        <f>+F18/$F$15</f>
        <v>0.9265900049048994</v>
      </c>
      <c r="I18" s="87"/>
      <c r="J18" s="87"/>
    </row>
    <row r="19" spans="2:10" x14ac:dyDescent="0.2">
      <c r="B19" s="21" t="s">
        <v>13</v>
      </c>
      <c r="C19" s="49">
        <f t="shared" si="0"/>
        <v>664</v>
      </c>
      <c r="D19" s="50">
        <v>382</v>
      </c>
      <c r="E19" s="82">
        <f t="shared" si="2"/>
        <v>1.4314621899123135E-2</v>
      </c>
      <c r="F19" s="52">
        <v>282</v>
      </c>
      <c r="G19" s="83">
        <f t="shared" si="1"/>
        <v>1.536868494195869E-2</v>
      </c>
      <c r="I19" s="87"/>
      <c r="J19" s="87"/>
    </row>
    <row r="20" spans="2:10" x14ac:dyDescent="0.2">
      <c r="B20" s="24" t="s">
        <v>14</v>
      </c>
      <c r="C20" s="54">
        <f t="shared" si="0"/>
        <v>1198</v>
      </c>
      <c r="D20" s="55">
        <v>587</v>
      </c>
      <c r="E20" s="84">
        <f t="shared" si="2"/>
        <v>2.1996552499437907E-2</v>
      </c>
      <c r="F20" s="57">
        <v>611</v>
      </c>
      <c r="G20" s="85">
        <f t="shared" si="1"/>
        <v>3.3298817374243825E-2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69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44144</v>
      </c>
      <c r="D15" s="46">
        <f>SUM(D16:D20)</f>
        <v>26059</v>
      </c>
      <c r="E15" s="47">
        <f>SUM(E16:E20)</f>
        <v>0.99999999999999989</v>
      </c>
      <c r="F15" s="46">
        <f>SUM(F16:F20)</f>
        <v>18085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247</v>
      </c>
      <c r="D16" s="50">
        <v>193</v>
      </c>
      <c r="E16" s="82">
        <f>+D16/$D$15</f>
        <v>7.4062703864307914E-3</v>
      </c>
      <c r="F16" s="52">
        <v>54</v>
      </c>
      <c r="G16" s="83">
        <f>+F16/$F$15</f>
        <v>2.9858999170583357E-3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1118</v>
      </c>
      <c r="D17" s="50">
        <v>799</v>
      </c>
      <c r="E17" s="82">
        <f>+D17/$D$15</f>
        <v>3.0661191910664264E-2</v>
      </c>
      <c r="F17" s="52">
        <v>319</v>
      </c>
      <c r="G17" s="83">
        <f t="shared" ref="G17:G20" si="1">+F17/$F$15</f>
        <v>1.7638927287807575E-2</v>
      </c>
      <c r="I17" s="87"/>
      <c r="J17" s="87"/>
    </row>
    <row r="18" spans="2:10" x14ac:dyDescent="0.2">
      <c r="B18" s="21" t="s">
        <v>12</v>
      </c>
      <c r="C18" s="49">
        <f t="shared" si="0"/>
        <v>40958</v>
      </c>
      <c r="D18" s="50">
        <v>24125</v>
      </c>
      <c r="E18" s="82">
        <f t="shared" ref="E18:E20" si="2">+D18/$D$15</f>
        <v>0.92578379830384894</v>
      </c>
      <c r="F18" s="52">
        <v>16833</v>
      </c>
      <c r="G18" s="83">
        <f>+F18/$F$15</f>
        <v>0.93077135747857342</v>
      </c>
      <c r="I18" s="87"/>
      <c r="J18" s="87"/>
    </row>
    <row r="19" spans="2:10" x14ac:dyDescent="0.2">
      <c r="B19" s="21" t="s">
        <v>13</v>
      </c>
      <c r="C19" s="49">
        <f t="shared" si="0"/>
        <v>657</v>
      </c>
      <c r="D19" s="50">
        <v>377</v>
      </c>
      <c r="E19" s="82">
        <f t="shared" si="2"/>
        <v>1.4467170651214552E-2</v>
      </c>
      <c r="F19" s="52">
        <v>280</v>
      </c>
      <c r="G19" s="83">
        <f t="shared" si="1"/>
        <v>1.5482444014376555E-2</v>
      </c>
      <c r="I19" s="87"/>
      <c r="J19" s="87"/>
    </row>
    <row r="20" spans="2:10" x14ac:dyDescent="0.2">
      <c r="B20" s="24" t="s">
        <v>14</v>
      </c>
      <c r="C20" s="54">
        <f t="shared" si="0"/>
        <v>1164</v>
      </c>
      <c r="D20" s="55">
        <v>565</v>
      </c>
      <c r="E20" s="84">
        <f t="shared" si="2"/>
        <v>2.1681568747841436E-2</v>
      </c>
      <c r="F20" s="57">
        <v>599</v>
      </c>
      <c r="G20" s="85">
        <f t="shared" si="1"/>
        <v>3.3121371302184129E-2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O38"/>
  <sheetViews>
    <sheetView showGridLines="0" view="pageBreakPreview" zoomScaleNormal="70" zoomScaleSheetLayoutView="100" workbookViewId="0">
      <selection activeCell="D16" sqref="D16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70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47341</v>
      </c>
      <c r="D15" s="46">
        <f>SUM(D16:D20)</f>
        <v>28153</v>
      </c>
      <c r="E15" s="47">
        <f>SUM(E16:E20)</f>
        <v>1</v>
      </c>
      <c r="F15" s="46">
        <f>SUM(F16:F20)</f>
        <v>19188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328</v>
      </c>
      <c r="D16" s="50">
        <v>259</v>
      </c>
      <c r="E16" s="82">
        <f>+D16/$D$15</f>
        <v>9.1997300465314538E-3</v>
      </c>
      <c r="F16" s="52">
        <v>69</v>
      </c>
      <c r="G16" s="83">
        <f>+F16/$F$15</f>
        <v>3.595997498436523E-3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1446</v>
      </c>
      <c r="D17" s="50">
        <v>1042</v>
      </c>
      <c r="E17" s="82">
        <f>+D17/$D$15</f>
        <v>3.7012041345504919E-2</v>
      </c>
      <c r="F17" s="52">
        <v>404</v>
      </c>
      <c r="G17" s="83">
        <f t="shared" ref="G17:G20" si="1">+F17/$F$15</f>
        <v>2.1054825932874714E-2</v>
      </c>
      <c r="I17" s="87"/>
      <c r="J17" s="87"/>
    </row>
    <row r="18" spans="2:10" x14ac:dyDescent="0.2">
      <c r="B18" s="21" t="s">
        <v>12</v>
      </c>
      <c r="C18" s="49">
        <f t="shared" si="0"/>
        <v>43624</v>
      </c>
      <c r="D18" s="50">
        <v>25830</v>
      </c>
      <c r="E18" s="82">
        <f t="shared" ref="E18:E20" si="2">+D18/$D$15</f>
        <v>0.91748659112705577</v>
      </c>
      <c r="F18" s="52">
        <v>17794</v>
      </c>
      <c r="G18" s="83">
        <f>+F18/$F$15</f>
        <v>0.92735042735042739</v>
      </c>
      <c r="I18" s="87"/>
      <c r="J18" s="87"/>
    </row>
    <row r="19" spans="2:10" x14ac:dyDescent="0.2">
      <c r="B19" s="21" t="s">
        <v>13</v>
      </c>
      <c r="C19" s="49">
        <f t="shared" si="0"/>
        <v>697</v>
      </c>
      <c r="D19" s="50">
        <v>403</v>
      </c>
      <c r="E19" s="82">
        <f t="shared" si="2"/>
        <v>1.4314637871630021E-2</v>
      </c>
      <c r="F19" s="52">
        <v>294</v>
      </c>
      <c r="G19" s="83">
        <f t="shared" si="1"/>
        <v>1.5322076297686053E-2</v>
      </c>
      <c r="I19" s="87"/>
      <c r="J19" s="87"/>
    </row>
    <row r="20" spans="2:10" x14ac:dyDescent="0.2">
      <c r="B20" s="24" t="s">
        <v>14</v>
      </c>
      <c r="C20" s="54">
        <f t="shared" si="0"/>
        <v>1246</v>
      </c>
      <c r="D20" s="55">
        <v>619</v>
      </c>
      <c r="E20" s="84">
        <f t="shared" si="2"/>
        <v>2.1986999609277875E-2</v>
      </c>
      <c r="F20" s="57">
        <v>627</v>
      </c>
      <c r="G20" s="85">
        <f t="shared" si="1"/>
        <v>3.2676672920575363E-2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71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48601</v>
      </c>
      <c r="D15" s="46">
        <f>SUM(D16:D20)</f>
        <v>28936</v>
      </c>
      <c r="E15" s="47">
        <f>SUM(E16:E20)</f>
        <v>0.99999999999999989</v>
      </c>
      <c r="F15" s="46">
        <f>SUM(F16:F20)</f>
        <v>19665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343</v>
      </c>
      <c r="D16" s="50">
        <v>268</v>
      </c>
      <c r="E16" s="82">
        <f>+D16/$D$15</f>
        <v>9.2618191871716889E-3</v>
      </c>
      <c r="F16" s="52">
        <v>75</v>
      </c>
      <c r="G16" s="83">
        <f>+F16/$F$15</f>
        <v>3.8138825324180014E-3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1462</v>
      </c>
      <c r="D17" s="50">
        <v>1062</v>
      </c>
      <c r="E17" s="82">
        <f>+D17/$D$15</f>
        <v>3.6701686480508706E-2</v>
      </c>
      <c r="F17" s="52">
        <v>400</v>
      </c>
      <c r="G17" s="83">
        <f t="shared" ref="G17:G20" si="1">+F17/$F$15</f>
        <v>2.0340706839562676E-2</v>
      </c>
      <c r="I17" s="87"/>
      <c r="J17" s="87"/>
    </row>
    <row r="18" spans="2:10" x14ac:dyDescent="0.2">
      <c r="B18" s="21" t="s">
        <v>12</v>
      </c>
      <c r="C18" s="49">
        <f t="shared" si="0"/>
        <v>44834</v>
      </c>
      <c r="D18" s="50">
        <v>26574</v>
      </c>
      <c r="E18" s="82">
        <f t="shared" ref="E18:E20" si="2">+D18/$D$15</f>
        <v>0.918371578656345</v>
      </c>
      <c r="F18" s="52">
        <v>18260</v>
      </c>
      <c r="G18" s="83">
        <f>+F18/$F$15</f>
        <v>0.92855326722603615</v>
      </c>
      <c r="I18" s="87"/>
      <c r="J18" s="87"/>
    </row>
    <row r="19" spans="2:10" x14ac:dyDescent="0.2">
      <c r="B19" s="21" t="s">
        <v>13</v>
      </c>
      <c r="C19" s="49">
        <f t="shared" si="0"/>
        <v>706</v>
      </c>
      <c r="D19" s="50">
        <v>409</v>
      </c>
      <c r="E19" s="82">
        <f t="shared" si="2"/>
        <v>1.4134641968482168E-2</v>
      </c>
      <c r="F19" s="52">
        <v>297</v>
      </c>
      <c r="G19" s="83">
        <f t="shared" si="1"/>
        <v>1.5102974828375287E-2</v>
      </c>
      <c r="I19" s="87"/>
      <c r="J19" s="87"/>
    </row>
    <row r="20" spans="2:10" x14ac:dyDescent="0.2">
      <c r="B20" s="24" t="s">
        <v>14</v>
      </c>
      <c r="C20" s="54">
        <f t="shared" si="0"/>
        <v>1256</v>
      </c>
      <c r="D20" s="55">
        <v>623</v>
      </c>
      <c r="E20" s="84">
        <f t="shared" si="2"/>
        <v>2.1530273707492397E-2</v>
      </c>
      <c r="F20" s="57">
        <v>633</v>
      </c>
      <c r="G20" s="85">
        <f t="shared" si="1"/>
        <v>3.2189168573607936E-2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72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49757</v>
      </c>
      <c r="D15" s="46">
        <f>SUM(D16:D20)</f>
        <v>29678</v>
      </c>
      <c r="E15" s="47">
        <f>SUM(E16:E20)</f>
        <v>1</v>
      </c>
      <c r="F15" s="46">
        <f>SUM(F16:F20)</f>
        <v>20079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338</v>
      </c>
      <c r="D16" s="50">
        <v>265</v>
      </c>
      <c r="E16" s="82">
        <f>+D16/$D$15</f>
        <v>8.929173124873643E-3</v>
      </c>
      <c r="F16" s="52">
        <v>73</v>
      </c>
      <c r="G16" s="83">
        <f>+F16/$F$15</f>
        <v>3.6356392250610089E-3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1489</v>
      </c>
      <c r="D17" s="50">
        <v>1083</v>
      </c>
      <c r="E17" s="82">
        <f>+D17/$D$15</f>
        <v>3.6491677336747762E-2</v>
      </c>
      <c r="F17" s="52">
        <v>406</v>
      </c>
      <c r="G17" s="83">
        <f t="shared" ref="G17:G20" si="1">+F17/$F$15</f>
        <v>2.0220130484585885E-2</v>
      </c>
      <c r="I17" s="87"/>
      <c r="J17" s="87"/>
    </row>
    <row r="18" spans="2:10" x14ac:dyDescent="0.2">
      <c r="B18" s="21" t="s">
        <v>12</v>
      </c>
      <c r="C18" s="49">
        <f t="shared" si="0"/>
        <v>45935</v>
      </c>
      <c r="D18" s="50">
        <v>27275</v>
      </c>
      <c r="E18" s="82">
        <f t="shared" ref="E18:E20" si="2">+D18/$D$15</f>
        <v>0.91903093200350428</v>
      </c>
      <c r="F18" s="52">
        <v>18660</v>
      </c>
      <c r="G18" s="83">
        <f>+F18/$F$15</f>
        <v>0.9293291498580607</v>
      </c>
      <c r="I18" s="87"/>
      <c r="J18" s="87"/>
    </row>
    <row r="19" spans="2:10" x14ac:dyDescent="0.2">
      <c r="B19" s="21" t="s">
        <v>13</v>
      </c>
      <c r="C19" s="49">
        <f t="shared" si="0"/>
        <v>718</v>
      </c>
      <c r="D19" s="50">
        <v>416</v>
      </c>
      <c r="E19" s="82">
        <f t="shared" si="2"/>
        <v>1.4017117056405418E-2</v>
      </c>
      <c r="F19" s="52">
        <v>302</v>
      </c>
      <c r="G19" s="83">
        <f t="shared" si="1"/>
        <v>1.5040589670800339E-2</v>
      </c>
      <c r="I19" s="87"/>
      <c r="J19" s="87"/>
    </row>
    <row r="20" spans="2:10" x14ac:dyDescent="0.2">
      <c r="B20" s="24" t="s">
        <v>14</v>
      </c>
      <c r="C20" s="54">
        <f t="shared" si="0"/>
        <v>1277</v>
      </c>
      <c r="D20" s="55">
        <v>639</v>
      </c>
      <c r="E20" s="84">
        <f t="shared" si="2"/>
        <v>2.1531100478468901E-2</v>
      </c>
      <c r="F20" s="57">
        <v>638</v>
      </c>
      <c r="G20" s="85">
        <f t="shared" si="1"/>
        <v>3.1774490761492108E-2</v>
      </c>
      <c r="I20" s="87"/>
      <c r="J20" s="87"/>
    </row>
    <row r="21" spans="2:10" x14ac:dyDescent="0.2">
      <c r="B21" s="27" t="s">
        <v>15</v>
      </c>
    </row>
    <row r="38" spans="1:7" x14ac:dyDescent="0.2">
      <c r="A38" s="182" t="s">
        <v>16</v>
      </c>
      <c r="B38" s="182"/>
      <c r="C38" s="182"/>
      <c r="D38" s="182"/>
      <c r="E38" s="182"/>
      <c r="F38" s="182"/>
      <c r="G38" s="182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D46"/>
  <sheetViews>
    <sheetView showGridLines="0" view="pageBreakPreview" zoomScale="85" zoomScaleNormal="70" zoomScaleSheetLayoutView="85" workbookViewId="0">
      <selection activeCell="B11" sqref="B11:D11"/>
    </sheetView>
  </sheetViews>
  <sheetFormatPr baseColWidth="10" defaultRowHeight="15" x14ac:dyDescent="0.2"/>
  <cols>
    <col min="1" max="1" width="2" style="1" customWidth="1"/>
    <col min="2" max="2" width="32.5703125" style="1" customWidth="1"/>
    <col min="3" max="3" width="36" style="1" customWidth="1"/>
    <col min="4" max="4" width="33" style="1" customWidth="1"/>
    <col min="5" max="16384" width="11.42578125" style="1"/>
  </cols>
  <sheetData>
    <row r="1" spans="2:4" ht="3.75" customHeight="1" thickBot="1" x14ac:dyDescent="0.25"/>
    <row r="2" spans="2:4" x14ac:dyDescent="0.2">
      <c r="B2" s="2"/>
      <c r="C2" s="3"/>
      <c r="D2" s="4"/>
    </row>
    <row r="3" spans="2:4" x14ac:dyDescent="0.2">
      <c r="B3" s="6"/>
      <c r="C3" s="7"/>
      <c r="D3" s="8"/>
    </row>
    <row r="4" spans="2:4" x14ac:dyDescent="0.2">
      <c r="B4" s="6"/>
      <c r="C4" s="7"/>
      <c r="D4" s="8"/>
    </row>
    <row r="5" spans="2:4" x14ac:dyDescent="0.2">
      <c r="B5" s="6"/>
      <c r="C5" s="7"/>
      <c r="D5" s="8"/>
    </row>
    <row r="6" spans="2:4" x14ac:dyDescent="0.2">
      <c r="B6" s="6"/>
      <c r="C6" s="7"/>
      <c r="D6" s="8"/>
    </row>
    <row r="7" spans="2:4" ht="5.25" customHeight="1" x14ac:dyDescent="0.2">
      <c r="B7" s="35"/>
      <c r="C7" s="36"/>
      <c r="D7" s="37"/>
    </row>
    <row r="8" spans="2:4" ht="15.75" x14ac:dyDescent="0.25">
      <c r="B8" s="163" t="s">
        <v>0</v>
      </c>
      <c r="C8" s="164"/>
      <c r="D8" s="165"/>
    </row>
    <row r="9" spans="2:4" ht="15.75" x14ac:dyDescent="0.25">
      <c r="B9" s="163" t="s">
        <v>1</v>
      </c>
      <c r="C9" s="164"/>
      <c r="D9" s="165"/>
    </row>
    <row r="10" spans="2:4" ht="15.75" x14ac:dyDescent="0.25">
      <c r="B10" s="163" t="s">
        <v>2</v>
      </c>
      <c r="C10" s="164"/>
      <c r="D10" s="165"/>
    </row>
    <row r="11" spans="2:4" ht="15.75" x14ac:dyDescent="0.25">
      <c r="B11" s="163" t="s">
        <v>40</v>
      </c>
      <c r="C11" s="164"/>
      <c r="D11" s="165"/>
    </row>
    <row r="12" spans="2:4" ht="5.25" customHeight="1" x14ac:dyDescent="0.2">
      <c r="B12" s="29"/>
      <c r="C12" s="30"/>
      <c r="D12" s="31"/>
    </row>
    <row r="13" spans="2:4" ht="31.5" customHeight="1" x14ac:dyDescent="0.2">
      <c r="B13" s="173" t="s">
        <v>3</v>
      </c>
      <c r="C13" s="174" t="s">
        <v>7</v>
      </c>
      <c r="D13" s="171" t="s">
        <v>17</v>
      </c>
    </row>
    <row r="14" spans="2:4" x14ac:dyDescent="0.2">
      <c r="B14" s="167"/>
      <c r="C14" s="169"/>
      <c r="D14" s="172"/>
    </row>
    <row r="15" spans="2:4" x14ac:dyDescent="0.2">
      <c r="B15" s="17" t="s">
        <v>9</v>
      </c>
      <c r="C15" s="18">
        <f>SUM(C16:C28)</f>
        <v>11100</v>
      </c>
      <c r="D15" s="34">
        <f>SUM(D16:D28)</f>
        <v>0.99999999999999978</v>
      </c>
    </row>
    <row r="16" spans="2:4" x14ac:dyDescent="0.2">
      <c r="B16" s="21" t="s">
        <v>18</v>
      </c>
      <c r="C16" s="22">
        <v>8687</v>
      </c>
      <c r="D16" s="32">
        <f>+C16/$C$15</f>
        <v>0.78261261261261261</v>
      </c>
    </row>
    <row r="17" spans="2:4" x14ac:dyDescent="0.2">
      <c r="B17" s="21" t="s">
        <v>19</v>
      </c>
      <c r="C17" s="22">
        <v>420</v>
      </c>
      <c r="D17" s="32">
        <f t="shared" ref="D17:D28" si="0">+C17/$C$15</f>
        <v>3.783783783783784E-2</v>
      </c>
    </row>
    <row r="18" spans="2:4" x14ac:dyDescent="0.2">
      <c r="B18" s="21" t="s">
        <v>20</v>
      </c>
      <c r="C18" s="22">
        <v>131</v>
      </c>
      <c r="D18" s="32">
        <f t="shared" si="0"/>
        <v>1.1801801801801801E-2</v>
      </c>
    </row>
    <row r="19" spans="2:4" x14ac:dyDescent="0.2">
      <c r="B19" s="21" t="s">
        <v>21</v>
      </c>
      <c r="C19" s="22">
        <v>654</v>
      </c>
      <c r="D19" s="32">
        <f t="shared" si="0"/>
        <v>5.8918918918918921E-2</v>
      </c>
    </row>
    <row r="20" spans="2:4" x14ac:dyDescent="0.2">
      <c r="B20" s="21" t="s">
        <v>22</v>
      </c>
      <c r="C20" s="22">
        <v>2</v>
      </c>
      <c r="D20" s="32">
        <f t="shared" si="0"/>
        <v>1.8018018018018018E-4</v>
      </c>
    </row>
    <row r="21" spans="2:4" x14ac:dyDescent="0.2">
      <c r="B21" s="21" t="s">
        <v>23</v>
      </c>
      <c r="C21" s="22">
        <v>54</v>
      </c>
      <c r="D21" s="32">
        <f t="shared" si="0"/>
        <v>4.8648648648648646E-3</v>
      </c>
    </row>
    <row r="22" spans="2:4" x14ac:dyDescent="0.2">
      <c r="B22" s="21" t="s">
        <v>24</v>
      </c>
      <c r="C22" s="22">
        <v>35</v>
      </c>
      <c r="D22" s="32">
        <f t="shared" si="0"/>
        <v>3.153153153153153E-3</v>
      </c>
    </row>
    <row r="23" spans="2:4" x14ac:dyDescent="0.2">
      <c r="B23" s="21" t="s">
        <v>25</v>
      </c>
      <c r="C23" s="22">
        <v>1</v>
      </c>
      <c r="D23" s="32">
        <f t="shared" si="0"/>
        <v>9.0090090090090091E-5</v>
      </c>
    </row>
    <row r="24" spans="2:4" x14ac:dyDescent="0.2">
      <c r="B24" s="21" t="s">
        <v>26</v>
      </c>
      <c r="C24" s="22">
        <v>415</v>
      </c>
      <c r="D24" s="32">
        <f t="shared" si="0"/>
        <v>3.7387387387387387E-2</v>
      </c>
    </row>
    <row r="25" spans="2:4" x14ac:dyDescent="0.2">
      <c r="B25" s="21" t="s">
        <v>27</v>
      </c>
      <c r="C25" s="22">
        <v>25</v>
      </c>
      <c r="D25" s="32">
        <f t="shared" si="0"/>
        <v>2.2522522522522522E-3</v>
      </c>
    </row>
    <row r="26" spans="2:4" x14ac:dyDescent="0.2">
      <c r="B26" s="21" t="s">
        <v>28</v>
      </c>
      <c r="C26" s="22">
        <v>65</v>
      </c>
      <c r="D26" s="32">
        <f t="shared" si="0"/>
        <v>5.8558558558558559E-3</v>
      </c>
    </row>
    <row r="27" spans="2:4" x14ac:dyDescent="0.2">
      <c r="B27" s="21" t="s">
        <v>29</v>
      </c>
      <c r="C27" s="22">
        <v>15</v>
      </c>
      <c r="D27" s="32">
        <f t="shared" si="0"/>
        <v>1.3513513513513514E-3</v>
      </c>
    </row>
    <row r="28" spans="2:4" x14ac:dyDescent="0.2">
      <c r="B28" s="24" t="s">
        <v>30</v>
      </c>
      <c r="C28" s="25">
        <v>596</v>
      </c>
      <c r="D28" s="33">
        <f t="shared" si="0"/>
        <v>5.3693693693693693E-2</v>
      </c>
    </row>
    <row r="29" spans="2:4" x14ac:dyDescent="0.2">
      <c r="B29" s="27" t="s">
        <v>15</v>
      </c>
    </row>
    <row r="46" spans="2:2" x14ac:dyDescent="0.2">
      <c r="B46" s="28" t="s">
        <v>16</v>
      </c>
    </row>
  </sheetData>
  <mergeCells count="7">
    <mergeCell ref="B8:D8"/>
    <mergeCell ref="B9:D9"/>
    <mergeCell ref="B10:D10"/>
    <mergeCell ref="B11:D11"/>
    <mergeCell ref="B13:B14"/>
    <mergeCell ref="C13:C14"/>
    <mergeCell ref="D13:D1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38"/>
  <sheetViews>
    <sheetView showGridLines="0" view="pageBreakPreview" zoomScaleNormal="70" zoomScaleSheetLayoutView="100" workbookViewId="0">
      <selection activeCell="J20" sqref="J20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73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51003</v>
      </c>
      <c r="D15" s="46">
        <v>30417</v>
      </c>
      <c r="E15" s="47">
        <v>1.0000000000000002</v>
      </c>
      <c r="F15" s="46">
        <v>20586</v>
      </c>
      <c r="G15" s="48">
        <v>0.99999999999999989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338</v>
      </c>
      <c r="D16" s="50">
        <v>265</v>
      </c>
      <c r="E16" s="89">
        <v>8.7122332905940764E-3</v>
      </c>
      <c r="F16" s="52">
        <v>73</v>
      </c>
      <c r="G16" s="90">
        <v>3.5460992907801418E-3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v>1453</v>
      </c>
      <c r="D17" s="50">
        <v>1054</v>
      </c>
      <c r="E17" s="89">
        <v>3.4651675050136437E-2</v>
      </c>
      <c r="F17" s="52">
        <v>399</v>
      </c>
      <c r="G17" s="90">
        <v>1.9382104342757212E-2</v>
      </c>
      <c r="I17" s="87"/>
      <c r="J17" s="87"/>
    </row>
    <row r="18" spans="2:10" x14ac:dyDescent="0.2">
      <c r="B18" s="21" t="s">
        <v>12</v>
      </c>
      <c r="C18" s="49">
        <v>47209</v>
      </c>
      <c r="D18" s="50">
        <v>28033</v>
      </c>
      <c r="E18" s="89">
        <v>0.92162277673669335</v>
      </c>
      <c r="F18" s="52">
        <v>19176</v>
      </c>
      <c r="G18" s="90">
        <v>0.93150684931506844</v>
      </c>
      <c r="I18" s="87"/>
      <c r="J18" s="87"/>
    </row>
    <row r="19" spans="2:10" x14ac:dyDescent="0.2">
      <c r="B19" s="21" t="s">
        <v>13</v>
      </c>
      <c r="C19" s="49">
        <v>729</v>
      </c>
      <c r="D19" s="50">
        <v>425</v>
      </c>
      <c r="E19" s="89">
        <v>1.3972449616990498E-2</v>
      </c>
      <c r="F19" s="52">
        <v>304</v>
      </c>
      <c r="G19" s="90">
        <v>1.4767317594481686E-2</v>
      </c>
      <c r="I19" s="87"/>
      <c r="J19" s="87"/>
    </row>
    <row r="20" spans="2:10" x14ac:dyDescent="0.2">
      <c r="B20" s="24" t="s">
        <v>14</v>
      </c>
      <c r="C20" s="54">
        <v>1274</v>
      </c>
      <c r="D20" s="55">
        <v>640</v>
      </c>
      <c r="E20" s="91">
        <v>2.1040865305585691E-2</v>
      </c>
      <c r="F20" s="57">
        <v>634</v>
      </c>
      <c r="G20" s="92">
        <v>3.0797629456912466E-2</v>
      </c>
      <c r="I20" s="87"/>
      <c r="J20" s="87"/>
    </row>
    <row r="21" spans="2:10" x14ac:dyDescent="0.2">
      <c r="B21" s="27" t="s">
        <v>15</v>
      </c>
    </row>
    <row r="38" spans="1:7" x14ac:dyDescent="0.2">
      <c r="A38" s="183" t="s">
        <v>16</v>
      </c>
      <c r="B38" s="183"/>
      <c r="C38" s="183"/>
      <c r="D38" s="183"/>
      <c r="E38" s="183"/>
      <c r="F38" s="183"/>
      <c r="G38" s="183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O38"/>
  <sheetViews>
    <sheetView showGridLines="0" view="pageBreakPreview" zoomScaleNormal="70" zoomScaleSheetLayoutView="100" workbookViewId="0">
      <selection activeCell="M25" sqref="M2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5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74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SUM(C16:C20)</f>
        <v>52046</v>
      </c>
      <c r="D15" s="46">
        <f>SUM(D16:D20)</f>
        <v>31074</v>
      </c>
      <c r="E15" s="47">
        <f>SUM(E16:E20)</f>
        <v>1</v>
      </c>
      <c r="F15" s="46">
        <f>SUM(F16:F20)</f>
        <v>20972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f>D16+F16</f>
        <v>331</v>
      </c>
      <c r="D16" s="50">
        <v>260</v>
      </c>
      <c r="E16" s="89">
        <f>+D16/$D$15</f>
        <v>8.3671236403424082E-3</v>
      </c>
      <c r="F16" s="52">
        <v>71</v>
      </c>
      <c r="G16" s="90">
        <f>+F16/$F$15</f>
        <v>3.385466336067137E-3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f t="shared" ref="C17:C20" si="0">D17+F17</f>
        <v>1478</v>
      </c>
      <c r="D17" s="50">
        <v>1070</v>
      </c>
      <c r="E17" s="89">
        <f>+D17/$D$15</f>
        <v>3.4433931904486063E-2</v>
      </c>
      <c r="F17" s="52">
        <v>408</v>
      </c>
      <c r="G17" s="90">
        <f t="shared" ref="G17:G20" si="1">+F17/$F$15</f>
        <v>1.9454510776273127E-2</v>
      </c>
      <c r="I17" s="87"/>
      <c r="J17" s="87"/>
    </row>
    <row r="18" spans="2:10" x14ac:dyDescent="0.2">
      <c r="B18" s="21" t="s">
        <v>12</v>
      </c>
      <c r="C18" s="49">
        <f t="shared" si="0"/>
        <v>48202</v>
      </c>
      <c r="D18" s="50">
        <v>28665</v>
      </c>
      <c r="E18" s="89">
        <f t="shared" ref="E18:E20" si="2">+D18/$D$15</f>
        <v>0.92247538134775053</v>
      </c>
      <c r="F18" s="52">
        <v>19537</v>
      </c>
      <c r="G18" s="90">
        <f>+F18/$F$15</f>
        <v>0.93157543391188247</v>
      </c>
      <c r="I18" s="87"/>
      <c r="J18" s="87"/>
    </row>
    <row r="19" spans="2:10" x14ac:dyDescent="0.2">
      <c r="B19" s="21" t="s">
        <v>13</v>
      </c>
      <c r="C19" s="49">
        <f t="shared" si="0"/>
        <v>734</v>
      </c>
      <c r="D19" s="50">
        <v>424</v>
      </c>
      <c r="E19" s="89">
        <f t="shared" si="2"/>
        <v>1.3644847782712235E-2</v>
      </c>
      <c r="F19" s="52">
        <v>310</v>
      </c>
      <c r="G19" s="90">
        <f t="shared" si="1"/>
        <v>1.4781613580011444E-2</v>
      </c>
      <c r="I19" s="87"/>
      <c r="J19" s="87"/>
    </row>
    <row r="20" spans="2:10" x14ac:dyDescent="0.2">
      <c r="B20" s="24" t="s">
        <v>14</v>
      </c>
      <c r="C20" s="54">
        <f t="shared" si="0"/>
        <v>1301</v>
      </c>
      <c r="D20" s="55">
        <v>655</v>
      </c>
      <c r="E20" s="91">
        <f t="shared" si="2"/>
        <v>2.1078715324708761E-2</v>
      </c>
      <c r="F20" s="57">
        <v>646</v>
      </c>
      <c r="G20" s="92">
        <f t="shared" si="1"/>
        <v>3.0802975395765785E-2</v>
      </c>
      <c r="I20" s="87"/>
      <c r="J20" s="87"/>
    </row>
    <row r="21" spans="2:10" x14ac:dyDescent="0.2">
      <c r="B21" s="27" t="s">
        <v>15</v>
      </c>
    </row>
    <row r="38" spans="1:7" x14ac:dyDescent="0.2">
      <c r="A38" s="183" t="s">
        <v>16</v>
      </c>
      <c r="B38" s="183"/>
      <c r="C38" s="183"/>
      <c r="D38" s="183"/>
      <c r="E38" s="183"/>
      <c r="F38" s="183"/>
      <c r="G38" s="183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O38"/>
  <sheetViews>
    <sheetView showGridLines="0" view="pageBreakPreview" zoomScaleNormal="70" zoomScaleSheetLayoutView="100" workbookViewId="0">
      <selection activeCell="F18" sqref="F18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75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52740</v>
      </c>
      <c r="D15" s="46">
        <v>31510</v>
      </c>
      <c r="E15" s="47">
        <v>1</v>
      </c>
      <c r="F15" s="46">
        <v>21230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339</v>
      </c>
      <c r="D16" s="50">
        <v>264</v>
      </c>
      <c r="E16" s="93">
        <v>8.3782926055220568E-3</v>
      </c>
      <c r="F16" s="52">
        <v>75</v>
      </c>
      <c r="G16" s="94">
        <v>3.5327366933584551E-3</v>
      </c>
      <c r="I16" s="87"/>
      <c r="J16" s="87"/>
      <c r="K16" s="97"/>
      <c r="L16" s="87"/>
      <c r="M16" s="97"/>
      <c r="N16" s="87"/>
    </row>
    <row r="17" spans="2:13" x14ac:dyDescent="0.2">
      <c r="B17" s="21" t="s">
        <v>11</v>
      </c>
      <c r="C17" s="49">
        <v>1514</v>
      </c>
      <c r="D17" s="50">
        <v>1099</v>
      </c>
      <c r="E17" s="93">
        <v>3.4877816566169471E-2</v>
      </c>
      <c r="F17" s="52">
        <v>415</v>
      </c>
      <c r="G17" s="94">
        <v>1.9547809703250117E-2</v>
      </c>
      <c r="I17" s="87"/>
      <c r="J17" s="87"/>
      <c r="K17" s="97"/>
      <c r="M17" s="97"/>
    </row>
    <row r="18" spans="2:13" x14ac:dyDescent="0.2">
      <c r="B18" s="21" t="s">
        <v>12</v>
      </c>
      <c r="C18" s="49">
        <v>48834</v>
      </c>
      <c r="D18" s="50">
        <v>29062</v>
      </c>
      <c r="E18" s="93">
        <v>0.92231037765788637</v>
      </c>
      <c r="F18" s="52">
        <v>19772</v>
      </c>
      <c r="G18" s="94">
        <v>0.93132359868111159</v>
      </c>
      <c r="I18" s="87"/>
      <c r="J18" s="87"/>
      <c r="K18" s="97"/>
      <c r="M18" s="97"/>
    </row>
    <row r="19" spans="2:13" x14ac:dyDescent="0.2">
      <c r="B19" s="21" t="s">
        <v>13</v>
      </c>
      <c r="C19" s="49">
        <v>747</v>
      </c>
      <c r="D19" s="50">
        <v>429</v>
      </c>
      <c r="E19" s="93">
        <v>1.3614725483973342E-2</v>
      </c>
      <c r="F19" s="52">
        <v>318</v>
      </c>
      <c r="G19" s="94">
        <v>1.4978803579839849E-2</v>
      </c>
      <c r="I19" s="87"/>
      <c r="J19" s="87"/>
      <c r="K19" s="97"/>
      <c r="M19" s="97"/>
    </row>
    <row r="20" spans="2:13" x14ac:dyDescent="0.2">
      <c r="B20" s="24" t="s">
        <v>14</v>
      </c>
      <c r="C20" s="54">
        <v>1306</v>
      </c>
      <c r="D20" s="55">
        <v>656</v>
      </c>
      <c r="E20" s="95">
        <v>2.0818787686448747E-2</v>
      </c>
      <c r="F20" s="57">
        <v>650</v>
      </c>
      <c r="G20" s="96">
        <v>3.0617051342439944E-2</v>
      </c>
      <c r="I20" s="87"/>
      <c r="J20" s="87"/>
      <c r="K20" s="97"/>
      <c r="M20" s="97"/>
    </row>
    <row r="21" spans="2:13" x14ac:dyDescent="0.2">
      <c r="B21" s="27" t="s">
        <v>15</v>
      </c>
    </row>
    <row r="38" spans="1:7" x14ac:dyDescent="0.2">
      <c r="A38" s="184" t="s">
        <v>16</v>
      </c>
      <c r="B38" s="184"/>
      <c r="C38" s="184"/>
      <c r="D38" s="184"/>
      <c r="E38" s="184"/>
      <c r="F38" s="184"/>
      <c r="G38" s="184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O38"/>
  <sheetViews>
    <sheetView showGridLines="0" view="pageBreakPreview" zoomScaleNormal="70" zoomScaleSheetLayoutView="100" workbookViewId="0">
      <selection activeCell="E17" sqref="E17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76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51681</v>
      </c>
      <c r="D15" s="46">
        <v>30788</v>
      </c>
      <c r="E15" s="47">
        <v>0.99999999999999989</v>
      </c>
      <c r="F15" s="46">
        <v>20893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246</v>
      </c>
      <c r="D16" s="50">
        <v>186</v>
      </c>
      <c r="E16" s="98">
        <v>6.041314797973236E-3</v>
      </c>
      <c r="F16" s="52">
        <v>60</v>
      </c>
      <c r="G16" s="99">
        <v>2.8717752357248841E-3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v>1233</v>
      </c>
      <c r="D17" s="50">
        <v>884</v>
      </c>
      <c r="E17" s="98">
        <v>2.8712485383915812E-2</v>
      </c>
      <c r="F17" s="52">
        <v>349</v>
      </c>
      <c r="G17" s="99">
        <v>1.6704159287799742E-2</v>
      </c>
      <c r="I17" s="87"/>
      <c r="J17" s="87"/>
    </row>
    <row r="18" spans="2:10" x14ac:dyDescent="0.2">
      <c r="B18" s="21" t="s">
        <v>12</v>
      </c>
      <c r="C18" s="49">
        <v>48217</v>
      </c>
      <c r="D18" s="50">
        <v>28677</v>
      </c>
      <c r="E18" s="98">
        <v>0.93143432506171231</v>
      </c>
      <c r="F18" s="52">
        <v>19540</v>
      </c>
      <c r="G18" s="99">
        <v>0.93524146843440392</v>
      </c>
      <c r="I18" s="87"/>
      <c r="J18" s="87"/>
    </row>
    <row r="19" spans="2:10" x14ac:dyDescent="0.2">
      <c r="B19" s="21" t="s">
        <v>13</v>
      </c>
      <c r="C19" s="49">
        <v>730</v>
      </c>
      <c r="D19" s="50">
        <v>420</v>
      </c>
      <c r="E19" s="98">
        <v>1.3641678576068598E-2</v>
      </c>
      <c r="F19" s="52">
        <v>310</v>
      </c>
      <c r="G19" s="99">
        <v>1.4837505384578568E-2</v>
      </c>
      <c r="I19" s="87"/>
      <c r="J19" s="87"/>
    </row>
    <row r="20" spans="2:10" x14ac:dyDescent="0.2">
      <c r="B20" s="24" t="s">
        <v>14</v>
      </c>
      <c r="C20" s="54">
        <v>1255</v>
      </c>
      <c r="D20" s="55">
        <v>621</v>
      </c>
      <c r="E20" s="100">
        <v>2.0170196180329999E-2</v>
      </c>
      <c r="F20" s="57">
        <v>634</v>
      </c>
      <c r="G20" s="101">
        <v>3.034509165749294E-2</v>
      </c>
      <c r="I20" s="87"/>
      <c r="J20" s="87"/>
    </row>
    <row r="21" spans="2:10" x14ac:dyDescent="0.2">
      <c r="B21" s="27" t="s">
        <v>15</v>
      </c>
    </row>
    <row r="38" spans="1:7" x14ac:dyDescent="0.2">
      <c r="A38" s="185" t="s">
        <v>16</v>
      </c>
      <c r="B38" s="185"/>
      <c r="C38" s="185"/>
      <c r="D38" s="185"/>
      <c r="E38" s="185"/>
      <c r="F38" s="185"/>
      <c r="G38" s="185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77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56426</v>
      </c>
      <c r="D15" s="46">
        <v>33911</v>
      </c>
      <c r="E15" s="47">
        <v>1</v>
      </c>
      <c r="F15" s="46">
        <v>22515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326</v>
      </c>
      <c r="D16" s="50">
        <v>252</v>
      </c>
      <c r="E16" s="98">
        <v>7.4312170092300433E-3</v>
      </c>
      <c r="F16" s="52">
        <v>74</v>
      </c>
      <c r="G16" s="99">
        <v>3.286697757050855E-3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v>1740</v>
      </c>
      <c r="D17" s="50">
        <v>1298</v>
      </c>
      <c r="E17" s="98">
        <v>3.8276665388811887E-2</v>
      </c>
      <c r="F17" s="52">
        <v>442</v>
      </c>
      <c r="G17" s="99">
        <v>1.9631356873195647E-2</v>
      </c>
      <c r="I17" s="87"/>
      <c r="J17" s="87"/>
    </row>
    <row r="18" spans="2:10" x14ac:dyDescent="0.2">
      <c r="B18" s="21" t="s">
        <v>12</v>
      </c>
      <c r="C18" s="49">
        <v>52255</v>
      </c>
      <c r="D18" s="50">
        <v>31242</v>
      </c>
      <c r="E18" s="98">
        <v>0.92129397540621039</v>
      </c>
      <c r="F18" s="52">
        <v>21013</v>
      </c>
      <c r="G18" s="99">
        <v>0.9332889184987786</v>
      </c>
      <c r="I18" s="87"/>
      <c r="J18" s="87"/>
    </row>
    <row r="19" spans="2:10" x14ac:dyDescent="0.2">
      <c r="B19" s="21" t="s">
        <v>13</v>
      </c>
      <c r="C19" s="49">
        <v>796</v>
      </c>
      <c r="D19" s="50">
        <v>460</v>
      </c>
      <c r="E19" s="98">
        <v>1.3564919937483412E-2</v>
      </c>
      <c r="F19" s="52">
        <v>336</v>
      </c>
      <c r="G19" s="99">
        <v>1.4923384410393072E-2</v>
      </c>
      <c r="I19" s="87"/>
      <c r="J19" s="87"/>
    </row>
    <row r="20" spans="2:10" x14ac:dyDescent="0.2">
      <c r="B20" s="24" t="s">
        <v>14</v>
      </c>
      <c r="C20" s="54">
        <v>1309</v>
      </c>
      <c r="D20" s="55">
        <v>659</v>
      </c>
      <c r="E20" s="100">
        <v>1.9433222258264281E-2</v>
      </c>
      <c r="F20" s="57">
        <v>650</v>
      </c>
      <c r="G20" s="101">
        <v>2.8869642460581834E-2</v>
      </c>
      <c r="I20" s="87"/>
      <c r="J20" s="87"/>
    </row>
    <row r="21" spans="2:10" x14ac:dyDescent="0.2">
      <c r="B21" s="27" t="s">
        <v>15</v>
      </c>
    </row>
    <row r="38" spans="1:7" x14ac:dyDescent="0.2">
      <c r="A38" s="185" t="s">
        <v>16</v>
      </c>
      <c r="B38" s="185"/>
      <c r="C38" s="185"/>
      <c r="D38" s="185"/>
      <c r="E38" s="185"/>
      <c r="F38" s="185"/>
      <c r="G38" s="185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78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58891</v>
      </c>
      <c r="D15" s="46">
        <v>35501</v>
      </c>
      <c r="E15" s="47">
        <v>0.99999999999999989</v>
      </c>
      <c r="F15" s="46">
        <v>23390</v>
      </c>
      <c r="G15" s="48">
        <v>1.0000000000000002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352</v>
      </c>
      <c r="D16" s="50">
        <v>275</v>
      </c>
      <c r="E16" s="102">
        <v>7.7462606687135572E-3</v>
      </c>
      <c r="F16" s="52">
        <v>77</v>
      </c>
      <c r="G16" s="103">
        <v>3.2920051303976057E-3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v>1986</v>
      </c>
      <c r="D17" s="50">
        <v>1489</v>
      </c>
      <c r="E17" s="102">
        <v>4.1942480493507225E-2</v>
      </c>
      <c r="F17" s="52">
        <v>497</v>
      </c>
      <c r="G17" s="103">
        <v>2.1248396750748182E-2</v>
      </c>
      <c r="I17" s="87"/>
      <c r="J17" s="87"/>
    </row>
    <row r="18" spans="2:10" x14ac:dyDescent="0.2">
      <c r="B18" s="21" t="s">
        <v>12</v>
      </c>
      <c r="C18" s="49">
        <v>54388</v>
      </c>
      <c r="D18" s="50">
        <v>32578</v>
      </c>
      <c r="E18" s="102">
        <v>0.91766429114672821</v>
      </c>
      <c r="F18" s="52">
        <v>21810</v>
      </c>
      <c r="G18" s="103">
        <v>0.93244976485677644</v>
      </c>
      <c r="I18" s="87"/>
      <c r="J18" s="87"/>
    </row>
    <row r="19" spans="2:10" x14ac:dyDescent="0.2">
      <c r="B19" s="21" t="s">
        <v>13</v>
      </c>
      <c r="C19" s="49">
        <v>825</v>
      </c>
      <c r="D19" s="50">
        <v>480</v>
      </c>
      <c r="E19" s="102">
        <v>1.3520745894481845E-2</v>
      </c>
      <c r="F19" s="52">
        <v>345</v>
      </c>
      <c r="G19" s="103">
        <v>1.4749893116716546E-2</v>
      </c>
      <c r="I19" s="87"/>
      <c r="J19" s="87"/>
    </row>
    <row r="20" spans="2:10" x14ac:dyDescent="0.2">
      <c r="B20" s="24" t="s">
        <v>14</v>
      </c>
      <c r="C20" s="54">
        <v>1340</v>
      </c>
      <c r="D20" s="55">
        <v>679</v>
      </c>
      <c r="E20" s="104">
        <v>1.9126221796569112E-2</v>
      </c>
      <c r="F20" s="57">
        <v>661</v>
      </c>
      <c r="G20" s="105">
        <v>2.8259940145361265E-2</v>
      </c>
      <c r="I20" s="87"/>
      <c r="J20" s="87"/>
    </row>
    <row r="21" spans="2:10" x14ac:dyDescent="0.2">
      <c r="B21" s="27" t="s">
        <v>15</v>
      </c>
    </row>
    <row r="38" spans="1:7" x14ac:dyDescent="0.2">
      <c r="A38" s="186" t="s">
        <v>16</v>
      </c>
      <c r="B38" s="186"/>
      <c r="C38" s="186"/>
      <c r="D38" s="186"/>
      <c r="E38" s="186"/>
      <c r="F38" s="186"/>
      <c r="G38" s="186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79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60537</v>
      </c>
      <c r="D15" s="46">
        <v>36512</v>
      </c>
      <c r="E15" s="47">
        <v>1</v>
      </c>
      <c r="F15" s="46">
        <v>24025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333</v>
      </c>
      <c r="D16" s="50">
        <v>261</v>
      </c>
      <c r="E16" s="106">
        <v>7.1483347940403154E-3</v>
      </c>
      <c r="F16" s="52">
        <v>72</v>
      </c>
      <c r="G16" s="107">
        <v>2.9968782518210199E-3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v>2009</v>
      </c>
      <c r="D17" s="50">
        <v>1503</v>
      </c>
      <c r="E17" s="106">
        <v>4.1164548641542509E-2</v>
      </c>
      <c r="F17" s="52">
        <v>506</v>
      </c>
      <c r="G17" s="107">
        <v>2.1061394380853277E-2</v>
      </c>
      <c r="I17" s="87"/>
      <c r="J17" s="87"/>
    </row>
    <row r="18" spans="2:10" x14ac:dyDescent="0.2">
      <c r="B18" s="21" t="s">
        <v>12</v>
      </c>
      <c r="C18" s="49">
        <v>56023</v>
      </c>
      <c r="D18" s="50">
        <v>33585</v>
      </c>
      <c r="E18" s="106">
        <v>0.91983457493426823</v>
      </c>
      <c r="F18" s="52">
        <v>22438</v>
      </c>
      <c r="G18" s="107">
        <v>0.93394380853277836</v>
      </c>
      <c r="I18" s="87"/>
      <c r="J18" s="87"/>
    </row>
    <row r="19" spans="2:10" x14ac:dyDescent="0.2">
      <c r="B19" s="21" t="s">
        <v>13</v>
      </c>
      <c r="C19" s="49">
        <v>830</v>
      </c>
      <c r="D19" s="50">
        <v>483</v>
      </c>
      <c r="E19" s="106">
        <v>1.3228527607361963E-2</v>
      </c>
      <c r="F19" s="52">
        <v>347</v>
      </c>
      <c r="G19" s="107">
        <v>1.4443288241415192E-2</v>
      </c>
      <c r="I19" s="87"/>
      <c r="J19" s="87"/>
    </row>
    <row r="20" spans="2:10" x14ac:dyDescent="0.2">
      <c r="B20" s="24" t="s">
        <v>14</v>
      </c>
      <c r="C20" s="54">
        <v>1342</v>
      </c>
      <c r="D20" s="55">
        <v>680</v>
      </c>
      <c r="E20" s="108">
        <v>1.862401402278703E-2</v>
      </c>
      <c r="F20" s="57">
        <v>662</v>
      </c>
      <c r="G20" s="109">
        <v>2.7554630593132155E-2</v>
      </c>
      <c r="I20" s="87"/>
      <c r="J20" s="87"/>
    </row>
    <row r="21" spans="2:10" x14ac:dyDescent="0.2">
      <c r="B21" s="27" t="s">
        <v>15</v>
      </c>
    </row>
    <row r="38" spans="1:7" x14ac:dyDescent="0.2">
      <c r="A38" s="187" t="s">
        <v>16</v>
      </c>
      <c r="B38" s="187"/>
      <c r="C38" s="187"/>
      <c r="D38" s="187"/>
      <c r="E38" s="187"/>
      <c r="F38" s="187"/>
      <c r="G38" s="187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O38"/>
  <sheetViews>
    <sheetView showGridLines="0" view="pageBreakPreview" zoomScaleNormal="70" zoomScaleSheetLayoutView="100" workbookViewId="0">
      <selection activeCell="G17" sqref="G17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80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61852</v>
      </c>
      <c r="D15" s="46">
        <v>37316</v>
      </c>
      <c r="E15" s="47">
        <v>1</v>
      </c>
      <c r="F15" s="46">
        <v>24536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359</v>
      </c>
      <c r="D16" s="50">
        <v>282</v>
      </c>
      <c r="E16" s="110">
        <v>7.5570800728909848E-3</v>
      </c>
      <c r="F16" s="52">
        <v>77</v>
      </c>
      <c r="G16" s="111">
        <v>3.1382458428431694E-3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v>2113</v>
      </c>
      <c r="D17" s="50">
        <v>1584</v>
      </c>
      <c r="E17" s="110">
        <v>4.2448279558366386E-2</v>
      </c>
      <c r="F17" s="52">
        <v>529</v>
      </c>
      <c r="G17" s="111">
        <v>2.1560156504727746E-2</v>
      </c>
      <c r="I17" s="87"/>
      <c r="J17" s="87"/>
    </row>
    <row r="18" spans="2:10" x14ac:dyDescent="0.2">
      <c r="B18" s="21" t="s">
        <v>12</v>
      </c>
      <c r="C18" s="49">
        <v>57177</v>
      </c>
      <c r="D18" s="50">
        <v>34269</v>
      </c>
      <c r="E18" s="110">
        <v>0.91834601779397573</v>
      </c>
      <c r="F18" s="52">
        <v>22908</v>
      </c>
      <c r="G18" s="111">
        <v>0.93364851646560154</v>
      </c>
      <c r="I18" s="87"/>
      <c r="J18" s="87"/>
    </row>
    <row r="19" spans="2:10" x14ac:dyDescent="0.2">
      <c r="B19" s="21" t="s">
        <v>13</v>
      </c>
      <c r="C19" s="49">
        <v>849</v>
      </c>
      <c r="D19" s="50">
        <v>493</v>
      </c>
      <c r="E19" s="110">
        <v>1.32114910494158E-2</v>
      </c>
      <c r="F19" s="52">
        <v>356</v>
      </c>
      <c r="G19" s="111">
        <v>1.4509292468209978E-2</v>
      </c>
      <c r="I19" s="87"/>
      <c r="J19" s="87"/>
    </row>
    <row r="20" spans="2:10" x14ac:dyDescent="0.2">
      <c r="B20" s="24" t="s">
        <v>14</v>
      </c>
      <c r="C20" s="54">
        <v>1354</v>
      </c>
      <c r="D20" s="55">
        <v>688</v>
      </c>
      <c r="E20" s="112">
        <v>1.8437131525351057E-2</v>
      </c>
      <c r="F20" s="57">
        <v>666</v>
      </c>
      <c r="G20" s="113">
        <v>2.7143788718617542E-2</v>
      </c>
      <c r="I20" s="87"/>
      <c r="J20" s="87"/>
    </row>
    <row r="21" spans="2:10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O38"/>
  <sheetViews>
    <sheetView showGridLines="0" view="pageBreakPreview" zoomScaleNormal="70" zoomScaleSheetLayoutView="100" workbookViewId="0">
      <selection activeCell="F17" sqref="F17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81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63355</v>
      </c>
      <c r="D15" s="46">
        <v>38279</v>
      </c>
      <c r="E15" s="47">
        <v>1</v>
      </c>
      <c r="F15" s="46">
        <v>25076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370</v>
      </c>
      <c r="D16" s="50">
        <v>290</v>
      </c>
      <c r="E16" s="110">
        <v>7.5759554847305314E-3</v>
      </c>
      <c r="F16" s="52">
        <v>80</v>
      </c>
      <c r="G16" s="111">
        <v>3.1903014834901897E-3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v>2111</v>
      </c>
      <c r="D17" s="50">
        <v>1583</v>
      </c>
      <c r="E17" s="110">
        <v>4.1354267352856661E-2</v>
      </c>
      <c r="F17" s="52">
        <v>528</v>
      </c>
      <c r="G17" s="111">
        <v>2.1055989791035252E-2</v>
      </c>
      <c r="I17" s="87"/>
      <c r="J17" s="87"/>
    </row>
    <row r="18" spans="2:10" x14ac:dyDescent="0.2">
      <c r="B18" s="21" t="s">
        <v>12</v>
      </c>
      <c r="C18" s="49">
        <v>58665</v>
      </c>
      <c r="D18" s="50">
        <v>35225</v>
      </c>
      <c r="E18" s="110">
        <v>0.92021735155045847</v>
      </c>
      <c r="F18" s="52">
        <v>23440</v>
      </c>
      <c r="G18" s="111">
        <v>0.93475833466262559</v>
      </c>
      <c r="I18" s="87"/>
      <c r="J18" s="87"/>
    </row>
    <row r="19" spans="2:10" x14ac:dyDescent="0.2">
      <c r="B19" s="21" t="s">
        <v>13</v>
      </c>
      <c r="C19" s="49">
        <v>854</v>
      </c>
      <c r="D19" s="50">
        <v>496</v>
      </c>
      <c r="E19" s="110">
        <v>1.2957496277332219E-2</v>
      </c>
      <c r="F19" s="52">
        <v>358</v>
      </c>
      <c r="G19" s="111">
        <v>1.42765991386186E-2</v>
      </c>
      <c r="I19" s="87"/>
      <c r="J19" s="87"/>
    </row>
    <row r="20" spans="2:10" x14ac:dyDescent="0.2">
      <c r="B20" s="24" t="s">
        <v>14</v>
      </c>
      <c r="C20" s="54">
        <v>1355</v>
      </c>
      <c r="D20" s="55">
        <v>685</v>
      </c>
      <c r="E20" s="112">
        <v>1.7894929334622115E-2</v>
      </c>
      <c r="F20" s="57">
        <v>670</v>
      </c>
      <c r="G20" s="113">
        <v>2.6718774924230339E-2</v>
      </c>
      <c r="I20" s="87"/>
      <c r="J20" s="87"/>
    </row>
    <row r="21" spans="2:10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C3" s="7"/>
      <c r="D3" s="7"/>
      <c r="E3" s="7"/>
      <c r="F3" s="7"/>
      <c r="G3" s="8"/>
    </row>
    <row r="4" spans="2:15" x14ac:dyDescent="0.2">
      <c r="B4" s="6"/>
      <c r="C4" s="7"/>
      <c r="D4" s="7"/>
      <c r="E4" s="7"/>
      <c r="F4" s="7"/>
      <c r="G4" s="8"/>
    </row>
    <row r="5" spans="2:15" x14ac:dyDescent="0.2">
      <c r="B5" s="6"/>
      <c r="C5" s="7"/>
      <c r="D5" s="7"/>
      <c r="E5" s="7"/>
      <c r="F5" s="7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3"/>
      <c r="D7" s="13"/>
      <c r="E7" s="13"/>
      <c r="F7" s="13"/>
      <c r="G7" s="14"/>
    </row>
    <row r="8" spans="2:15" ht="15.75" x14ac:dyDescent="0.25">
      <c r="B8" s="163" t="s">
        <v>0</v>
      </c>
      <c r="C8" s="164"/>
      <c r="D8" s="164"/>
      <c r="E8" s="164"/>
      <c r="F8" s="164"/>
      <c r="G8" s="165"/>
    </row>
    <row r="9" spans="2:15" ht="15.75" x14ac:dyDescent="0.25">
      <c r="B9" s="163" t="s">
        <v>1</v>
      </c>
      <c r="C9" s="164"/>
      <c r="D9" s="164"/>
      <c r="E9" s="164"/>
      <c r="F9" s="164"/>
      <c r="G9" s="165"/>
    </row>
    <row r="10" spans="2:15" ht="15.75" x14ac:dyDescent="0.25">
      <c r="B10" s="163" t="s">
        <v>31</v>
      </c>
      <c r="C10" s="164"/>
      <c r="D10" s="164"/>
      <c r="E10" s="164"/>
      <c r="F10" s="164"/>
      <c r="G10" s="165"/>
    </row>
    <row r="11" spans="2:15" ht="15.75" x14ac:dyDescent="0.25">
      <c r="B11" s="163" t="s">
        <v>82</v>
      </c>
      <c r="C11" s="164"/>
      <c r="D11" s="164"/>
      <c r="E11" s="164"/>
      <c r="F11" s="164"/>
      <c r="G11" s="165"/>
    </row>
    <row r="12" spans="2:15" ht="5.25" customHeight="1" x14ac:dyDescent="0.2">
      <c r="B12" s="12"/>
      <c r="C12" s="13"/>
      <c r="D12" s="13"/>
      <c r="E12" s="13"/>
      <c r="F12" s="13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64811</v>
      </c>
      <c r="D15" s="46">
        <v>39190</v>
      </c>
      <c r="E15" s="47">
        <v>1</v>
      </c>
      <c r="F15" s="46">
        <v>25621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21" t="s">
        <v>10</v>
      </c>
      <c r="C16" s="49">
        <v>365</v>
      </c>
      <c r="D16" s="50">
        <v>287</v>
      </c>
      <c r="E16" s="110">
        <v>7.3232967593773925E-3</v>
      </c>
      <c r="F16" s="52">
        <v>78</v>
      </c>
      <c r="G16" s="111">
        <v>3.0443776589516411E-3</v>
      </c>
      <c r="I16" s="87"/>
      <c r="J16" s="87"/>
      <c r="K16" s="87"/>
      <c r="L16" s="87"/>
      <c r="M16" s="87"/>
      <c r="N16" s="87"/>
    </row>
    <row r="17" spans="2:10" x14ac:dyDescent="0.2">
      <c r="B17" s="21" t="s">
        <v>11</v>
      </c>
      <c r="C17" s="49">
        <v>2136</v>
      </c>
      <c r="D17" s="50">
        <v>1600</v>
      </c>
      <c r="E17" s="110">
        <v>4.082674151569278E-2</v>
      </c>
      <c r="F17" s="52">
        <v>536</v>
      </c>
      <c r="G17" s="111">
        <v>2.0920338784590764E-2</v>
      </c>
      <c r="I17" s="87"/>
      <c r="J17" s="87"/>
    </row>
    <row r="18" spans="2:10" x14ac:dyDescent="0.2">
      <c r="B18" s="21" t="s">
        <v>12</v>
      </c>
      <c r="C18" s="49">
        <v>60095</v>
      </c>
      <c r="D18" s="50">
        <v>36121</v>
      </c>
      <c r="E18" s="110">
        <v>0.92168920643021179</v>
      </c>
      <c r="F18" s="52">
        <v>23974</v>
      </c>
      <c r="G18" s="111">
        <v>0.93571679481675185</v>
      </c>
      <c r="I18" s="87"/>
      <c r="J18" s="87"/>
    </row>
    <row r="19" spans="2:10" x14ac:dyDescent="0.2">
      <c r="B19" s="21" t="s">
        <v>13</v>
      </c>
      <c r="C19" s="49">
        <v>867</v>
      </c>
      <c r="D19" s="50">
        <v>502</v>
      </c>
      <c r="E19" s="110">
        <v>1.2809390150548609E-2</v>
      </c>
      <c r="F19" s="52">
        <v>365</v>
      </c>
      <c r="G19" s="111">
        <v>1.4246126224581398E-2</v>
      </c>
      <c r="I19" s="87"/>
      <c r="J19" s="87"/>
    </row>
    <row r="20" spans="2:10" x14ac:dyDescent="0.2">
      <c r="B20" s="24" t="s">
        <v>14</v>
      </c>
      <c r="C20" s="54">
        <v>1348</v>
      </c>
      <c r="D20" s="55">
        <v>680</v>
      </c>
      <c r="E20" s="112">
        <v>1.735136514416943E-2</v>
      </c>
      <c r="F20" s="57">
        <v>668</v>
      </c>
      <c r="G20" s="113">
        <v>2.6072362515124313E-2</v>
      </c>
      <c r="I20" s="87"/>
      <c r="J20" s="87"/>
    </row>
    <row r="21" spans="2:10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H40"/>
  <sheetViews>
    <sheetView showGridLines="0" view="pageBreakPreview" zoomScale="85" zoomScaleNormal="70" zoomScaleSheetLayoutView="85" workbookViewId="0">
      <selection activeCell="B11" sqref="B11:G11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8" ht="3.75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63" t="s">
        <v>0</v>
      </c>
      <c r="C8" s="164"/>
      <c r="D8" s="164"/>
      <c r="E8" s="164"/>
      <c r="F8" s="164"/>
      <c r="G8" s="165"/>
    </row>
    <row r="9" spans="2:8" ht="15.75" x14ac:dyDescent="0.25">
      <c r="B9" s="163" t="s">
        <v>1</v>
      </c>
      <c r="C9" s="164"/>
      <c r="D9" s="164"/>
      <c r="E9" s="164"/>
      <c r="F9" s="164"/>
      <c r="G9" s="165"/>
    </row>
    <row r="10" spans="2:8" ht="15.75" x14ac:dyDescent="0.25">
      <c r="B10" s="163" t="s">
        <v>31</v>
      </c>
      <c r="C10" s="164"/>
      <c r="D10" s="164"/>
      <c r="E10" s="164"/>
      <c r="F10" s="164"/>
      <c r="G10" s="165"/>
    </row>
    <row r="11" spans="2:8" ht="15.75" x14ac:dyDescent="0.25">
      <c r="B11" s="163" t="s">
        <v>39</v>
      </c>
      <c r="C11" s="164"/>
      <c r="D11" s="164"/>
      <c r="E11" s="164"/>
      <c r="F11" s="164"/>
      <c r="G11" s="165"/>
    </row>
    <row r="12" spans="2:8" ht="5.25" customHeight="1" x14ac:dyDescent="0.2">
      <c r="B12" s="12"/>
      <c r="C12" s="13"/>
      <c r="D12" s="13"/>
      <c r="E12" s="13"/>
      <c r="F12" s="13"/>
      <c r="G12" s="14"/>
    </row>
    <row r="13" spans="2:8" ht="31.5" customHeight="1" x14ac:dyDescent="0.2">
      <c r="B13" s="175" t="s">
        <v>3</v>
      </c>
      <c r="C13" s="176" t="s">
        <v>4</v>
      </c>
      <c r="D13" s="168" t="s">
        <v>5</v>
      </c>
      <c r="E13" s="168"/>
      <c r="F13" s="168" t="s">
        <v>6</v>
      </c>
      <c r="G13" s="170"/>
    </row>
    <row r="14" spans="2:8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8" x14ac:dyDescent="0.2">
      <c r="B15" s="45" t="s">
        <v>9</v>
      </c>
      <c r="C15" s="46">
        <f>SUM(C16:C20)</f>
        <v>5930</v>
      </c>
      <c r="D15" s="46">
        <f>SUM(D16:D20)</f>
        <v>3291</v>
      </c>
      <c r="E15" s="47">
        <f>SUM(E16:E20)</f>
        <v>1</v>
      </c>
      <c r="F15" s="46">
        <f>SUM(F16:F20)</f>
        <v>2638</v>
      </c>
      <c r="G15" s="48">
        <f>SUM(G16:G20)</f>
        <v>1</v>
      </c>
    </row>
    <row r="16" spans="2:8" x14ac:dyDescent="0.2">
      <c r="B16" s="21" t="s">
        <v>10</v>
      </c>
      <c r="C16" s="49">
        <v>118</v>
      </c>
      <c r="D16" s="50">
        <v>92</v>
      </c>
      <c r="E16" s="51">
        <f>+D16/$D$15</f>
        <v>2.7955028866605895E-2</v>
      </c>
      <c r="F16" s="52">
        <v>26</v>
      </c>
      <c r="G16" s="53">
        <f>+F16/$F$15</f>
        <v>9.8559514783927212E-3</v>
      </c>
    </row>
    <row r="17" spans="2:7" x14ac:dyDescent="0.2">
      <c r="B17" s="21" t="s">
        <v>11</v>
      </c>
      <c r="C17" s="49">
        <v>389</v>
      </c>
      <c r="D17" s="50">
        <v>271</v>
      </c>
      <c r="E17" s="51">
        <f>+D17/$D$15</f>
        <v>8.2345791552719538E-2</v>
      </c>
      <c r="F17" s="52">
        <v>118</v>
      </c>
      <c r="G17" s="53">
        <f>+F17/$F$15</f>
        <v>4.4730856709628508E-2</v>
      </c>
    </row>
    <row r="18" spans="2:7" x14ac:dyDescent="0.2">
      <c r="B18" s="21" t="s">
        <v>12</v>
      </c>
      <c r="C18" s="49">
        <v>4988</v>
      </c>
      <c r="D18" s="50">
        <v>2702</v>
      </c>
      <c r="E18" s="51">
        <f t="shared" ref="E18:E20" si="0">+D18/$D$15</f>
        <v>0.8210270434518383</v>
      </c>
      <c r="F18" s="52">
        <v>2285</v>
      </c>
      <c r="G18" s="53">
        <f t="shared" ref="G18:G20" si="1">+F18/$F$15</f>
        <v>0.86618650492797578</v>
      </c>
    </row>
    <row r="19" spans="2:7" x14ac:dyDescent="0.2">
      <c r="B19" s="21" t="s">
        <v>13</v>
      </c>
      <c r="C19" s="49">
        <v>358</v>
      </c>
      <c r="D19" s="50">
        <v>198</v>
      </c>
      <c r="E19" s="51">
        <f t="shared" si="0"/>
        <v>6.01640838650866E-2</v>
      </c>
      <c r="F19" s="52">
        <v>160</v>
      </c>
      <c r="G19" s="53">
        <f t="shared" si="1"/>
        <v>6.0652009097801364E-2</v>
      </c>
    </row>
    <row r="20" spans="2:7" x14ac:dyDescent="0.2">
      <c r="B20" s="24" t="s">
        <v>14</v>
      </c>
      <c r="C20" s="54">
        <v>77</v>
      </c>
      <c r="D20" s="55">
        <v>28</v>
      </c>
      <c r="E20" s="56">
        <f t="shared" si="0"/>
        <v>8.5080522637496197E-3</v>
      </c>
      <c r="F20" s="57">
        <v>49</v>
      </c>
      <c r="G20" s="58">
        <f t="shared" si="1"/>
        <v>1.8574677786201668E-2</v>
      </c>
    </row>
    <row r="21" spans="2:7" x14ac:dyDescent="0.2">
      <c r="B21" s="27" t="s">
        <v>15</v>
      </c>
    </row>
    <row r="40" spans="2:2" x14ac:dyDescent="0.2">
      <c r="B40" s="59" t="s">
        <v>32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9370078740157483" bottom="0.15748031496062992" header="0.31496062992125984" footer="0.31496062992125984"/>
  <pageSetup scale="9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83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66711</v>
      </c>
      <c r="D15" s="46">
        <v>40326</v>
      </c>
      <c r="E15" s="47">
        <v>1</v>
      </c>
      <c r="F15" s="46">
        <v>26385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384</v>
      </c>
      <c r="D16" s="50">
        <v>302</v>
      </c>
      <c r="E16" s="110">
        <v>7.4889649357734464E-3</v>
      </c>
      <c r="F16" s="52">
        <v>82</v>
      </c>
      <c r="G16" s="111">
        <v>3.1078264165245403E-3</v>
      </c>
      <c r="I16" s="87"/>
      <c r="J16" s="87"/>
      <c r="K16" s="87"/>
      <c r="L16" s="87"/>
      <c r="M16" s="87"/>
      <c r="N16" s="87"/>
    </row>
    <row r="17" spans="2:10" x14ac:dyDescent="0.2">
      <c r="B17" s="115" t="s">
        <v>11</v>
      </c>
      <c r="C17" s="49">
        <v>2210</v>
      </c>
      <c r="D17" s="50">
        <v>1660</v>
      </c>
      <c r="E17" s="110">
        <v>4.1164509249615636E-2</v>
      </c>
      <c r="F17" s="52">
        <v>550</v>
      </c>
      <c r="G17" s="111">
        <v>2.0845177184006063E-2</v>
      </c>
      <c r="I17" s="87"/>
      <c r="J17" s="87"/>
    </row>
    <row r="18" spans="2:10" x14ac:dyDescent="0.2">
      <c r="B18" s="115" t="s">
        <v>12</v>
      </c>
      <c r="C18" s="49">
        <v>61878</v>
      </c>
      <c r="D18" s="50">
        <v>37165</v>
      </c>
      <c r="E18" s="110">
        <v>0.921613847145762</v>
      </c>
      <c r="F18" s="52">
        <v>24713</v>
      </c>
      <c r="G18" s="111">
        <v>0.93663066136062156</v>
      </c>
      <c r="I18" s="87"/>
      <c r="J18" s="87"/>
    </row>
    <row r="19" spans="2:10" x14ac:dyDescent="0.2">
      <c r="B19" s="115" t="s">
        <v>13</v>
      </c>
      <c r="C19" s="49">
        <v>878</v>
      </c>
      <c r="D19" s="50">
        <v>512</v>
      </c>
      <c r="E19" s="110">
        <v>1.2696523334821207E-2</v>
      </c>
      <c r="F19" s="52">
        <v>366</v>
      </c>
      <c r="G19" s="111">
        <v>1.3871517907902217E-2</v>
      </c>
      <c r="I19" s="87"/>
      <c r="J19" s="87"/>
    </row>
    <row r="20" spans="2:10" x14ac:dyDescent="0.2">
      <c r="B20" s="116" t="s">
        <v>14</v>
      </c>
      <c r="C20" s="54">
        <v>1361</v>
      </c>
      <c r="D20" s="55">
        <v>687</v>
      </c>
      <c r="E20" s="112">
        <v>1.7036155334027674E-2</v>
      </c>
      <c r="F20" s="57">
        <v>674</v>
      </c>
      <c r="G20" s="113">
        <v>2.5544817130945613E-2</v>
      </c>
      <c r="I20" s="87"/>
      <c r="J20" s="87"/>
    </row>
    <row r="21" spans="2:10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84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58271</v>
      </c>
      <c r="D15" s="46">
        <v>34797</v>
      </c>
      <c r="E15" s="47">
        <v>1</v>
      </c>
      <c r="F15" s="46">
        <v>23474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116</v>
      </c>
      <c r="D16" s="50">
        <v>90</v>
      </c>
      <c r="E16" s="110">
        <v>2.5864298646435038E-3</v>
      </c>
      <c r="F16" s="52">
        <v>26</v>
      </c>
      <c r="G16" s="111">
        <v>1.1076084178239754E-3</v>
      </c>
      <c r="I16" s="87"/>
      <c r="J16" s="87"/>
      <c r="K16" s="87"/>
      <c r="L16" s="87"/>
      <c r="M16" s="87"/>
      <c r="N16" s="87"/>
    </row>
    <row r="17" spans="2:10" x14ac:dyDescent="0.2">
      <c r="B17" s="115" t="s">
        <v>11</v>
      </c>
      <c r="C17" s="49">
        <v>792</v>
      </c>
      <c r="D17" s="50">
        <v>564</v>
      </c>
      <c r="E17" s="110">
        <v>1.6208293818432622E-2</v>
      </c>
      <c r="F17" s="52">
        <v>228</v>
      </c>
      <c r="G17" s="111">
        <v>9.7128738178410157E-3</v>
      </c>
      <c r="I17" s="87"/>
      <c r="J17" s="87"/>
    </row>
    <row r="18" spans="2:10" x14ac:dyDescent="0.2">
      <c r="B18" s="115" t="s">
        <v>12</v>
      </c>
      <c r="C18" s="49">
        <v>55349</v>
      </c>
      <c r="D18" s="50">
        <v>33104</v>
      </c>
      <c r="E18" s="110">
        <v>0.95134638043509501</v>
      </c>
      <c r="F18" s="52">
        <v>22245</v>
      </c>
      <c r="G18" s="111">
        <v>0.94764420209593592</v>
      </c>
      <c r="I18" s="87"/>
      <c r="J18" s="87"/>
    </row>
    <row r="19" spans="2:10" x14ac:dyDescent="0.2">
      <c r="B19" s="115" t="s">
        <v>13</v>
      </c>
      <c r="C19" s="49">
        <v>807</v>
      </c>
      <c r="D19" s="50">
        <v>463</v>
      </c>
      <c r="E19" s="110">
        <v>1.3305744748110469E-2</v>
      </c>
      <c r="F19" s="52">
        <v>344</v>
      </c>
      <c r="G19" s="111">
        <v>1.4654511374286444E-2</v>
      </c>
      <c r="I19" s="87"/>
      <c r="J19" s="87"/>
    </row>
    <row r="20" spans="2:10" x14ac:dyDescent="0.2">
      <c r="B20" s="116" t="s">
        <v>14</v>
      </c>
      <c r="C20" s="54">
        <v>1207</v>
      </c>
      <c r="D20" s="55">
        <v>576</v>
      </c>
      <c r="E20" s="112">
        <v>1.6553151133718424E-2</v>
      </c>
      <c r="F20" s="57">
        <v>631</v>
      </c>
      <c r="G20" s="113">
        <v>2.6880804294112635E-2</v>
      </c>
      <c r="I20" s="87"/>
      <c r="J20" s="87"/>
    </row>
    <row r="21" spans="2:10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O38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85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69852</v>
      </c>
      <c r="D15" s="46">
        <v>42193</v>
      </c>
      <c r="E15" s="47">
        <v>1</v>
      </c>
      <c r="F15" s="46">
        <v>27659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350</v>
      </c>
      <c r="D16" s="50">
        <v>273</v>
      </c>
      <c r="E16" s="110">
        <v>6.4702675799303199E-3</v>
      </c>
      <c r="F16" s="52">
        <v>77</v>
      </c>
      <c r="G16" s="111">
        <v>2.7839039733902164E-3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1895</v>
      </c>
      <c r="D17" s="50">
        <v>1426</v>
      </c>
      <c r="E17" s="110">
        <v>3.3797075344251415E-2</v>
      </c>
      <c r="F17" s="52">
        <v>469</v>
      </c>
      <c r="G17" s="111">
        <v>1.695650601974041E-2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65345</v>
      </c>
      <c r="D18" s="50">
        <v>39279</v>
      </c>
      <c r="E18" s="110">
        <v>0.93093641125305149</v>
      </c>
      <c r="F18" s="52">
        <v>26066</v>
      </c>
      <c r="G18" s="111">
        <v>0.94240572688817381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895</v>
      </c>
      <c r="D19" s="50">
        <v>526</v>
      </c>
      <c r="E19" s="110">
        <v>1.2466522882942668E-2</v>
      </c>
      <c r="F19" s="52">
        <v>369</v>
      </c>
      <c r="G19" s="111">
        <v>1.334104631403883E-2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1367</v>
      </c>
      <c r="D20" s="55">
        <v>689</v>
      </c>
      <c r="E20" s="112">
        <v>1.632972293982414E-2</v>
      </c>
      <c r="F20" s="57">
        <v>678</v>
      </c>
      <c r="G20" s="113">
        <v>2.4512816804656713E-2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O38"/>
  <sheetViews>
    <sheetView showGridLines="0" view="pageBreakPreview" zoomScaleNormal="70" zoomScaleSheetLayoutView="100" workbookViewId="0">
      <selection activeCell="J15" sqref="J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86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71925</v>
      </c>
      <c r="D15" s="46">
        <v>43503</v>
      </c>
      <c r="E15" s="47">
        <v>1</v>
      </c>
      <c r="F15" s="46">
        <v>28422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365</v>
      </c>
      <c r="D16" s="50">
        <v>287</v>
      </c>
      <c r="E16" s="110">
        <v>6.5972461669310161E-3</v>
      </c>
      <c r="F16" s="52">
        <v>78</v>
      </c>
      <c r="G16" s="111">
        <v>2.744352966012244E-3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2051</v>
      </c>
      <c r="D17" s="50">
        <v>1538</v>
      </c>
      <c r="E17" s="110">
        <v>3.5353883640208722E-2</v>
      </c>
      <c r="F17" s="52">
        <v>513</v>
      </c>
      <c r="G17" s="111">
        <v>1.8049398353388219E-2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67218</v>
      </c>
      <c r="D18" s="50">
        <v>40446</v>
      </c>
      <c r="E18" s="110">
        <v>0.92972898420798566</v>
      </c>
      <c r="F18" s="52">
        <v>26772</v>
      </c>
      <c r="G18" s="111">
        <v>0.94194637956512561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908</v>
      </c>
      <c r="D19" s="50">
        <v>533</v>
      </c>
      <c r="E19" s="110">
        <v>1.225202859572903E-2</v>
      </c>
      <c r="F19" s="52">
        <v>375</v>
      </c>
      <c r="G19" s="111">
        <v>1.3194004644289634E-2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1383</v>
      </c>
      <c r="D20" s="55">
        <v>699</v>
      </c>
      <c r="E20" s="112">
        <v>1.6067857389145575E-2</v>
      </c>
      <c r="F20" s="57">
        <v>684</v>
      </c>
      <c r="G20" s="113">
        <v>2.4065864471184292E-2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O38"/>
  <sheetViews>
    <sheetView showGridLines="0" view="pageBreakPreview" zoomScale="70" zoomScaleNormal="70" zoomScaleSheetLayoutView="70" workbookViewId="0">
      <selection activeCell="J27" sqref="J27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87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119651</v>
      </c>
      <c r="D15" s="46">
        <v>71569</v>
      </c>
      <c r="E15" s="47">
        <v>1</v>
      </c>
      <c r="F15" s="46">
        <v>48082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85</v>
      </c>
      <c r="D16" s="50">
        <v>66</v>
      </c>
      <c r="E16" s="110">
        <v>9.221869803965404E-4</v>
      </c>
      <c r="F16" s="52">
        <v>19</v>
      </c>
      <c r="G16" s="111">
        <v>3.9515827128655214E-4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637</v>
      </c>
      <c r="D17" s="50">
        <v>439</v>
      </c>
      <c r="E17" s="110">
        <v>6.1339406726375941E-3</v>
      </c>
      <c r="F17" s="52">
        <v>198</v>
      </c>
      <c r="G17" s="111">
        <v>4.1179651428809114E-3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116105</v>
      </c>
      <c r="D18" s="50">
        <v>69553</v>
      </c>
      <c r="E18" s="110">
        <v>0.97183137950788745</v>
      </c>
      <c r="F18" s="52">
        <v>46552</v>
      </c>
      <c r="G18" s="111">
        <v>0.96817936025955664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1651</v>
      </c>
      <c r="D19" s="50">
        <v>959</v>
      </c>
      <c r="E19" s="110">
        <v>1.3399656275761852E-2</v>
      </c>
      <c r="F19" s="52">
        <v>692</v>
      </c>
      <c r="G19" s="111">
        <v>1.4392080196331267E-2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1173</v>
      </c>
      <c r="D20" s="55">
        <v>552</v>
      </c>
      <c r="E20" s="112">
        <v>7.71283656331652E-3</v>
      </c>
      <c r="F20" s="57">
        <v>621</v>
      </c>
      <c r="G20" s="113">
        <v>1.2915436129944677E-2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O38"/>
  <sheetViews>
    <sheetView showGridLines="0" view="pageBreakPreview" zoomScale="90" zoomScaleNormal="70" zoomScaleSheetLayoutView="9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88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75819</v>
      </c>
      <c r="D15" s="46">
        <v>45915</v>
      </c>
      <c r="E15" s="47">
        <v>1</v>
      </c>
      <c r="F15" s="46">
        <v>29904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351</v>
      </c>
      <c r="D16" s="50">
        <v>277</v>
      </c>
      <c r="E16" s="110">
        <v>6.032886856147229E-3</v>
      </c>
      <c r="F16" s="52">
        <v>74</v>
      </c>
      <c r="G16" s="111">
        <v>2.4745853397538792E-3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2053</v>
      </c>
      <c r="D17" s="50">
        <v>1534</v>
      </c>
      <c r="E17" s="110">
        <v>3.3409561145595124E-2</v>
      </c>
      <c r="F17" s="52">
        <v>519</v>
      </c>
      <c r="G17" s="111">
        <v>1.7355537720706259E-2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71092</v>
      </c>
      <c r="D18" s="50">
        <v>42849</v>
      </c>
      <c r="E18" s="110">
        <v>0.93322443645867359</v>
      </c>
      <c r="F18" s="52">
        <v>28243</v>
      </c>
      <c r="G18" s="111">
        <v>0.94445559122525413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935</v>
      </c>
      <c r="D19" s="50">
        <v>555</v>
      </c>
      <c r="E19" s="110">
        <v>1.2087553087226397E-2</v>
      </c>
      <c r="F19" s="52">
        <v>380</v>
      </c>
      <c r="G19" s="111">
        <v>1.270733012306046E-2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1388</v>
      </c>
      <c r="D20" s="55">
        <v>700</v>
      </c>
      <c r="E20" s="112">
        <v>1.5245562452357617E-2</v>
      </c>
      <c r="F20" s="57">
        <v>688</v>
      </c>
      <c r="G20" s="113">
        <v>2.3006955591225255E-2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O38"/>
  <sheetViews>
    <sheetView showGridLines="0" view="pageBreakPreview" zoomScale="90" zoomScaleNormal="70" zoomScaleSheetLayoutView="9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89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78067</v>
      </c>
      <c r="D15" s="46">
        <v>47327</v>
      </c>
      <c r="E15" s="47">
        <v>1</v>
      </c>
      <c r="F15" s="46">
        <v>30740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338</v>
      </c>
      <c r="D16" s="50">
        <v>264</v>
      </c>
      <c r="E16" s="110">
        <v>5.5782111691000912E-3</v>
      </c>
      <c r="F16" s="52">
        <v>74</v>
      </c>
      <c r="G16" s="111">
        <v>2.4072869225764478E-3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2101</v>
      </c>
      <c r="D17" s="50">
        <v>1566</v>
      </c>
      <c r="E17" s="110">
        <v>3.3088934434889174E-2</v>
      </c>
      <c r="F17" s="52">
        <v>535</v>
      </c>
      <c r="G17" s="111">
        <v>1.7404033832140533E-2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73280</v>
      </c>
      <c r="D18" s="50">
        <v>44222</v>
      </c>
      <c r="E18" s="110">
        <v>0.93439262999978867</v>
      </c>
      <c r="F18" s="52">
        <v>29058</v>
      </c>
      <c r="G18" s="111">
        <v>0.94528301886792454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947</v>
      </c>
      <c r="D19" s="50">
        <v>561</v>
      </c>
      <c r="E19" s="110">
        <v>1.1853698734337692E-2</v>
      </c>
      <c r="F19" s="52">
        <v>386</v>
      </c>
      <c r="G19" s="111">
        <v>1.2556929082628497E-2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1401</v>
      </c>
      <c r="D20" s="55">
        <v>714</v>
      </c>
      <c r="E20" s="112">
        <v>1.5086525661884337E-2</v>
      </c>
      <c r="F20" s="57">
        <v>687</v>
      </c>
      <c r="G20" s="113">
        <v>2.2348731294729994E-2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O38"/>
  <sheetViews>
    <sheetView showGridLines="0" view="pageBreakPreview" zoomScale="90" zoomScaleNormal="70" zoomScaleSheetLayoutView="90" workbookViewId="0">
      <selection activeCell="N15" sqref="N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90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80863</v>
      </c>
      <c r="D15" s="46">
        <v>49188</v>
      </c>
      <c r="E15" s="47">
        <v>1</v>
      </c>
      <c r="F15" s="46">
        <v>31675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348</v>
      </c>
      <c r="D16" s="50">
        <v>275</v>
      </c>
      <c r="E16" s="110">
        <v>5.5907945027242421E-3</v>
      </c>
      <c r="F16" s="52">
        <v>73</v>
      </c>
      <c r="G16" s="111">
        <v>2.3046566692975531E-3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2238</v>
      </c>
      <c r="D17" s="50">
        <v>1668</v>
      </c>
      <c r="E17" s="110">
        <v>3.3910709929251034E-2</v>
      </c>
      <c r="F17" s="52">
        <v>570</v>
      </c>
      <c r="G17" s="111">
        <v>1.7995264404104185E-2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75850</v>
      </c>
      <c r="D18" s="50">
        <v>45918</v>
      </c>
      <c r="E18" s="110">
        <v>0.93352037082215178</v>
      </c>
      <c r="F18" s="52">
        <v>29932</v>
      </c>
      <c r="G18" s="111">
        <v>0.94497237569060777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983</v>
      </c>
      <c r="D19" s="50">
        <v>583</v>
      </c>
      <c r="E19" s="110">
        <v>1.1852484345775393E-2</v>
      </c>
      <c r="F19" s="52">
        <v>400</v>
      </c>
      <c r="G19" s="111">
        <v>1.2628255722178374E-2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1444</v>
      </c>
      <c r="D20" s="55">
        <v>744</v>
      </c>
      <c r="E20" s="112">
        <v>1.5125640400097584E-2</v>
      </c>
      <c r="F20" s="57">
        <v>700</v>
      </c>
      <c r="G20" s="113">
        <v>2.2099447513812154E-2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O38"/>
  <sheetViews>
    <sheetView showGridLines="0" view="pageBreakPreview" zoomScale="90" zoomScaleNormal="70" zoomScaleSheetLayoutView="90" workbookViewId="0">
      <selection activeCell="L15" sqref="L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91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55261</v>
      </c>
      <c r="D15" s="46">
        <v>32871</v>
      </c>
      <c r="E15" s="47">
        <v>1</v>
      </c>
      <c r="F15" s="46">
        <v>22390</v>
      </c>
      <c r="G15" s="48">
        <v>0.99999999999999989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55</v>
      </c>
      <c r="D16" s="50">
        <v>41</v>
      </c>
      <c r="E16" s="110">
        <v>1.2473000517173192E-3</v>
      </c>
      <c r="F16" s="52">
        <v>14</v>
      </c>
      <c r="G16" s="111">
        <v>6.2527914247431887E-4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591</v>
      </c>
      <c r="D17" s="50">
        <v>405</v>
      </c>
      <c r="E17" s="110">
        <v>1.2320890754768641E-2</v>
      </c>
      <c r="F17" s="52">
        <v>186</v>
      </c>
      <c r="G17" s="111">
        <v>8.3072800357302367E-3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52735</v>
      </c>
      <c r="D18" s="50">
        <v>31461</v>
      </c>
      <c r="E18" s="110">
        <v>0.95710504700191656</v>
      </c>
      <c r="F18" s="52">
        <v>21274</v>
      </c>
      <c r="G18" s="111">
        <v>0.95015631978561854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730</v>
      </c>
      <c r="D19" s="50">
        <v>428</v>
      </c>
      <c r="E19" s="110">
        <v>1.3020595661829577E-2</v>
      </c>
      <c r="F19" s="52">
        <v>302</v>
      </c>
      <c r="G19" s="111">
        <v>1.3488164359088879E-2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1150</v>
      </c>
      <c r="D20" s="55">
        <v>536</v>
      </c>
      <c r="E20" s="112">
        <v>1.6306166529767879E-2</v>
      </c>
      <c r="F20" s="57">
        <v>614</v>
      </c>
      <c r="G20" s="113">
        <v>2.7422956677087985E-2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O38"/>
  <sheetViews>
    <sheetView showGridLines="0" view="pageBreakPreview" zoomScale="90" zoomScaleNormal="70" zoomScaleSheetLayoutView="90" workbookViewId="0">
      <selection activeCell="I18" sqref="I18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92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84235</v>
      </c>
      <c r="D15" s="46">
        <v>51132</v>
      </c>
      <c r="E15" s="47">
        <v>1</v>
      </c>
      <c r="F15" s="46">
        <v>33103</v>
      </c>
      <c r="G15" s="48">
        <v>0.99999999999999989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290</v>
      </c>
      <c r="D16" s="50">
        <v>236</v>
      </c>
      <c r="E16" s="110">
        <v>4.6155049675350073E-3</v>
      </c>
      <c r="F16" s="52">
        <v>54</v>
      </c>
      <c r="G16" s="111">
        <v>1.6312720901428873E-3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1915</v>
      </c>
      <c r="D17" s="50">
        <v>1405</v>
      </c>
      <c r="E17" s="110">
        <v>2.747790033638426E-2</v>
      </c>
      <c r="F17" s="52">
        <v>510</v>
      </c>
      <c r="G17" s="111">
        <v>1.5406458629127269E-2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79618</v>
      </c>
      <c r="D18" s="50">
        <v>48189</v>
      </c>
      <c r="E18" s="110">
        <v>0.94244308847688341</v>
      </c>
      <c r="F18" s="52">
        <v>31429</v>
      </c>
      <c r="G18" s="111">
        <v>0.94943056520557045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995</v>
      </c>
      <c r="D19" s="50">
        <v>585</v>
      </c>
      <c r="E19" s="110">
        <v>1.144097629664398E-2</v>
      </c>
      <c r="F19" s="52">
        <v>410</v>
      </c>
      <c r="G19" s="111">
        <v>1.2385584388121923E-2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1417</v>
      </c>
      <c r="D20" s="55">
        <v>717</v>
      </c>
      <c r="E20" s="112">
        <v>1.4022529922553392E-2</v>
      </c>
      <c r="F20" s="57">
        <v>700</v>
      </c>
      <c r="G20" s="113">
        <v>2.1146119687037428E-2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H40"/>
  <sheetViews>
    <sheetView showGridLines="0" view="pageBreakPreview" zoomScaleNormal="70" zoomScaleSheetLayoutView="100" workbookViewId="0">
      <selection activeCell="C16" sqref="C16:C20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8" ht="3.75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63" t="s">
        <v>0</v>
      </c>
      <c r="C8" s="164"/>
      <c r="D8" s="164"/>
      <c r="E8" s="164"/>
      <c r="F8" s="164"/>
      <c r="G8" s="165"/>
    </row>
    <row r="9" spans="2:8" ht="15.75" x14ac:dyDescent="0.25">
      <c r="B9" s="163" t="s">
        <v>1</v>
      </c>
      <c r="C9" s="164"/>
      <c r="D9" s="164"/>
      <c r="E9" s="164"/>
      <c r="F9" s="164"/>
      <c r="G9" s="165"/>
    </row>
    <row r="10" spans="2:8" ht="15.75" x14ac:dyDescent="0.25">
      <c r="B10" s="163" t="s">
        <v>31</v>
      </c>
      <c r="C10" s="164"/>
      <c r="D10" s="164"/>
      <c r="E10" s="164"/>
      <c r="F10" s="164"/>
      <c r="G10" s="165"/>
    </row>
    <row r="11" spans="2:8" ht="15.75" x14ac:dyDescent="0.25">
      <c r="B11" s="163" t="s">
        <v>38</v>
      </c>
      <c r="C11" s="164"/>
      <c r="D11" s="164"/>
      <c r="E11" s="164"/>
      <c r="F11" s="164"/>
      <c r="G11" s="165"/>
    </row>
    <row r="12" spans="2:8" ht="5.25" customHeight="1" x14ac:dyDescent="0.2">
      <c r="B12" s="12"/>
      <c r="C12" s="13"/>
      <c r="D12" s="13"/>
      <c r="E12" s="13"/>
      <c r="F12" s="13"/>
      <c r="G12" s="14"/>
    </row>
    <row r="13" spans="2:8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8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8" x14ac:dyDescent="0.2">
      <c r="B15" s="45" t="s">
        <v>9</v>
      </c>
      <c r="C15" s="46">
        <f>SUM(C16:C20)</f>
        <v>9914</v>
      </c>
      <c r="D15" s="46">
        <f>SUM(D16:D20)</f>
        <v>5715</v>
      </c>
      <c r="E15" s="47">
        <f>SUM(E16:E20)</f>
        <v>1</v>
      </c>
      <c r="F15" s="46">
        <f>SUM(F16:F20)</f>
        <v>4199</v>
      </c>
      <c r="G15" s="48">
        <f>SUM(G16:G20)</f>
        <v>1</v>
      </c>
    </row>
    <row r="16" spans="2:8" x14ac:dyDescent="0.2">
      <c r="B16" s="21" t="s">
        <v>10</v>
      </c>
      <c r="C16" s="49">
        <v>327</v>
      </c>
      <c r="D16" s="50">
        <v>245</v>
      </c>
      <c r="E16" s="60">
        <f>+D16/$D$15</f>
        <v>4.2869641294838147E-2</v>
      </c>
      <c r="F16" s="52">
        <v>82</v>
      </c>
      <c r="G16" s="61">
        <f>+F16/$F$15</f>
        <v>1.9528459156942127E-2</v>
      </c>
    </row>
    <row r="17" spans="2:7" x14ac:dyDescent="0.2">
      <c r="B17" s="21" t="s">
        <v>11</v>
      </c>
      <c r="C17" s="49">
        <v>837</v>
      </c>
      <c r="D17" s="50">
        <v>591</v>
      </c>
      <c r="E17" s="60">
        <f>+D17/$D$15</f>
        <v>0.10341207349081365</v>
      </c>
      <c r="F17" s="52">
        <v>246</v>
      </c>
      <c r="G17" s="61">
        <f t="shared" ref="G17:G20" si="0">+F17/$F$15</f>
        <v>5.8585377470826386E-2</v>
      </c>
    </row>
    <row r="18" spans="2:7" x14ac:dyDescent="0.2">
      <c r="B18" s="21" t="s">
        <v>12</v>
      </c>
      <c r="C18" s="49">
        <v>8209</v>
      </c>
      <c r="D18" s="50">
        <v>4607</v>
      </c>
      <c r="E18" s="60">
        <f t="shared" ref="E18:E20" si="1">+D18/$D$15</f>
        <v>0.80612423447069115</v>
      </c>
      <c r="F18" s="52">
        <v>3602</v>
      </c>
      <c r="G18" s="61">
        <f t="shared" si="0"/>
        <v>0.85782329125982382</v>
      </c>
    </row>
    <row r="19" spans="2:7" x14ac:dyDescent="0.2">
      <c r="B19" s="21" t="s">
        <v>13</v>
      </c>
      <c r="C19" s="49">
        <v>401</v>
      </c>
      <c r="D19" s="50">
        <v>220</v>
      </c>
      <c r="E19" s="60">
        <f t="shared" si="1"/>
        <v>3.8495188101487311E-2</v>
      </c>
      <c r="F19" s="52">
        <v>181</v>
      </c>
      <c r="G19" s="61">
        <f t="shared" si="0"/>
        <v>4.3105501309835675E-2</v>
      </c>
    </row>
    <row r="20" spans="2:7" x14ac:dyDescent="0.2">
      <c r="B20" s="24" t="s">
        <v>14</v>
      </c>
      <c r="C20" s="54">
        <v>140</v>
      </c>
      <c r="D20" s="55">
        <v>52</v>
      </c>
      <c r="E20" s="62">
        <f t="shared" si="1"/>
        <v>9.0988626421697281E-3</v>
      </c>
      <c r="F20" s="57">
        <v>88</v>
      </c>
      <c r="G20" s="63">
        <f t="shared" si="0"/>
        <v>2.095737080257204E-2</v>
      </c>
    </row>
    <row r="21" spans="2:7" x14ac:dyDescent="0.2">
      <c r="B21" s="27" t="s">
        <v>15</v>
      </c>
    </row>
    <row r="40" spans="2:2" x14ac:dyDescent="0.2">
      <c r="B40" s="6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O38"/>
  <sheetViews>
    <sheetView showGridLines="0" view="pageBreakPreview" zoomScale="90" zoomScaleNormal="70" zoomScaleSheetLayoutView="90" workbookViewId="0">
      <selection activeCell="M15" sqref="M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93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87332</v>
      </c>
      <c r="D15" s="46">
        <v>53111</v>
      </c>
      <c r="E15" s="47">
        <v>1</v>
      </c>
      <c r="F15" s="46">
        <v>34221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354</v>
      </c>
      <c r="D16" s="50">
        <v>277</v>
      </c>
      <c r="E16" s="110">
        <v>5.2154920826194195E-3</v>
      </c>
      <c r="F16" s="52">
        <v>77</v>
      </c>
      <c r="G16" s="111">
        <v>2.2500803600128574E-3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2189</v>
      </c>
      <c r="D17" s="50">
        <v>1623</v>
      </c>
      <c r="E17" s="110">
        <v>3.0558641336069742E-2</v>
      </c>
      <c r="F17" s="52">
        <v>566</v>
      </c>
      <c r="G17" s="111">
        <v>1.6539551737237368E-2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82314</v>
      </c>
      <c r="D18" s="50">
        <v>49861</v>
      </c>
      <c r="E18" s="110">
        <v>0.93880740336276858</v>
      </c>
      <c r="F18" s="52">
        <v>32453</v>
      </c>
      <c r="G18" s="111">
        <v>0.9483358171882762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1011</v>
      </c>
      <c r="D19" s="50">
        <v>596</v>
      </c>
      <c r="E19" s="110">
        <v>1.12217807987046E-2</v>
      </c>
      <c r="F19" s="52">
        <v>415</v>
      </c>
      <c r="G19" s="111">
        <v>1.2127056485783582E-2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1464</v>
      </c>
      <c r="D20" s="55">
        <v>754</v>
      </c>
      <c r="E20" s="112">
        <v>1.4196682419837698E-2</v>
      </c>
      <c r="F20" s="57">
        <v>710</v>
      </c>
      <c r="G20" s="113">
        <v>2.0747494228689985E-2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O38"/>
  <sheetViews>
    <sheetView showGridLines="0" view="pageBreakPreview" zoomScale="90" zoomScaleNormal="70" zoomScaleSheetLayoutView="9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94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82737</v>
      </c>
      <c r="D15" s="46">
        <v>50018</v>
      </c>
      <c r="E15" s="47">
        <v>1</v>
      </c>
      <c r="F15" s="46">
        <v>32719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191</v>
      </c>
      <c r="D16" s="50">
        <v>153</v>
      </c>
      <c r="E16" s="110">
        <v>3.0588987964332839E-3</v>
      </c>
      <c r="F16" s="52">
        <v>38</v>
      </c>
      <c r="G16" s="111">
        <v>1.1614046884073474E-3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1422</v>
      </c>
      <c r="D17" s="50">
        <v>1021</v>
      </c>
      <c r="E17" s="110">
        <v>2.0412651445479626E-2</v>
      </c>
      <c r="F17" s="52">
        <v>401</v>
      </c>
      <c r="G17" s="111">
        <v>1.2255875790824903E-2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78784</v>
      </c>
      <c r="D18" s="50">
        <v>47599</v>
      </c>
      <c r="E18" s="110">
        <v>0.95163741053220841</v>
      </c>
      <c r="F18" s="52">
        <v>31185</v>
      </c>
      <c r="G18" s="111">
        <v>0.95311592652587185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980</v>
      </c>
      <c r="D19" s="50">
        <v>575</v>
      </c>
      <c r="E19" s="110">
        <v>1.1495861489863649E-2</v>
      </c>
      <c r="F19" s="52">
        <v>405</v>
      </c>
      <c r="G19" s="111">
        <v>1.2378128915920413E-2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1360</v>
      </c>
      <c r="D20" s="55">
        <v>670</v>
      </c>
      <c r="E20" s="112">
        <v>1.3395177736015035E-2</v>
      </c>
      <c r="F20" s="57">
        <v>690</v>
      </c>
      <c r="G20" s="113">
        <v>2.1088664078975517E-2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O38"/>
  <sheetViews>
    <sheetView showGridLines="0" view="pageBreakPreview" topLeftCell="A7" zoomScale="90" zoomScaleNormal="70" zoomScaleSheetLayoutView="90" workbookViewId="0">
      <selection activeCell="I23" sqref="I23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95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v>81754</v>
      </c>
      <c r="D15" s="46">
        <v>49287</v>
      </c>
      <c r="E15" s="47">
        <v>1</v>
      </c>
      <c r="F15" s="46">
        <v>32467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123</v>
      </c>
      <c r="D16" s="50">
        <v>95</v>
      </c>
      <c r="E16" s="110">
        <v>1.9274859496418934E-3</v>
      </c>
      <c r="F16" s="52">
        <v>28</v>
      </c>
      <c r="G16" s="111">
        <v>8.6241414359195488E-4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1092</v>
      </c>
      <c r="D17" s="50">
        <v>760</v>
      </c>
      <c r="E17" s="110">
        <v>1.5419887597135147E-2</v>
      </c>
      <c r="F17" s="52">
        <v>332</v>
      </c>
      <c r="G17" s="111">
        <v>1.0225767702590323E-2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78250</v>
      </c>
      <c r="D18" s="50">
        <v>47225</v>
      </c>
      <c r="E18" s="110">
        <v>0.95816341022987805</v>
      </c>
      <c r="F18" s="52">
        <v>31025</v>
      </c>
      <c r="G18" s="111">
        <v>0.95558567160501429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964</v>
      </c>
      <c r="D19" s="50">
        <v>568</v>
      </c>
      <c r="E19" s="110">
        <v>1.1524337046279953E-2</v>
      </c>
      <c r="F19" s="52">
        <v>396</v>
      </c>
      <c r="G19" s="111">
        <v>1.2197000030800506E-2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1325</v>
      </c>
      <c r="D20" s="55">
        <v>639</v>
      </c>
      <c r="E20" s="112">
        <v>1.2964879177064946E-2</v>
      </c>
      <c r="F20" s="57">
        <v>686</v>
      </c>
      <c r="G20" s="113">
        <v>2.1129146518002895E-2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O38"/>
  <sheetViews>
    <sheetView showGridLines="0" view="pageBreakPreview" zoomScale="90" zoomScaleNormal="70" zoomScaleSheetLayoutView="9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96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  <c r="O14" s="87"/>
    </row>
    <row r="15" spans="2:15" x14ac:dyDescent="0.2">
      <c r="B15" s="45" t="s">
        <v>9</v>
      </c>
      <c r="C15" s="46">
        <v>95326</v>
      </c>
      <c r="D15" s="46">
        <v>58234</v>
      </c>
      <c r="E15" s="47">
        <v>1</v>
      </c>
      <c r="F15" s="46">
        <v>37092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383</v>
      </c>
      <c r="D16" s="50">
        <v>305</v>
      </c>
      <c r="E16" s="110">
        <v>5.2374901260432054E-3</v>
      </c>
      <c r="F16" s="52">
        <v>78</v>
      </c>
      <c r="G16" s="111">
        <v>2.1028793270786153E-3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2410</v>
      </c>
      <c r="D17" s="50">
        <v>1795</v>
      </c>
      <c r="E17" s="110">
        <v>3.0823917299172304E-2</v>
      </c>
      <c r="F17" s="52">
        <v>615</v>
      </c>
      <c r="G17" s="111">
        <v>1.6580394694273699E-2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89981</v>
      </c>
      <c r="D18" s="50">
        <v>54728</v>
      </c>
      <c r="E18" s="110">
        <v>0.93979462169866401</v>
      </c>
      <c r="F18" s="52">
        <v>35253</v>
      </c>
      <c r="G18" s="111">
        <v>0.95042057586541573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1048</v>
      </c>
      <c r="D19" s="50">
        <v>616</v>
      </c>
      <c r="E19" s="110">
        <v>1.0578012844729883E-2</v>
      </c>
      <c r="F19" s="52">
        <v>432</v>
      </c>
      <c r="G19" s="111">
        <v>1.1646716273050793E-2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1504</v>
      </c>
      <c r="D20" s="55">
        <v>790</v>
      </c>
      <c r="E20" s="112">
        <v>1.3565958031390596E-2</v>
      </c>
      <c r="F20" s="57">
        <v>714</v>
      </c>
      <c r="G20" s="113">
        <v>1.9249433840181171E-2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O38"/>
  <sheetViews>
    <sheetView showGridLines="0" view="pageBreakPreview" zoomScale="90" zoomScaleNormal="70" zoomScaleSheetLayoutView="90" workbookViewId="0">
      <selection activeCell="M20" sqref="M20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97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  <c r="O14" s="87"/>
    </row>
    <row r="15" spans="2:15" x14ac:dyDescent="0.2">
      <c r="B15" s="45" t="s">
        <v>9</v>
      </c>
      <c r="C15" s="46">
        <v>98063</v>
      </c>
      <c r="D15" s="46">
        <v>60022</v>
      </c>
      <c r="E15" s="47">
        <v>0.99999999999999989</v>
      </c>
      <c r="F15" s="46">
        <v>38041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385</v>
      </c>
      <c r="D16" s="50">
        <v>303</v>
      </c>
      <c r="E16" s="110">
        <v>5.048149012028923E-3</v>
      </c>
      <c r="F16" s="52">
        <v>82</v>
      </c>
      <c r="G16" s="111">
        <v>2.1555689913514368E-3</v>
      </c>
      <c r="I16" s="9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2485</v>
      </c>
      <c r="D17" s="50">
        <v>1840</v>
      </c>
      <c r="E17" s="110">
        <v>3.0655426343673985E-2</v>
      </c>
      <c r="F17" s="52">
        <v>645</v>
      </c>
      <c r="G17" s="111">
        <v>1.6955390236849714E-2</v>
      </c>
      <c r="I17" s="97"/>
      <c r="J17" s="87"/>
      <c r="L17" s="87"/>
      <c r="M17" s="87"/>
    </row>
    <row r="18" spans="2:13" x14ac:dyDescent="0.2">
      <c r="B18" s="115" t="s">
        <v>12</v>
      </c>
      <c r="C18" s="49">
        <v>92615</v>
      </c>
      <c r="D18" s="50">
        <v>56460</v>
      </c>
      <c r="E18" s="110">
        <v>0.94065509313251805</v>
      </c>
      <c r="F18" s="52">
        <v>36155</v>
      </c>
      <c r="G18" s="111">
        <v>0.950421913198917</v>
      </c>
      <c r="I18" s="97"/>
      <c r="J18" s="87"/>
      <c r="L18" s="87"/>
      <c r="M18" s="87"/>
    </row>
    <row r="19" spans="2:13" x14ac:dyDescent="0.2">
      <c r="B19" s="115" t="s">
        <v>13</v>
      </c>
      <c r="C19" s="49">
        <v>1059</v>
      </c>
      <c r="D19" s="50">
        <v>622</v>
      </c>
      <c r="E19" s="110">
        <v>1.0362866948785446E-2</v>
      </c>
      <c r="F19" s="52">
        <v>437</v>
      </c>
      <c r="G19" s="111">
        <v>1.1487605478299729E-2</v>
      </c>
      <c r="I19" s="97"/>
      <c r="J19" s="87"/>
      <c r="L19" s="87"/>
      <c r="M19" s="87"/>
    </row>
    <row r="20" spans="2:13" x14ac:dyDescent="0.2">
      <c r="B20" s="116" t="s">
        <v>14</v>
      </c>
      <c r="C20" s="54">
        <v>1519</v>
      </c>
      <c r="D20" s="55">
        <v>797</v>
      </c>
      <c r="E20" s="112">
        <v>1.3278464562993569E-2</v>
      </c>
      <c r="F20" s="57">
        <v>722</v>
      </c>
      <c r="G20" s="113">
        <v>1.897952209458216E-2</v>
      </c>
      <c r="I20" s="9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O38"/>
  <sheetViews>
    <sheetView showGridLines="0" view="pageBreakPreview" zoomScale="90" zoomScaleNormal="70" zoomScaleSheetLayoutView="9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98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  <c r="O14" s="87"/>
    </row>
    <row r="15" spans="2:15" x14ac:dyDescent="0.2">
      <c r="B15" s="45" t="s">
        <v>9</v>
      </c>
      <c r="C15" s="46">
        <v>100356</v>
      </c>
      <c r="D15" s="46">
        <v>61492</v>
      </c>
      <c r="E15" s="47">
        <v>1</v>
      </c>
      <c r="F15" s="46">
        <v>38864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368</v>
      </c>
      <c r="D16" s="50">
        <v>290</v>
      </c>
      <c r="E16" s="110">
        <v>4.7160606257724584E-3</v>
      </c>
      <c r="F16" s="52">
        <v>78</v>
      </c>
      <c r="G16" s="111">
        <v>2.0069987649238368E-3</v>
      </c>
      <c r="I16" s="9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2427</v>
      </c>
      <c r="D17" s="50">
        <v>1795</v>
      </c>
      <c r="E17" s="110">
        <v>2.9190789045729526E-2</v>
      </c>
      <c r="F17" s="52">
        <v>632</v>
      </c>
      <c r="G17" s="111">
        <v>1.6261836146562372E-2</v>
      </c>
      <c r="I17" s="97"/>
      <c r="J17" s="87"/>
      <c r="L17" s="87"/>
      <c r="M17" s="87"/>
    </row>
    <row r="18" spans="2:13" x14ac:dyDescent="0.2">
      <c r="B18" s="115" t="s">
        <v>12</v>
      </c>
      <c r="C18" s="49">
        <v>94979</v>
      </c>
      <c r="D18" s="50">
        <v>57987</v>
      </c>
      <c r="E18" s="110">
        <v>0.9430007155402329</v>
      </c>
      <c r="F18" s="52">
        <v>36992</v>
      </c>
      <c r="G18" s="111">
        <v>0.95183202964182789</v>
      </c>
      <c r="I18" s="97"/>
      <c r="J18" s="87"/>
      <c r="L18" s="87"/>
      <c r="M18" s="87"/>
    </row>
    <row r="19" spans="2:13" x14ac:dyDescent="0.2">
      <c r="B19" s="115" t="s">
        <v>13</v>
      </c>
      <c r="C19" s="49">
        <v>1072</v>
      </c>
      <c r="D19" s="50">
        <v>629</v>
      </c>
      <c r="E19" s="110">
        <v>1.0228972874520263E-2</v>
      </c>
      <c r="F19" s="52">
        <v>443</v>
      </c>
      <c r="G19" s="111">
        <v>1.1398723754631536E-2</v>
      </c>
      <c r="I19" s="97"/>
      <c r="J19" s="87"/>
      <c r="L19" s="87"/>
      <c r="M19" s="87"/>
    </row>
    <row r="20" spans="2:13" x14ac:dyDescent="0.2">
      <c r="B20" s="116" t="s">
        <v>14</v>
      </c>
      <c r="C20" s="54">
        <v>1510</v>
      </c>
      <c r="D20" s="55">
        <v>791</v>
      </c>
      <c r="E20" s="112">
        <v>1.2863461913744878E-2</v>
      </c>
      <c r="F20" s="57">
        <v>719</v>
      </c>
      <c r="G20" s="113">
        <v>1.8500411692054342E-2</v>
      </c>
      <c r="I20" s="9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O38"/>
  <sheetViews>
    <sheetView showGridLines="0" view="pageBreakPreview" zoomScale="90" zoomScaleNormal="70" zoomScaleSheetLayoutView="9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99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  <c r="O14" s="87"/>
    </row>
    <row r="15" spans="2:15" x14ac:dyDescent="0.2">
      <c r="B15" s="45" t="s">
        <v>9</v>
      </c>
      <c r="C15" s="46">
        <v>96466</v>
      </c>
      <c r="D15" s="46">
        <v>58741</v>
      </c>
      <c r="E15" s="47">
        <v>1</v>
      </c>
      <c r="F15" s="46">
        <v>37725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211</v>
      </c>
      <c r="D16" s="50">
        <v>166</v>
      </c>
      <c r="E16" s="110">
        <v>2.8259648286546022E-3</v>
      </c>
      <c r="F16" s="52">
        <v>45</v>
      </c>
      <c r="G16" s="111">
        <v>1.1928429423459245E-3</v>
      </c>
      <c r="I16" s="9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1624</v>
      </c>
      <c r="D17" s="50">
        <v>1153</v>
      </c>
      <c r="E17" s="110">
        <v>1.9628538839992511E-2</v>
      </c>
      <c r="F17" s="52">
        <v>471</v>
      </c>
      <c r="G17" s="111">
        <v>1.2485089463220677E-2</v>
      </c>
      <c r="I17" s="97"/>
      <c r="J17" s="87"/>
      <c r="L17" s="87"/>
      <c r="M17" s="87"/>
    </row>
    <row r="18" spans="2:13" x14ac:dyDescent="0.2">
      <c r="B18" s="115" t="s">
        <v>12</v>
      </c>
      <c r="C18" s="49">
        <v>92173</v>
      </c>
      <c r="D18" s="50">
        <v>56097</v>
      </c>
      <c r="E18" s="110">
        <v>0.95498884935564599</v>
      </c>
      <c r="F18" s="52">
        <v>36076</v>
      </c>
      <c r="G18" s="111">
        <v>0.95628893306825713</v>
      </c>
      <c r="I18" s="97"/>
      <c r="J18" s="87"/>
      <c r="L18" s="87"/>
      <c r="M18" s="87"/>
    </row>
    <row r="19" spans="2:13" x14ac:dyDescent="0.2">
      <c r="B19" s="115" t="s">
        <v>13</v>
      </c>
      <c r="C19" s="49">
        <v>1040</v>
      </c>
      <c r="D19" s="50">
        <v>607</v>
      </c>
      <c r="E19" s="110">
        <v>1.0333497897550264E-2</v>
      </c>
      <c r="F19" s="52">
        <v>433</v>
      </c>
      <c r="G19" s="111">
        <v>1.1477799867461896E-2</v>
      </c>
      <c r="I19" s="97"/>
      <c r="J19" s="87"/>
      <c r="L19" s="87"/>
      <c r="M19" s="87"/>
    </row>
    <row r="20" spans="2:13" x14ac:dyDescent="0.2">
      <c r="B20" s="116" t="s">
        <v>14</v>
      </c>
      <c r="C20" s="54">
        <v>1418</v>
      </c>
      <c r="D20" s="55">
        <v>718</v>
      </c>
      <c r="E20" s="112">
        <v>1.2223149078156654E-2</v>
      </c>
      <c r="F20" s="57">
        <v>700</v>
      </c>
      <c r="G20" s="113">
        <v>1.8555334658714381E-2</v>
      </c>
      <c r="I20" s="9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O38"/>
  <sheetViews>
    <sheetView showGridLines="0" view="pageBreakPreview" topLeftCell="A7" zoomScale="90" zoomScaleNormal="70" zoomScaleSheetLayoutView="90" workbookViewId="0">
      <selection activeCell="E24" sqref="E23:E2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100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  <c r="O14" s="87"/>
    </row>
    <row r="15" spans="2:15" x14ac:dyDescent="0.2">
      <c r="B15" s="45" t="s">
        <v>9</v>
      </c>
      <c r="C15" s="46">
        <v>79919</v>
      </c>
      <c r="D15" s="46">
        <v>48003</v>
      </c>
      <c r="E15" s="47">
        <v>0.99999999999999989</v>
      </c>
      <c r="F15" s="46">
        <v>31916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44</v>
      </c>
      <c r="D16" s="50">
        <v>36</v>
      </c>
      <c r="E16" s="110">
        <v>7.4995312792950437E-4</v>
      </c>
      <c r="F16" s="52">
        <v>8</v>
      </c>
      <c r="G16" s="111">
        <v>2.5065797719012406E-4</v>
      </c>
      <c r="I16" s="9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743</v>
      </c>
      <c r="D17" s="50">
        <v>498</v>
      </c>
      <c r="E17" s="110">
        <v>1.0374351603024811E-2</v>
      </c>
      <c r="F17" s="52">
        <v>245</v>
      </c>
      <c r="G17" s="111">
        <v>7.6764005514475498E-3</v>
      </c>
      <c r="I17" s="97"/>
      <c r="J17" s="87"/>
      <c r="L17" s="87"/>
      <c r="M17" s="87"/>
    </row>
    <row r="18" spans="2:13" x14ac:dyDescent="0.2">
      <c r="B18" s="115" t="s">
        <v>12</v>
      </c>
      <c r="C18" s="49">
        <v>76931</v>
      </c>
      <c r="D18" s="50">
        <v>46313</v>
      </c>
      <c r="E18" s="110">
        <v>0.96479386704997605</v>
      </c>
      <c r="F18" s="52">
        <v>30618</v>
      </c>
      <c r="G18" s="111">
        <v>0.95933074320090239</v>
      </c>
      <c r="I18" s="97"/>
      <c r="J18" s="87"/>
      <c r="L18" s="87"/>
      <c r="M18" s="87"/>
    </row>
    <row r="19" spans="2:13" x14ac:dyDescent="0.2">
      <c r="B19" s="115" t="s">
        <v>13</v>
      </c>
      <c r="C19" s="49">
        <v>929</v>
      </c>
      <c r="D19" s="50">
        <v>548</v>
      </c>
      <c r="E19" s="110">
        <v>1.1415953169593568E-2</v>
      </c>
      <c r="F19" s="52">
        <v>381</v>
      </c>
      <c r="G19" s="111">
        <v>1.1937586163679658E-2</v>
      </c>
      <c r="I19" s="97"/>
      <c r="J19" s="87"/>
      <c r="L19" s="87"/>
      <c r="M19" s="87"/>
    </row>
    <row r="20" spans="2:13" x14ac:dyDescent="0.2">
      <c r="B20" s="116" t="s">
        <v>14</v>
      </c>
      <c r="C20" s="54">
        <v>1272</v>
      </c>
      <c r="D20" s="55">
        <v>608</v>
      </c>
      <c r="E20" s="112">
        <v>1.2665875049476074E-2</v>
      </c>
      <c r="F20" s="57">
        <v>664</v>
      </c>
      <c r="G20" s="113">
        <v>2.08046121067803E-2</v>
      </c>
      <c r="I20" s="9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O38"/>
  <sheetViews>
    <sheetView showGridLines="0" view="pageBreakPreview" zoomScale="90" zoomScaleNormal="70" zoomScaleSheetLayoutView="90" workbookViewId="0">
      <selection activeCell="B15" sqref="B15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101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  <c r="O14" s="87"/>
    </row>
    <row r="15" spans="2:15" x14ac:dyDescent="0.2">
      <c r="B15" s="45" t="s">
        <v>9</v>
      </c>
      <c r="C15" s="46">
        <v>107327</v>
      </c>
      <c r="D15" s="46">
        <v>65984</v>
      </c>
      <c r="E15" s="47">
        <v>1</v>
      </c>
      <c r="F15" s="46">
        <v>41343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399</v>
      </c>
      <c r="D16" s="50">
        <v>315</v>
      </c>
      <c r="E16" s="110">
        <v>4.7738845780795347E-3</v>
      </c>
      <c r="F16" s="52">
        <v>84</v>
      </c>
      <c r="G16" s="111">
        <v>2.0317828894855236E-3</v>
      </c>
      <c r="I16" s="9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2241</v>
      </c>
      <c r="D17" s="50">
        <v>1697</v>
      </c>
      <c r="E17" s="110">
        <v>2.5718355965082443E-2</v>
      </c>
      <c r="F17" s="52">
        <v>544</v>
      </c>
      <c r="G17" s="111">
        <v>1.3158212998572914E-2</v>
      </c>
      <c r="I17" s="97"/>
      <c r="J17" s="87"/>
      <c r="L17" s="87"/>
      <c r="M17" s="87"/>
    </row>
    <row r="18" spans="2:13" x14ac:dyDescent="0.2">
      <c r="B18" s="115" t="s">
        <v>12</v>
      </c>
      <c r="C18" s="49">
        <v>101955</v>
      </c>
      <c r="D18" s="50">
        <v>62457</v>
      </c>
      <c r="E18" s="110">
        <v>0.94654764791464596</v>
      </c>
      <c r="F18" s="52">
        <v>39498</v>
      </c>
      <c r="G18" s="111">
        <v>0.95537334010594299</v>
      </c>
      <c r="I18" s="97"/>
      <c r="J18" s="87"/>
      <c r="L18" s="87"/>
      <c r="M18" s="87"/>
    </row>
    <row r="19" spans="2:13" x14ac:dyDescent="0.2">
      <c r="B19" s="115" t="s">
        <v>13</v>
      </c>
      <c r="C19" s="49">
        <v>1198</v>
      </c>
      <c r="D19" s="50">
        <v>708</v>
      </c>
      <c r="E19" s="110">
        <v>1.0729873908826381E-2</v>
      </c>
      <c r="F19" s="52">
        <v>490</v>
      </c>
      <c r="G19" s="111">
        <v>1.1852066855332221E-2</v>
      </c>
      <c r="I19" s="97"/>
      <c r="J19" s="87"/>
      <c r="L19" s="87"/>
      <c r="M19" s="87"/>
    </row>
    <row r="20" spans="2:13" x14ac:dyDescent="0.2">
      <c r="B20" s="116" t="s">
        <v>14</v>
      </c>
      <c r="C20" s="54">
        <v>1534</v>
      </c>
      <c r="D20" s="55">
        <v>807</v>
      </c>
      <c r="E20" s="112">
        <v>1.2230237633365665E-2</v>
      </c>
      <c r="F20" s="57">
        <v>727</v>
      </c>
      <c r="G20" s="113">
        <v>1.7584597150666376E-2</v>
      </c>
      <c r="I20" s="9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O38"/>
  <sheetViews>
    <sheetView showGridLines="0" view="pageBreakPreview" topLeftCell="A4" zoomScale="90" zoomScaleNormal="70" zoomScaleSheetLayoutView="90" workbookViewId="0">
      <selection activeCell="B13" sqref="B13:B14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102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  <c r="O14" s="87"/>
    </row>
    <row r="15" spans="2:15" x14ac:dyDescent="0.2">
      <c r="B15" s="45" t="s">
        <v>9</v>
      </c>
      <c r="C15" s="46">
        <f>+D15+F15</f>
        <v>113164</v>
      </c>
      <c r="D15" s="46">
        <f>+SUM(D16:D20)</f>
        <v>69518</v>
      </c>
      <c r="E15" s="47">
        <f>D15/$D$15</f>
        <v>1</v>
      </c>
      <c r="F15" s="46">
        <f>+SUM(F16:F20)</f>
        <v>43646</v>
      </c>
      <c r="G15" s="47">
        <f>F15/$F$15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f t="shared" ref="C16:C20" si="0">+D16+F16</f>
        <v>417</v>
      </c>
      <c r="D16" s="50">
        <v>327</v>
      </c>
      <c r="E16" s="110">
        <f t="shared" ref="E16:E20" si="1">D16/$D$15</f>
        <v>4.7038177162749212E-3</v>
      </c>
      <c r="F16" s="52">
        <v>90</v>
      </c>
      <c r="G16" s="111">
        <f t="shared" ref="G16:G20" si="2">F16/$F$15</f>
        <v>2.0620446318104753E-3</v>
      </c>
      <c r="I16" s="9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f t="shared" si="0"/>
        <v>2102</v>
      </c>
      <c r="D17" s="50">
        <v>1596</v>
      </c>
      <c r="E17" s="110">
        <f t="shared" si="1"/>
        <v>2.2958082798699618E-2</v>
      </c>
      <c r="F17" s="52">
        <v>506</v>
      </c>
      <c r="G17" s="111">
        <f t="shared" si="2"/>
        <v>1.1593273152178894E-2</v>
      </c>
      <c r="I17" s="97"/>
      <c r="J17" s="87"/>
      <c r="L17" s="87"/>
      <c r="M17" s="87"/>
    </row>
    <row r="18" spans="2:13" x14ac:dyDescent="0.2">
      <c r="B18" s="115" t="s">
        <v>12</v>
      </c>
      <c r="C18" s="49">
        <f t="shared" si="0"/>
        <v>107855</v>
      </c>
      <c r="D18" s="50">
        <v>66058</v>
      </c>
      <c r="E18" s="110">
        <f t="shared" si="1"/>
        <v>0.95022871774216755</v>
      </c>
      <c r="F18" s="52">
        <v>41797</v>
      </c>
      <c r="G18" s="111">
        <f t="shared" si="2"/>
        <v>0.95763643861980474</v>
      </c>
      <c r="I18" s="97"/>
      <c r="J18" s="87"/>
      <c r="L18" s="87"/>
      <c r="M18" s="87"/>
    </row>
    <row r="19" spans="2:13" x14ac:dyDescent="0.2">
      <c r="B19" s="115" t="s">
        <v>13</v>
      </c>
      <c r="C19" s="49">
        <f t="shared" si="0"/>
        <v>1225</v>
      </c>
      <c r="D19" s="50">
        <v>729</v>
      </c>
      <c r="E19" s="110">
        <f t="shared" si="1"/>
        <v>1.0486492706924826E-2</v>
      </c>
      <c r="F19" s="52">
        <v>496</v>
      </c>
      <c r="G19" s="111">
        <f t="shared" si="2"/>
        <v>1.136415708197773E-2</v>
      </c>
      <c r="I19" s="97"/>
      <c r="J19" s="87"/>
      <c r="L19" s="87"/>
      <c r="M19" s="87"/>
    </row>
    <row r="20" spans="2:13" x14ac:dyDescent="0.2">
      <c r="B20" s="116" t="s">
        <v>14</v>
      </c>
      <c r="C20" s="54">
        <f t="shared" si="0"/>
        <v>1565</v>
      </c>
      <c r="D20" s="55">
        <v>808</v>
      </c>
      <c r="E20" s="112">
        <f t="shared" si="1"/>
        <v>1.1622889035933139E-2</v>
      </c>
      <c r="F20" s="57">
        <v>757</v>
      </c>
      <c r="G20" s="113">
        <f t="shared" si="2"/>
        <v>1.734408651422811E-2</v>
      </c>
      <c r="I20" s="9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H40"/>
  <sheetViews>
    <sheetView showGridLines="0" view="pageBreakPreview" zoomScaleNormal="70" zoomScaleSheetLayoutView="100" workbookViewId="0">
      <selection activeCell="C16" sqref="C16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8" ht="3.75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63" t="s">
        <v>0</v>
      </c>
      <c r="C8" s="164"/>
      <c r="D8" s="164"/>
      <c r="E8" s="164"/>
      <c r="F8" s="164"/>
      <c r="G8" s="165"/>
    </row>
    <row r="9" spans="2:8" ht="15.75" x14ac:dyDescent="0.25">
      <c r="B9" s="163" t="s">
        <v>1</v>
      </c>
      <c r="C9" s="164"/>
      <c r="D9" s="164"/>
      <c r="E9" s="164"/>
      <c r="F9" s="164"/>
      <c r="G9" s="165"/>
    </row>
    <row r="10" spans="2:8" ht="15.75" x14ac:dyDescent="0.25">
      <c r="B10" s="163" t="s">
        <v>31</v>
      </c>
      <c r="C10" s="164"/>
      <c r="D10" s="164"/>
      <c r="E10" s="164"/>
      <c r="F10" s="164"/>
      <c r="G10" s="165"/>
    </row>
    <row r="11" spans="2:8" ht="15.75" x14ac:dyDescent="0.25">
      <c r="B11" s="163" t="s">
        <v>37</v>
      </c>
      <c r="C11" s="164"/>
      <c r="D11" s="164"/>
      <c r="E11" s="164"/>
      <c r="F11" s="164"/>
      <c r="G11" s="165"/>
    </row>
    <row r="12" spans="2:8" ht="5.25" customHeight="1" x14ac:dyDescent="0.2">
      <c r="B12" s="12"/>
      <c r="C12" s="13"/>
      <c r="D12" s="13"/>
      <c r="E12" s="13"/>
      <c r="F12" s="13"/>
      <c r="G12" s="14"/>
    </row>
    <row r="13" spans="2:8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8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8" x14ac:dyDescent="0.2">
      <c r="B15" s="45" t="s">
        <v>9</v>
      </c>
      <c r="C15" s="46">
        <f>SUM(C16:C20)</f>
        <v>10983</v>
      </c>
      <c r="D15" s="46">
        <f>SUM(D16:D20)</f>
        <v>6374</v>
      </c>
      <c r="E15" s="47">
        <f>SUM(E16:E20)</f>
        <v>1</v>
      </c>
      <c r="F15" s="46">
        <f>SUM(F16:F20)</f>
        <v>4609</v>
      </c>
      <c r="G15" s="48">
        <f>SUM(G16:G20)</f>
        <v>1</v>
      </c>
    </row>
    <row r="16" spans="2:8" x14ac:dyDescent="0.2">
      <c r="B16" s="21" t="s">
        <v>10</v>
      </c>
      <c r="C16" s="49">
        <v>422</v>
      </c>
      <c r="D16" s="50">
        <v>316</v>
      </c>
      <c r="E16" s="65">
        <f>+D16/$D$15</f>
        <v>4.9576404141826166E-2</v>
      </c>
      <c r="F16" s="52">
        <v>106</v>
      </c>
      <c r="G16" s="66">
        <f>+F16/$F$15</f>
        <v>2.2998481232371446E-2</v>
      </c>
    </row>
    <row r="17" spans="2:7" x14ac:dyDescent="0.2">
      <c r="B17" s="21" t="s">
        <v>11</v>
      </c>
      <c r="C17" s="49">
        <v>1048</v>
      </c>
      <c r="D17" s="50">
        <v>738</v>
      </c>
      <c r="E17" s="65">
        <f>+D17/$D$15</f>
        <v>0.11578286790084719</v>
      </c>
      <c r="F17" s="52">
        <v>310</v>
      </c>
      <c r="G17" s="66">
        <f t="shared" ref="G17:G20" si="0">+F17/$F$15</f>
        <v>6.7259709264482534E-2</v>
      </c>
    </row>
    <row r="18" spans="2:7" x14ac:dyDescent="0.2">
      <c r="B18" s="21" t="s">
        <v>12</v>
      </c>
      <c r="C18" s="49">
        <v>8947</v>
      </c>
      <c r="D18" s="50">
        <v>5039</v>
      </c>
      <c r="E18" s="65">
        <f t="shared" ref="E18:E20" si="1">+D18/$D$15</f>
        <v>0.79055538123627234</v>
      </c>
      <c r="F18" s="52">
        <v>3908</v>
      </c>
      <c r="G18" s="66">
        <f t="shared" si="0"/>
        <v>0.84790627034063792</v>
      </c>
    </row>
    <row r="19" spans="2:7" x14ac:dyDescent="0.2">
      <c r="B19" s="21" t="s">
        <v>13</v>
      </c>
      <c r="C19" s="49">
        <v>426</v>
      </c>
      <c r="D19" s="50">
        <v>229</v>
      </c>
      <c r="E19" s="65">
        <f t="shared" si="1"/>
        <v>3.5927204267336053E-2</v>
      </c>
      <c r="F19" s="52">
        <v>197</v>
      </c>
      <c r="G19" s="66">
        <f t="shared" si="0"/>
        <v>4.2742460403558252E-2</v>
      </c>
    </row>
    <row r="20" spans="2:7" x14ac:dyDescent="0.2">
      <c r="B20" s="24" t="s">
        <v>14</v>
      </c>
      <c r="C20" s="54">
        <v>140</v>
      </c>
      <c r="D20" s="55">
        <v>52</v>
      </c>
      <c r="E20" s="67">
        <f t="shared" si="1"/>
        <v>8.1581424537182298E-3</v>
      </c>
      <c r="F20" s="57">
        <v>88</v>
      </c>
      <c r="G20" s="68">
        <f t="shared" si="0"/>
        <v>1.9093078758949882E-2</v>
      </c>
    </row>
    <row r="21" spans="2:7" x14ac:dyDescent="0.2">
      <c r="B21" s="27" t="s">
        <v>15</v>
      </c>
    </row>
    <row r="40" spans="2:2" x14ac:dyDescent="0.2">
      <c r="B40" s="69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O38"/>
  <sheetViews>
    <sheetView showGridLines="0" view="pageBreakPreview" zoomScale="70" zoomScaleNormal="70" zoomScaleSheetLayoutView="70" workbookViewId="0">
      <selection activeCell="C18" sqref="C18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103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D15+F15</f>
        <v>120800</v>
      </c>
      <c r="D15" s="46">
        <f>SUM(D16:D20)</f>
        <v>74500</v>
      </c>
      <c r="E15" s="47">
        <f>D15/$D$15</f>
        <v>1</v>
      </c>
      <c r="F15" s="46">
        <f>SUM(F16:F20)</f>
        <v>46300</v>
      </c>
      <c r="G15" s="48">
        <f>F15/$F$15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f t="shared" ref="C16:C20" si="0">D16+F16</f>
        <v>518</v>
      </c>
      <c r="D16" s="50">
        <v>409</v>
      </c>
      <c r="E16" s="110">
        <f t="shared" ref="E16:E20" si="1">D16/$D$15</f>
        <v>5.4899328859060407E-3</v>
      </c>
      <c r="F16" s="52">
        <v>109</v>
      </c>
      <c r="G16" s="111">
        <f t="shared" ref="G16:G20" si="2">F16/$F$15</f>
        <v>2.3542116630669548E-3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f t="shared" si="0"/>
        <v>2378</v>
      </c>
      <c r="D17" s="50">
        <v>1804</v>
      </c>
      <c r="E17" s="110">
        <f t="shared" si="1"/>
        <v>2.4214765100671141E-2</v>
      </c>
      <c r="F17" s="52">
        <v>574</v>
      </c>
      <c r="G17" s="111">
        <f t="shared" si="2"/>
        <v>1.2397408207343412E-2</v>
      </c>
      <c r="I17" s="87"/>
      <c r="J17" s="87"/>
      <c r="L17" s="87"/>
      <c r="M17" s="87"/>
    </row>
    <row r="18" spans="2:13" x14ac:dyDescent="0.2">
      <c r="B18" s="115" t="s">
        <v>12</v>
      </c>
      <c r="C18" s="49">
        <f t="shared" si="0"/>
        <v>115035</v>
      </c>
      <c r="D18" s="50">
        <v>70691</v>
      </c>
      <c r="E18" s="110">
        <f t="shared" si="1"/>
        <v>0.94887248322147655</v>
      </c>
      <c r="F18" s="52">
        <v>44344</v>
      </c>
      <c r="G18" s="111">
        <f t="shared" si="2"/>
        <v>0.95775377969762421</v>
      </c>
      <c r="I18" s="87"/>
      <c r="J18" s="87"/>
      <c r="L18" s="87"/>
      <c r="M18" s="87"/>
    </row>
    <row r="19" spans="2:13" x14ac:dyDescent="0.2">
      <c r="B19" s="115" t="s">
        <v>13</v>
      </c>
      <c r="C19" s="49">
        <f t="shared" si="0"/>
        <v>1255</v>
      </c>
      <c r="D19" s="50">
        <v>748</v>
      </c>
      <c r="E19" s="110">
        <f t="shared" si="1"/>
        <v>1.004026845637584E-2</v>
      </c>
      <c r="F19" s="52">
        <v>507</v>
      </c>
      <c r="G19" s="111">
        <f t="shared" si="2"/>
        <v>1.0950323974082073E-2</v>
      </c>
      <c r="I19" s="87"/>
      <c r="J19" s="87"/>
      <c r="L19" s="87"/>
      <c r="M19" s="87"/>
    </row>
    <row r="20" spans="2:13" x14ac:dyDescent="0.2">
      <c r="B20" s="116" t="s">
        <v>14</v>
      </c>
      <c r="C20" s="54">
        <f t="shared" si="0"/>
        <v>1614</v>
      </c>
      <c r="D20" s="55">
        <v>848</v>
      </c>
      <c r="E20" s="112">
        <f t="shared" si="1"/>
        <v>1.1382550335570469E-2</v>
      </c>
      <c r="F20" s="57">
        <v>766</v>
      </c>
      <c r="G20" s="113">
        <f t="shared" si="2"/>
        <v>1.654427645788337E-2</v>
      </c>
      <c r="I20" s="8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O38"/>
  <sheetViews>
    <sheetView showGridLines="0" view="pageBreakPreview" topLeftCell="A13" zoomScale="70" zoomScaleNormal="70" zoomScaleSheetLayoutView="70" workbookViewId="0">
      <selection activeCell="D20" sqref="D20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104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  <c r="O14" s="87"/>
    </row>
    <row r="15" spans="2:15" x14ac:dyDescent="0.2">
      <c r="B15" s="45" t="s">
        <v>9</v>
      </c>
      <c r="C15" s="46">
        <f>SUM(C16:C20)</f>
        <v>128081</v>
      </c>
      <c r="D15" s="46">
        <f>SUM(D16:D20)</f>
        <v>79134</v>
      </c>
      <c r="E15" s="47">
        <f>SUM(E16:E20)</f>
        <v>1</v>
      </c>
      <c r="F15" s="46">
        <f>SUM(F16:F20)</f>
        <v>48947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f>D16+F16</f>
        <v>628</v>
      </c>
      <c r="D16" s="50">
        <v>487</v>
      </c>
      <c r="E16" s="110">
        <f>D16/$D$15</f>
        <v>6.1541183309323424E-3</v>
      </c>
      <c r="F16" s="52">
        <v>141</v>
      </c>
      <c r="G16" s="111">
        <f>F16/$F$15</f>
        <v>2.8806668437289314E-3</v>
      </c>
      <c r="I16" s="9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f t="shared" ref="C17:C20" si="0">D17+F17</f>
        <v>2322</v>
      </c>
      <c r="D17" s="50">
        <v>1772</v>
      </c>
      <c r="E17" s="110">
        <f t="shared" ref="E17:E20" si="1">D17/$D$15</f>
        <v>2.2392397705158339E-2</v>
      </c>
      <c r="F17" s="52">
        <v>550</v>
      </c>
      <c r="G17" s="111">
        <f t="shared" ref="G17:G20" si="2">F17/$F$15</f>
        <v>1.1236643716673137E-2</v>
      </c>
      <c r="I17" s="97"/>
      <c r="J17" s="87"/>
      <c r="L17" s="87"/>
      <c r="M17" s="87"/>
    </row>
    <row r="18" spans="2:13" x14ac:dyDescent="0.2">
      <c r="B18" s="115" t="s">
        <v>12</v>
      </c>
      <c r="C18" s="49">
        <f t="shared" si="0"/>
        <v>122200</v>
      </c>
      <c r="D18" s="50">
        <v>75237</v>
      </c>
      <c r="E18" s="110">
        <f t="shared" si="1"/>
        <v>0.95075441655925397</v>
      </c>
      <c r="F18" s="52">
        <v>46963</v>
      </c>
      <c r="G18" s="111">
        <f t="shared" si="2"/>
        <v>0.9594663615747645</v>
      </c>
      <c r="I18" s="97"/>
      <c r="J18" s="87"/>
      <c r="L18" s="87"/>
      <c r="M18" s="87"/>
    </row>
    <row r="19" spans="2:13" x14ac:dyDescent="0.2">
      <c r="B19" s="115" t="s">
        <v>13</v>
      </c>
      <c r="C19" s="49">
        <f t="shared" si="0"/>
        <v>1313</v>
      </c>
      <c r="D19" s="50">
        <v>791</v>
      </c>
      <c r="E19" s="110">
        <f t="shared" si="1"/>
        <v>9.995703490282306E-3</v>
      </c>
      <c r="F19" s="52">
        <v>522</v>
      </c>
      <c r="G19" s="111">
        <f t="shared" si="2"/>
        <v>1.0664596400187958E-2</v>
      </c>
      <c r="I19" s="97"/>
      <c r="J19" s="87"/>
      <c r="L19" s="87"/>
      <c r="M19" s="87"/>
    </row>
    <row r="20" spans="2:13" x14ac:dyDescent="0.2">
      <c r="B20" s="116" t="s">
        <v>14</v>
      </c>
      <c r="C20" s="54">
        <f t="shared" si="0"/>
        <v>1618</v>
      </c>
      <c r="D20" s="55">
        <v>847</v>
      </c>
      <c r="E20" s="112">
        <f t="shared" si="1"/>
        <v>1.0703363914373088E-2</v>
      </c>
      <c r="F20" s="57">
        <v>771</v>
      </c>
      <c r="G20" s="113">
        <f t="shared" si="2"/>
        <v>1.5751731464645431E-2</v>
      </c>
      <c r="I20" s="9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O38"/>
  <sheetViews>
    <sheetView showGridLines="0" view="pageBreakPreview" zoomScale="70" zoomScaleNormal="70" zoomScaleSheetLayoutView="70" workbookViewId="0">
      <selection activeCell="I19" sqref="I19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105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  <c r="O14" s="87"/>
    </row>
    <row r="15" spans="2:15" x14ac:dyDescent="0.2">
      <c r="B15" s="45" t="s">
        <v>9</v>
      </c>
      <c r="C15" s="46">
        <f>D15+F15</f>
        <v>136604</v>
      </c>
      <c r="D15" s="46">
        <f>SUM(D16:D20)</f>
        <v>84657</v>
      </c>
      <c r="E15" s="47">
        <v>0.99999999999999989</v>
      </c>
      <c r="F15" s="46">
        <f>SUM(F16:F20)</f>
        <v>51947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f>D16+F16</f>
        <v>678</v>
      </c>
      <c r="D16" s="50">
        <v>524</v>
      </c>
      <c r="E16" s="110">
        <v>6.1896830740517618E-3</v>
      </c>
      <c r="F16" s="52">
        <v>154</v>
      </c>
      <c r="G16" s="111">
        <v>2.9645600323406551E-3</v>
      </c>
      <c r="I16" s="9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f t="shared" ref="C17:C20" si="0">D17+F17</f>
        <v>2557</v>
      </c>
      <c r="D17" s="50">
        <v>1962</v>
      </c>
      <c r="E17" s="110">
        <v>2.3175874410857934E-2</v>
      </c>
      <c r="F17" s="52">
        <v>595</v>
      </c>
      <c r="G17" s="111">
        <v>1.1453981943134349E-2</v>
      </c>
      <c r="I17" s="97"/>
      <c r="J17" s="87"/>
      <c r="L17" s="87"/>
      <c r="M17" s="87"/>
    </row>
    <row r="18" spans="2:13" x14ac:dyDescent="0.2">
      <c r="B18" s="115" t="s">
        <v>12</v>
      </c>
      <c r="C18" s="49">
        <f t="shared" si="0"/>
        <v>130362</v>
      </c>
      <c r="D18" s="50">
        <v>80480</v>
      </c>
      <c r="E18" s="110">
        <v>0.95065972099176677</v>
      </c>
      <c r="F18" s="52">
        <v>49882</v>
      </c>
      <c r="G18" s="111">
        <v>0.96024794502088673</v>
      </c>
      <c r="I18" s="97"/>
      <c r="J18" s="87"/>
      <c r="L18" s="87"/>
      <c r="M18" s="87"/>
    </row>
    <row r="19" spans="2:13" x14ac:dyDescent="0.2">
      <c r="B19" s="115" t="s">
        <v>13</v>
      </c>
      <c r="C19" s="49">
        <f t="shared" si="0"/>
        <v>1357</v>
      </c>
      <c r="D19" s="50">
        <v>821</v>
      </c>
      <c r="E19" s="110">
        <v>9.6979576408330083E-3</v>
      </c>
      <c r="F19" s="52">
        <v>536</v>
      </c>
      <c r="G19" s="111">
        <v>1.0318208943731111E-2</v>
      </c>
      <c r="I19" s="97"/>
      <c r="J19" s="87"/>
      <c r="L19" s="87"/>
      <c r="M19" s="87"/>
    </row>
    <row r="20" spans="2:13" x14ac:dyDescent="0.2">
      <c r="B20" s="116" t="s">
        <v>14</v>
      </c>
      <c r="C20" s="54">
        <f t="shared" si="0"/>
        <v>1650</v>
      </c>
      <c r="D20" s="55">
        <v>870</v>
      </c>
      <c r="E20" s="112">
        <v>1.0276763882490521E-2</v>
      </c>
      <c r="F20" s="57">
        <v>780</v>
      </c>
      <c r="G20" s="113">
        <v>1.5015304059907213E-2</v>
      </c>
      <c r="I20" s="9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O38"/>
  <sheetViews>
    <sheetView showGridLines="0" view="pageBreakPreview" zoomScaleNormal="70" zoomScaleSheetLayoutView="100" workbookViewId="0">
      <selection activeCell="F16" sqref="F16:F20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106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  <c r="O14" s="87"/>
    </row>
    <row r="15" spans="2:15" x14ac:dyDescent="0.2">
      <c r="B15" s="45" t="s">
        <v>9</v>
      </c>
      <c r="C15" s="46">
        <f>D15+F15</f>
        <v>142452</v>
      </c>
      <c r="D15" s="46">
        <f>SUM(D16:D20)</f>
        <v>88210</v>
      </c>
      <c r="E15" s="47">
        <v>0.99999999999999989</v>
      </c>
      <c r="F15" s="46">
        <f>SUM(F16:F20)</f>
        <v>54242</v>
      </c>
      <c r="G15" s="48"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f>D16+F16</f>
        <v>628</v>
      </c>
      <c r="D16" s="50">
        <v>491</v>
      </c>
      <c r="E16" s="110">
        <v>5.5662623285341797E-3</v>
      </c>
      <c r="F16" s="52">
        <v>137</v>
      </c>
      <c r="G16" s="111">
        <v>2.5257180782419526E-3</v>
      </c>
      <c r="I16" s="9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f>D17+F17</f>
        <v>2432</v>
      </c>
      <c r="D17" s="50">
        <v>1865</v>
      </c>
      <c r="E17" s="110">
        <v>2.1142727581906814E-2</v>
      </c>
      <c r="F17" s="52">
        <v>567</v>
      </c>
      <c r="G17" s="111">
        <v>1.0453154382213045E-2</v>
      </c>
      <c r="I17" s="97"/>
      <c r="J17" s="87"/>
      <c r="L17" s="87"/>
      <c r="M17" s="87"/>
    </row>
    <row r="18" spans="2:13" x14ac:dyDescent="0.2">
      <c r="B18" s="115" t="s">
        <v>12</v>
      </c>
      <c r="C18" s="49">
        <f>D18+F18</f>
        <v>136382</v>
      </c>
      <c r="D18" s="50">
        <v>84169</v>
      </c>
      <c r="E18" s="110">
        <v>0.95418886747534293</v>
      </c>
      <c r="F18" s="52">
        <v>52213</v>
      </c>
      <c r="G18" s="111">
        <v>0.96259356218428527</v>
      </c>
      <c r="I18" s="97"/>
      <c r="J18" s="87"/>
      <c r="L18" s="87"/>
      <c r="M18" s="87"/>
    </row>
    <row r="19" spans="2:13" x14ac:dyDescent="0.2">
      <c r="B19" s="115" t="s">
        <v>13</v>
      </c>
      <c r="C19" s="49">
        <f>D19+F19</f>
        <v>1359</v>
      </c>
      <c r="D19" s="50">
        <v>825</v>
      </c>
      <c r="E19" s="110">
        <v>9.3526811019158818E-3</v>
      </c>
      <c r="F19" s="52">
        <v>534</v>
      </c>
      <c r="G19" s="111">
        <v>9.844769735629217E-3</v>
      </c>
      <c r="I19" s="97"/>
      <c r="J19" s="87"/>
      <c r="L19" s="87"/>
      <c r="M19" s="87"/>
    </row>
    <row r="20" spans="2:13" x14ac:dyDescent="0.2">
      <c r="B20" s="116" t="s">
        <v>14</v>
      </c>
      <c r="C20" s="54">
        <f t="shared" ref="C20" si="0">D20+F20</f>
        <v>1651</v>
      </c>
      <c r="D20" s="55">
        <v>860</v>
      </c>
      <c r="E20" s="112">
        <v>9.7494615123001928E-3</v>
      </c>
      <c r="F20" s="57">
        <v>791</v>
      </c>
      <c r="G20" s="113">
        <v>1.4582795619630544E-2</v>
      </c>
      <c r="I20" s="97"/>
      <c r="J20" s="87"/>
      <c r="L20" s="87"/>
      <c r="M20" s="87"/>
    </row>
    <row r="21" spans="2:13" x14ac:dyDescent="0.2">
      <c r="B21" s="27" t="s">
        <v>15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85A9F-15E9-433B-BD1B-E4EA4F4D0792}">
  <dimension ref="A1:O38"/>
  <sheetViews>
    <sheetView showGridLines="0" view="pageBreakPreview" topLeftCell="A7" zoomScaleNormal="100" zoomScaleSheetLayoutView="100" workbookViewId="0">
      <selection activeCell="G21" sqref="G21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107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  <c r="I13" s="117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I14" s="117"/>
      <c r="J14" s="87"/>
      <c r="K14" s="87"/>
      <c r="L14" s="87"/>
      <c r="M14" s="87"/>
      <c r="N14" s="87"/>
    </row>
    <row r="15" spans="2:15" x14ac:dyDescent="0.2">
      <c r="B15" s="45" t="s">
        <v>9</v>
      </c>
      <c r="C15" s="46">
        <f>D15+F15</f>
        <v>149987</v>
      </c>
      <c r="D15" s="46">
        <f>SUM(D16:D20)</f>
        <v>93034</v>
      </c>
      <c r="E15" s="47">
        <f>D15/$D$15</f>
        <v>1</v>
      </c>
      <c r="F15" s="46">
        <f>SUM(F16:F20)</f>
        <v>56953</v>
      </c>
      <c r="G15" s="48">
        <f>F15/$F$15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v>1134</v>
      </c>
      <c r="D16" s="50">
        <v>805</v>
      </c>
      <c r="E16" s="110">
        <f t="shared" ref="E16:E20" si="0">D16/$D$15</f>
        <v>8.6527506073048564E-3</v>
      </c>
      <c r="F16" s="52">
        <v>329</v>
      </c>
      <c r="G16" s="111">
        <f t="shared" ref="G16:G20" si="1">F16/$F$15</f>
        <v>5.7766930627008231E-3</v>
      </c>
      <c r="I16" s="8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v>2255</v>
      </c>
      <c r="D17" s="50">
        <v>1805</v>
      </c>
      <c r="E17" s="110">
        <f t="shared" si="0"/>
        <v>1.9401509125695982E-2</v>
      </c>
      <c r="F17" s="52">
        <v>450</v>
      </c>
      <c r="G17" s="111">
        <f t="shared" si="1"/>
        <v>7.9012519094692115E-3</v>
      </c>
      <c r="I17" s="87"/>
      <c r="J17" s="87"/>
      <c r="L17" s="87"/>
      <c r="M17" s="87"/>
    </row>
    <row r="18" spans="2:13" x14ac:dyDescent="0.2">
      <c r="B18" s="115" t="s">
        <v>12</v>
      </c>
      <c r="C18" s="49">
        <v>143513</v>
      </c>
      <c r="D18" s="50">
        <v>88682</v>
      </c>
      <c r="E18" s="110">
        <f t="shared" si="0"/>
        <v>0.95322140292796187</v>
      </c>
      <c r="F18" s="52">
        <v>54831</v>
      </c>
      <c r="G18" s="111">
        <f t="shared" si="1"/>
        <v>0.96274120766245852</v>
      </c>
      <c r="I18" s="87"/>
      <c r="J18" s="87"/>
      <c r="L18" s="87"/>
      <c r="M18" s="87"/>
    </row>
    <row r="19" spans="2:13" x14ac:dyDescent="0.2">
      <c r="B19" s="115" t="s">
        <v>13</v>
      </c>
      <c r="C19" s="49">
        <v>1397</v>
      </c>
      <c r="D19" s="50">
        <v>849</v>
      </c>
      <c r="E19" s="110">
        <f t="shared" si="0"/>
        <v>9.1256959821140651E-3</v>
      </c>
      <c r="F19" s="52">
        <v>548</v>
      </c>
      <c r="G19" s="111">
        <f t="shared" si="1"/>
        <v>9.6219689919758399E-3</v>
      </c>
      <c r="I19" s="87"/>
      <c r="J19" s="87"/>
      <c r="L19" s="87"/>
      <c r="M19" s="87"/>
    </row>
    <row r="20" spans="2:13" x14ac:dyDescent="0.2">
      <c r="B20" s="116" t="s">
        <v>14</v>
      </c>
      <c r="C20" s="54">
        <v>1688</v>
      </c>
      <c r="D20" s="55">
        <v>893</v>
      </c>
      <c r="E20" s="112">
        <f t="shared" si="0"/>
        <v>9.5986413569232754E-3</v>
      </c>
      <c r="F20" s="57">
        <v>795</v>
      </c>
      <c r="G20" s="113">
        <f t="shared" si="1"/>
        <v>1.3958878373395607E-2</v>
      </c>
      <c r="I20" s="87"/>
      <c r="J20" s="87"/>
      <c r="L20" s="87"/>
      <c r="M20" s="87"/>
    </row>
    <row r="21" spans="2:13" x14ac:dyDescent="0.2">
      <c r="B21" s="27" t="s">
        <v>15</v>
      </c>
    </row>
    <row r="22" spans="2:13" x14ac:dyDescent="0.2">
      <c r="B22" s="119"/>
      <c r="C22" s="119"/>
      <c r="D22" s="119"/>
    </row>
    <row r="23" spans="2:13" x14ac:dyDescent="0.2">
      <c r="B23" s="119"/>
      <c r="C23" s="119" t="s">
        <v>5</v>
      </c>
      <c r="D23" s="119" t="s">
        <v>6</v>
      </c>
    </row>
    <row r="24" spans="2:13" x14ac:dyDescent="0.2">
      <c r="B24" s="120" t="s">
        <v>10</v>
      </c>
      <c r="C24" s="118">
        <v>805</v>
      </c>
      <c r="D24" s="118">
        <v>329</v>
      </c>
    </row>
    <row r="25" spans="2:13" x14ac:dyDescent="0.2">
      <c r="B25" s="120" t="s">
        <v>11</v>
      </c>
      <c r="C25" s="118">
        <v>1805</v>
      </c>
      <c r="D25" s="118">
        <v>450</v>
      </c>
    </row>
    <row r="26" spans="2:13" x14ac:dyDescent="0.2">
      <c r="B26" s="120" t="s">
        <v>12</v>
      </c>
      <c r="C26" s="118">
        <v>88682</v>
      </c>
      <c r="D26" s="118">
        <v>54831</v>
      </c>
    </row>
    <row r="27" spans="2:13" x14ac:dyDescent="0.2">
      <c r="B27" s="120" t="s">
        <v>13</v>
      </c>
      <c r="C27" s="118">
        <v>849</v>
      </c>
      <c r="D27" s="118">
        <v>548</v>
      </c>
    </row>
    <row r="28" spans="2:13" x14ac:dyDescent="0.2">
      <c r="B28" s="120" t="s">
        <v>14</v>
      </c>
      <c r="C28" s="118">
        <v>893</v>
      </c>
      <c r="D28" s="118">
        <v>795</v>
      </c>
    </row>
    <row r="38" spans="1:7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ageMargins left="0.7" right="0.7" top="0.75" bottom="0.75" header="0.3" footer="0.3"/>
  <pageSetup scale="83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D5B9F-FB2D-49A0-A90A-7F7872CB1577}">
  <dimension ref="A1:O38"/>
  <sheetViews>
    <sheetView showGridLines="0" view="pageBreakPreview" zoomScale="70" zoomScaleNormal="70" zoomScaleSheetLayoutView="70" workbookViewId="0">
      <selection activeCell="I30" sqref="I30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15" ht="3.75" customHeight="1" thickBot="1" x14ac:dyDescent="0.25"/>
    <row r="2" spans="2:15" ht="15.75" x14ac:dyDescent="0.25">
      <c r="B2" s="2"/>
      <c r="C2" s="3"/>
      <c r="D2" s="3"/>
      <c r="E2" s="3"/>
      <c r="F2" s="3"/>
      <c r="G2" s="4"/>
      <c r="H2" s="88"/>
    </row>
    <row r="3" spans="2:15" x14ac:dyDescent="0.2">
      <c r="B3" s="6"/>
      <c r="G3" s="8"/>
    </row>
    <row r="4" spans="2:15" x14ac:dyDescent="0.2">
      <c r="B4" s="6"/>
      <c r="G4" s="8"/>
    </row>
    <row r="5" spans="2:15" x14ac:dyDescent="0.2">
      <c r="B5" s="6"/>
      <c r="G5" s="8"/>
    </row>
    <row r="6" spans="2:15" ht="15.75" thickBot="1" x14ac:dyDescent="0.25">
      <c r="B6" s="9"/>
      <c r="C6" s="10"/>
      <c r="D6" s="10"/>
      <c r="E6" s="10"/>
      <c r="F6" s="10"/>
      <c r="G6" s="11"/>
    </row>
    <row r="7" spans="2:15" ht="5.25" customHeight="1" x14ac:dyDescent="0.2">
      <c r="B7" s="12"/>
      <c r="C7" s="114"/>
      <c r="D7" s="114"/>
      <c r="E7" s="114"/>
      <c r="F7" s="114"/>
      <c r="G7" s="14"/>
    </row>
    <row r="8" spans="2:15" ht="15.75" x14ac:dyDescent="0.25">
      <c r="B8" s="163" t="s">
        <v>0</v>
      </c>
      <c r="C8" s="189"/>
      <c r="D8" s="189"/>
      <c r="E8" s="189"/>
      <c r="F8" s="189"/>
      <c r="G8" s="165"/>
    </row>
    <row r="9" spans="2:15" ht="15.75" x14ac:dyDescent="0.25">
      <c r="B9" s="163" t="s">
        <v>1</v>
      </c>
      <c r="C9" s="189"/>
      <c r="D9" s="189"/>
      <c r="E9" s="189"/>
      <c r="F9" s="189"/>
      <c r="G9" s="165"/>
    </row>
    <row r="10" spans="2:15" ht="15.75" x14ac:dyDescent="0.25">
      <c r="B10" s="163" t="s">
        <v>31</v>
      </c>
      <c r="C10" s="189"/>
      <c r="D10" s="189"/>
      <c r="E10" s="189"/>
      <c r="F10" s="189"/>
      <c r="G10" s="165"/>
    </row>
    <row r="11" spans="2:15" ht="15.75" x14ac:dyDescent="0.25">
      <c r="B11" s="163" t="s">
        <v>108</v>
      </c>
      <c r="C11" s="189"/>
      <c r="D11" s="189"/>
      <c r="E11" s="189"/>
      <c r="F11" s="189"/>
      <c r="G11" s="165"/>
    </row>
    <row r="12" spans="2:15" ht="5.25" customHeight="1" x14ac:dyDescent="0.2">
      <c r="B12" s="12"/>
      <c r="C12" s="114"/>
      <c r="D12" s="114"/>
      <c r="E12" s="114"/>
      <c r="F12" s="114"/>
      <c r="G12" s="14"/>
    </row>
    <row r="13" spans="2:15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15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  <c r="J14" s="87"/>
      <c r="K14" s="87"/>
      <c r="L14" s="87"/>
      <c r="M14" s="87"/>
      <c r="N14" s="87"/>
      <c r="O14" s="87"/>
    </row>
    <row r="15" spans="2:15" x14ac:dyDescent="0.2">
      <c r="B15" s="45" t="s">
        <v>9</v>
      </c>
      <c r="C15" s="46">
        <f>SUM(C16:C20)</f>
        <v>134562</v>
      </c>
      <c r="D15" s="46">
        <f>SUM(D16:D20)</f>
        <v>82403</v>
      </c>
      <c r="E15" s="47">
        <f>SUM(E16:E20)</f>
        <v>1</v>
      </c>
      <c r="F15" s="46">
        <f>SUM(F16:F20)</f>
        <v>52159</v>
      </c>
      <c r="G15" s="48">
        <f>SUM(G16:G20)</f>
        <v>1</v>
      </c>
      <c r="I15" s="87"/>
      <c r="J15" s="87"/>
      <c r="K15" s="87"/>
      <c r="L15" s="87"/>
      <c r="M15" s="87"/>
      <c r="N15" s="87"/>
      <c r="O15" s="87"/>
    </row>
    <row r="16" spans="2:15" x14ac:dyDescent="0.2">
      <c r="B16" s="115" t="s">
        <v>10</v>
      </c>
      <c r="C16" s="49">
        <f>D16+F16</f>
        <v>341</v>
      </c>
      <c r="D16" s="50">
        <v>261</v>
      </c>
      <c r="E16" s="110">
        <f>D16/$D$15</f>
        <v>3.1673604116354988E-3</v>
      </c>
      <c r="F16" s="52">
        <v>80</v>
      </c>
      <c r="G16" s="111">
        <f>F16/$F$15</f>
        <v>1.5337717364213271E-3</v>
      </c>
      <c r="I16" s="97"/>
      <c r="J16" s="87"/>
      <c r="K16" s="87"/>
      <c r="L16" s="87"/>
      <c r="M16" s="87"/>
      <c r="N16" s="87"/>
    </row>
    <row r="17" spans="2:13" x14ac:dyDescent="0.2">
      <c r="B17" s="115" t="s">
        <v>11</v>
      </c>
      <c r="C17" s="49">
        <f t="shared" ref="C17:C20" si="0">D17+F17</f>
        <v>502</v>
      </c>
      <c r="D17" s="50">
        <v>354</v>
      </c>
      <c r="E17" s="110">
        <f t="shared" ref="E17:E20" si="1">D17/$D$15</f>
        <v>4.295960098540102E-3</v>
      </c>
      <c r="F17" s="52">
        <v>148</v>
      </c>
      <c r="G17" s="111">
        <f t="shared" ref="G17:G20" si="2">F17/$F$15</f>
        <v>2.837477712379455E-3</v>
      </c>
      <c r="I17" s="97"/>
      <c r="J17" s="87"/>
      <c r="L17" s="87"/>
      <c r="M17" s="87"/>
    </row>
    <row r="18" spans="2:13" x14ac:dyDescent="0.2">
      <c r="B18" s="115" t="s">
        <v>12</v>
      </c>
      <c r="C18" s="49">
        <f t="shared" si="0"/>
        <v>131068</v>
      </c>
      <c r="D18" s="50">
        <v>80377</v>
      </c>
      <c r="E18" s="110">
        <f t="shared" si="1"/>
        <v>0.97541351649818575</v>
      </c>
      <c r="F18" s="52">
        <v>50691</v>
      </c>
      <c r="G18" s="111">
        <f t="shared" si="2"/>
        <v>0.9718552886366687</v>
      </c>
      <c r="I18" s="97"/>
      <c r="J18" s="87"/>
      <c r="L18" s="87"/>
      <c r="M18" s="87"/>
    </row>
    <row r="19" spans="2:13" x14ac:dyDescent="0.2">
      <c r="B19" s="115" t="s">
        <v>13</v>
      </c>
      <c r="C19" s="49">
        <f t="shared" si="0"/>
        <v>1286</v>
      </c>
      <c r="D19" s="50">
        <v>780</v>
      </c>
      <c r="E19" s="110">
        <f t="shared" si="1"/>
        <v>9.465674793393445E-3</v>
      </c>
      <c r="F19" s="52">
        <v>506</v>
      </c>
      <c r="G19" s="111">
        <f t="shared" si="2"/>
        <v>9.7011062328648933E-3</v>
      </c>
      <c r="I19" s="97"/>
      <c r="J19" s="87"/>
      <c r="L19" s="87"/>
      <c r="M19" s="87"/>
    </row>
    <row r="20" spans="2:13" x14ac:dyDescent="0.2">
      <c r="B20" s="116" t="s">
        <v>14</v>
      </c>
      <c r="C20" s="54">
        <f t="shared" si="0"/>
        <v>1365</v>
      </c>
      <c r="D20" s="55">
        <v>631</v>
      </c>
      <c r="E20" s="112">
        <f t="shared" si="1"/>
        <v>7.6574881982452098E-3</v>
      </c>
      <c r="F20" s="57">
        <v>734</v>
      </c>
      <c r="G20" s="113">
        <f t="shared" si="2"/>
        <v>1.4072355681665677E-2</v>
      </c>
      <c r="I20" s="97"/>
      <c r="J20" s="87"/>
      <c r="L20" s="87"/>
      <c r="M20" s="87"/>
    </row>
    <row r="21" spans="2:13" x14ac:dyDescent="0.2">
      <c r="B21" s="27" t="s">
        <v>15</v>
      </c>
    </row>
    <row r="23" spans="2:13" x14ac:dyDescent="0.2">
      <c r="B23" s="121"/>
      <c r="C23" s="121"/>
      <c r="D23" s="121"/>
      <c r="E23" s="121"/>
      <c r="F23" s="121"/>
      <c r="G23" s="121"/>
      <c r="H23" s="121"/>
    </row>
    <row r="24" spans="2:13" x14ac:dyDescent="0.2">
      <c r="B24" s="121"/>
      <c r="C24" s="121"/>
      <c r="D24" s="121"/>
      <c r="E24" s="121"/>
      <c r="F24" s="121"/>
      <c r="G24" s="121"/>
      <c r="H24" s="121"/>
    </row>
    <row r="25" spans="2:13" x14ac:dyDescent="0.2">
      <c r="B25" s="121"/>
      <c r="C25" s="121"/>
      <c r="D25" s="121"/>
      <c r="E25" s="121"/>
      <c r="F25" s="121"/>
      <c r="G25" s="121"/>
      <c r="H25" s="121"/>
    </row>
    <row r="26" spans="2:13" x14ac:dyDescent="0.2">
      <c r="B26" s="121"/>
      <c r="C26" s="121"/>
      <c r="D26" s="121"/>
      <c r="E26" s="121"/>
      <c r="F26" s="121"/>
      <c r="G26" s="121"/>
      <c r="H26" s="121"/>
    </row>
    <row r="27" spans="2:13" x14ac:dyDescent="0.2">
      <c r="B27" s="121"/>
      <c r="C27" s="121"/>
      <c r="D27" s="121"/>
      <c r="E27" s="121"/>
      <c r="F27" s="121"/>
      <c r="G27" s="121"/>
      <c r="H27" s="121"/>
    </row>
    <row r="28" spans="2:13" x14ac:dyDescent="0.2">
      <c r="B28" s="121"/>
      <c r="C28" s="121"/>
      <c r="D28" s="121"/>
      <c r="E28" s="121"/>
      <c r="F28" s="121"/>
      <c r="G28" s="121"/>
      <c r="H28" s="121"/>
    </row>
    <row r="29" spans="2:13" x14ac:dyDescent="0.2">
      <c r="B29" s="121"/>
      <c r="C29" s="121"/>
      <c r="D29" s="121"/>
      <c r="E29" s="121"/>
      <c r="F29" s="121"/>
      <c r="G29" s="121"/>
      <c r="H29" s="121"/>
    </row>
    <row r="30" spans="2:13" x14ac:dyDescent="0.2">
      <c r="B30" s="121"/>
      <c r="C30" s="121"/>
      <c r="D30" s="121"/>
      <c r="E30" s="121"/>
      <c r="F30" s="121"/>
      <c r="G30" s="121"/>
      <c r="H30" s="121"/>
    </row>
    <row r="31" spans="2:13" x14ac:dyDescent="0.2">
      <c r="B31" s="121"/>
      <c r="C31" s="121"/>
      <c r="D31" s="121"/>
      <c r="E31" s="121"/>
      <c r="F31" s="121"/>
      <c r="G31" s="121"/>
      <c r="H31" s="121"/>
    </row>
    <row r="32" spans="2:13" x14ac:dyDescent="0.2">
      <c r="B32" s="121"/>
      <c r="C32" s="121"/>
      <c r="D32" s="121"/>
      <c r="E32" s="121"/>
      <c r="F32" s="121"/>
      <c r="G32" s="121"/>
      <c r="H32" s="121"/>
    </row>
    <row r="33" spans="1:8" x14ac:dyDescent="0.2">
      <c r="B33" s="121"/>
      <c r="C33" s="121"/>
      <c r="D33" s="121"/>
      <c r="E33" s="121"/>
      <c r="F33" s="121"/>
      <c r="G33" s="121"/>
      <c r="H33" s="121"/>
    </row>
    <row r="34" spans="1:8" x14ac:dyDescent="0.2">
      <c r="B34" s="121"/>
      <c r="C34" s="121"/>
      <c r="D34" s="121"/>
      <c r="E34" s="121"/>
      <c r="F34" s="121"/>
      <c r="G34" s="121"/>
      <c r="H34" s="121"/>
    </row>
    <row r="35" spans="1:8" x14ac:dyDescent="0.2">
      <c r="B35" s="121"/>
      <c r="C35" s="121"/>
      <c r="D35" s="121"/>
      <c r="E35" s="121"/>
      <c r="F35" s="121"/>
      <c r="G35" s="121"/>
      <c r="H35" s="121"/>
    </row>
    <row r="36" spans="1:8" x14ac:dyDescent="0.2">
      <c r="B36" s="121"/>
      <c r="C36" s="121"/>
      <c r="D36" s="121"/>
      <c r="E36" s="121"/>
      <c r="F36" s="121"/>
      <c r="G36" s="121"/>
      <c r="H36" s="121"/>
    </row>
    <row r="37" spans="1:8" x14ac:dyDescent="0.2">
      <c r="B37" s="121"/>
      <c r="C37" s="121"/>
      <c r="D37" s="121"/>
      <c r="E37" s="121"/>
      <c r="F37" s="121"/>
      <c r="G37" s="121"/>
      <c r="H37" s="121"/>
    </row>
    <row r="38" spans="1:8" x14ac:dyDescent="0.2">
      <c r="A38" s="188" t="s">
        <v>16</v>
      </c>
      <c r="B38" s="188"/>
      <c r="C38" s="188"/>
      <c r="D38" s="188"/>
      <c r="E38" s="188"/>
      <c r="F38" s="188"/>
      <c r="G38" s="188"/>
    </row>
  </sheetData>
  <mergeCells count="9">
    <mergeCell ref="A38:G38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2033-5D1A-47C8-9EC8-10DFA1EF0B09}">
  <dimension ref="A1:O36"/>
  <sheetViews>
    <sheetView showGridLines="0" view="pageBreakPreview" topLeftCell="B1" zoomScale="70" zoomScaleNormal="70" zoomScaleSheetLayoutView="70" workbookViewId="0">
      <selection activeCell="D14" sqref="D14:D18"/>
    </sheetView>
  </sheetViews>
  <sheetFormatPr baseColWidth="10" defaultRowHeight="16.5" x14ac:dyDescent="0.3"/>
  <cols>
    <col min="1" max="1" width="1.140625" style="122" customWidth="1"/>
    <col min="2" max="2" width="26" style="122" customWidth="1"/>
    <col min="3" max="3" width="19.28515625" style="122" customWidth="1"/>
    <col min="4" max="4" width="16.42578125" style="122" customWidth="1"/>
    <col min="5" max="5" width="14.85546875" style="122" customWidth="1"/>
    <col min="6" max="6" width="14.28515625" style="122" customWidth="1"/>
    <col min="7" max="7" width="16.42578125" style="122" customWidth="1"/>
    <col min="8" max="8" width="2.85546875" style="122" customWidth="1"/>
    <col min="9" max="9" width="11.42578125" style="122"/>
    <col min="10" max="10" width="15.85546875" style="122" bestFit="1" customWidth="1"/>
    <col min="11" max="11" width="11.42578125" style="122"/>
    <col min="12" max="12" width="27.42578125" style="122" bestFit="1" customWidth="1"/>
    <col min="13" max="16384" width="11.42578125" style="122"/>
  </cols>
  <sheetData>
    <row r="1" spans="2:15" ht="3.75" customHeight="1" x14ac:dyDescent="0.3"/>
    <row r="2" spans="2:15" x14ac:dyDescent="0.3">
      <c r="B2" s="123"/>
      <c r="C2" s="123"/>
      <c r="D2" s="123"/>
      <c r="E2" s="123"/>
      <c r="F2" s="123"/>
      <c r="G2" s="123"/>
      <c r="H2" s="124"/>
    </row>
    <row r="3" spans="2:15" x14ac:dyDescent="0.3">
      <c r="B3" s="123"/>
      <c r="C3" s="123"/>
      <c r="D3" s="123"/>
      <c r="E3" s="123"/>
      <c r="F3" s="123"/>
      <c r="G3" s="123"/>
    </row>
    <row r="4" spans="2:15" x14ac:dyDescent="0.3">
      <c r="B4" s="123"/>
      <c r="C4" s="123"/>
      <c r="D4" s="123"/>
      <c r="E4" s="123"/>
      <c r="F4" s="123"/>
      <c r="G4" s="123"/>
    </row>
    <row r="5" spans="2:15" x14ac:dyDescent="0.3">
      <c r="B5" s="123"/>
      <c r="C5" s="123"/>
      <c r="D5" s="123"/>
      <c r="E5" s="123"/>
      <c r="F5" s="123"/>
      <c r="G5" s="123"/>
    </row>
    <row r="6" spans="2:15" x14ac:dyDescent="0.3">
      <c r="B6" s="123"/>
      <c r="C6" s="123"/>
      <c r="D6" s="123"/>
      <c r="E6" s="123"/>
      <c r="F6" s="123"/>
      <c r="G6" s="123"/>
    </row>
    <row r="7" spans="2:15" x14ac:dyDescent="0.3">
      <c r="B7" s="191" t="s">
        <v>0</v>
      </c>
      <c r="C7" s="191"/>
      <c r="D7" s="191"/>
      <c r="E7" s="191"/>
      <c r="F7" s="191"/>
      <c r="G7" s="191"/>
    </row>
    <row r="8" spans="2:15" x14ac:dyDescent="0.3">
      <c r="B8" s="191" t="s">
        <v>1</v>
      </c>
      <c r="C8" s="191"/>
      <c r="D8" s="191"/>
      <c r="E8" s="191"/>
      <c r="F8" s="191"/>
      <c r="G8" s="191"/>
    </row>
    <row r="9" spans="2:15" x14ac:dyDescent="0.3">
      <c r="B9" s="191" t="s">
        <v>31</v>
      </c>
      <c r="C9" s="191"/>
      <c r="D9" s="191"/>
      <c r="E9" s="191"/>
      <c r="F9" s="191"/>
      <c r="G9" s="191"/>
    </row>
    <row r="10" spans="2:15" x14ac:dyDescent="0.3">
      <c r="B10" s="191" t="s">
        <v>109</v>
      </c>
      <c r="C10" s="191"/>
      <c r="D10" s="191"/>
      <c r="E10" s="191"/>
      <c r="F10" s="191"/>
      <c r="G10" s="191"/>
    </row>
    <row r="11" spans="2:15" ht="31.5" customHeight="1" x14ac:dyDescent="0.3">
      <c r="B11" s="192" t="s">
        <v>3</v>
      </c>
      <c r="C11" s="194" t="s">
        <v>4</v>
      </c>
      <c r="D11" s="194" t="s">
        <v>5</v>
      </c>
      <c r="E11" s="194"/>
      <c r="F11" s="194" t="s">
        <v>6</v>
      </c>
      <c r="G11" s="196"/>
    </row>
    <row r="12" spans="2:15" x14ac:dyDescent="0.3">
      <c r="B12" s="193"/>
      <c r="C12" s="195"/>
      <c r="D12" s="125" t="s">
        <v>7</v>
      </c>
      <c r="E12" s="125" t="s">
        <v>8</v>
      </c>
      <c r="F12" s="125" t="s">
        <v>7</v>
      </c>
      <c r="G12" s="126" t="s">
        <v>8</v>
      </c>
      <c r="J12" s="127"/>
      <c r="K12" s="127"/>
      <c r="L12" s="127"/>
      <c r="M12" s="127"/>
      <c r="N12" s="127"/>
      <c r="O12" s="127"/>
    </row>
    <row r="13" spans="2:15" x14ac:dyDescent="0.3">
      <c r="B13" s="128" t="s">
        <v>9</v>
      </c>
      <c r="C13" s="129">
        <f>SUM(C14:C18)</f>
        <v>163422</v>
      </c>
      <c r="D13" s="129">
        <f>SUM(D14:D18)</f>
        <v>101685</v>
      </c>
      <c r="E13" s="130">
        <f>SUM(E14:E18)</f>
        <v>1</v>
      </c>
      <c r="F13" s="129">
        <f>SUM(F14:F18)</f>
        <v>61737</v>
      </c>
      <c r="G13" s="131">
        <f>SUM(G14:G18)</f>
        <v>0.99999999999999989</v>
      </c>
      <c r="I13" s="127"/>
      <c r="J13" s="127"/>
      <c r="K13" s="127"/>
      <c r="L13" s="127"/>
      <c r="M13" s="127"/>
      <c r="N13" s="127"/>
      <c r="O13" s="127"/>
    </row>
    <row r="14" spans="2:15" x14ac:dyDescent="0.3">
      <c r="B14" s="132" t="s">
        <v>10</v>
      </c>
      <c r="C14" s="133">
        <f>D14+F14</f>
        <v>891</v>
      </c>
      <c r="D14" s="134">
        <v>652</v>
      </c>
      <c r="E14" s="135">
        <f>D14/$D$13</f>
        <v>6.4119584992870142E-3</v>
      </c>
      <c r="F14" s="136">
        <v>239</v>
      </c>
      <c r="G14" s="137">
        <f>F14/$F$13</f>
        <v>3.8712603463077247E-3</v>
      </c>
      <c r="I14" s="138"/>
      <c r="J14" s="127"/>
      <c r="K14" s="138"/>
      <c r="L14" s="138"/>
      <c r="M14" s="127"/>
      <c r="N14" s="127"/>
    </row>
    <row r="15" spans="2:15" x14ac:dyDescent="0.3">
      <c r="B15" s="132" t="s">
        <v>11</v>
      </c>
      <c r="C15" s="133">
        <f t="shared" ref="C15:C18" si="0">D15+F15</f>
        <v>6530</v>
      </c>
      <c r="D15" s="134">
        <v>4754</v>
      </c>
      <c r="E15" s="135">
        <f t="shared" ref="E15:E18" si="1">D15/$D$13</f>
        <v>4.6752225008605007E-2</v>
      </c>
      <c r="F15" s="136">
        <v>1776</v>
      </c>
      <c r="G15" s="137">
        <f t="shared" ref="G15:G18" si="2">F15/$F$13</f>
        <v>2.8767189853734391E-2</v>
      </c>
      <c r="I15" s="138"/>
      <c r="J15" s="127"/>
      <c r="K15" s="138"/>
      <c r="L15" s="138"/>
      <c r="M15" s="127"/>
    </row>
    <row r="16" spans="2:15" x14ac:dyDescent="0.3">
      <c r="B16" s="132" t="s">
        <v>12</v>
      </c>
      <c r="C16" s="133">
        <f t="shared" si="0"/>
        <v>153146</v>
      </c>
      <c r="D16" s="134">
        <v>94730</v>
      </c>
      <c r="E16" s="135">
        <f t="shared" si="1"/>
        <v>0.93160249791021288</v>
      </c>
      <c r="F16" s="136">
        <v>58416</v>
      </c>
      <c r="G16" s="137">
        <f t="shared" si="2"/>
        <v>0.94620729870256082</v>
      </c>
      <c r="I16" s="138"/>
      <c r="J16" s="127"/>
      <c r="K16" s="138"/>
      <c r="L16" s="138"/>
      <c r="M16" s="127"/>
    </row>
    <row r="17" spans="2:13" x14ac:dyDescent="0.3">
      <c r="B17" s="132" t="s">
        <v>13</v>
      </c>
      <c r="C17" s="133">
        <f t="shared" si="0"/>
        <v>1402</v>
      </c>
      <c r="D17" s="134">
        <v>856</v>
      </c>
      <c r="E17" s="135">
        <f t="shared" si="1"/>
        <v>8.418154103358411E-3</v>
      </c>
      <c r="F17" s="136">
        <v>546</v>
      </c>
      <c r="G17" s="137">
        <f t="shared" si="2"/>
        <v>8.843967150979154E-3</v>
      </c>
      <c r="I17" s="138"/>
      <c r="J17" s="127"/>
      <c r="K17" s="138"/>
      <c r="L17" s="138"/>
      <c r="M17" s="127"/>
    </row>
    <row r="18" spans="2:13" x14ac:dyDescent="0.3">
      <c r="B18" s="139" t="s">
        <v>14</v>
      </c>
      <c r="C18" s="140">
        <f t="shared" si="0"/>
        <v>1453</v>
      </c>
      <c r="D18" s="141">
        <v>693</v>
      </c>
      <c r="E18" s="142">
        <f t="shared" si="1"/>
        <v>6.8151644785366576E-3</v>
      </c>
      <c r="F18" s="143">
        <v>760</v>
      </c>
      <c r="G18" s="144">
        <f t="shared" si="2"/>
        <v>1.2310283946417869E-2</v>
      </c>
      <c r="I18" s="138"/>
      <c r="J18" s="127"/>
      <c r="K18" s="138"/>
      <c r="L18" s="138"/>
      <c r="M18" s="127"/>
    </row>
    <row r="19" spans="2:13" x14ac:dyDescent="0.3">
      <c r="B19" s="145" t="s">
        <v>15</v>
      </c>
      <c r="J19" s="127"/>
      <c r="K19" s="138"/>
      <c r="L19" s="138"/>
    </row>
    <row r="21" spans="2:13" x14ac:dyDescent="0.3">
      <c r="B21" s="146"/>
      <c r="C21" s="146"/>
      <c r="D21" s="146"/>
      <c r="E21" s="146"/>
      <c r="F21" s="146"/>
      <c r="G21" s="146"/>
      <c r="H21" s="146"/>
    </row>
    <row r="22" spans="2:13" x14ac:dyDescent="0.3">
      <c r="B22" s="146"/>
      <c r="C22" s="146"/>
      <c r="D22" s="146"/>
      <c r="E22" s="146"/>
      <c r="F22" s="146"/>
      <c r="G22" s="146"/>
      <c r="H22" s="146"/>
    </row>
    <row r="23" spans="2:13" x14ac:dyDescent="0.3">
      <c r="B23" s="146"/>
      <c r="C23" s="146"/>
      <c r="D23" s="146"/>
      <c r="E23" s="146"/>
      <c r="F23" s="146"/>
      <c r="G23" s="146"/>
      <c r="H23" s="146"/>
    </row>
    <row r="24" spans="2:13" x14ac:dyDescent="0.3">
      <c r="B24" s="146"/>
      <c r="C24" s="146"/>
      <c r="D24" s="146"/>
      <c r="E24" s="146"/>
      <c r="F24" s="146"/>
      <c r="G24" s="146"/>
      <c r="H24" s="146"/>
    </row>
    <row r="25" spans="2:13" x14ac:dyDescent="0.3">
      <c r="B25" s="146"/>
      <c r="C25" s="146"/>
      <c r="D25" s="146"/>
      <c r="E25" s="146"/>
      <c r="F25" s="146"/>
      <c r="G25" s="146"/>
      <c r="H25" s="146"/>
    </row>
    <row r="26" spans="2:13" x14ac:dyDescent="0.3">
      <c r="B26" s="146"/>
      <c r="C26" s="146"/>
      <c r="D26" s="146"/>
      <c r="E26" s="146"/>
      <c r="F26" s="146"/>
      <c r="G26" s="146"/>
      <c r="H26" s="146"/>
    </row>
    <row r="27" spans="2:13" x14ac:dyDescent="0.3">
      <c r="B27" s="146"/>
      <c r="C27" s="146"/>
      <c r="D27" s="146"/>
      <c r="E27" s="146"/>
      <c r="F27" s="146"/>
      <c r="G27" s="146"/>
      <c r="H27" s="146"/>
    </row>
    <row r="28" spans="2:13" x14ac:dyDescent="0.3">
      <c r="B28" s="146"/>
      <c r="C28" s="146"/>
      <c r="D28" s="146"/>
      <c r="E28" s="146"/>
      <c r="F28" s="146"/>
      <c r="G28" s="146"/>
      <c r="H28" s="146"/>
    </row>
    <row r="29" spans="2:13" x14ac:dyDescent="0.3">
      <c r="B29" s="146"/>
      <c r="C29" s="146"/>
      <c r="D29" s="146"/>
      <c r="E29" s="146"/>
      <c r="F29" s="146"/>
      <c r="G29" s="146"/>
      <c r="H29" s="146"/>
    </row>
    <row r="30" spans="2:13" x14ac:dyDescent="0.3">
      <c r="B30" s="146"/>
      <c r="C30" s="146"/>
      <c r="D30" s="146"/>
      <c r="E30" s="146"/>
      <c r="F30" s="146"/>
      <c r="G30" s="146"/>
      <c r="H30" s="146"/>
    </row>
    <row r="31" spans="2:13" x14ac:dyDescent="0.3">
      <c r="B31" s="146"/>
      <c r="C31" s="146"/>
      <c r="D31" s="146"/>
      <c r="E31" s="146"/>
      <c r="F31" s="146"/>
      <c r="G31" s="146"/>
      <c r="H31" s="146"/>
    </row>
    <row r="32" spans="2:13" x14ac:dyDescent="0.3">
      <c r="B32" s="146"/>
      <c r="C32" s="146"/>
      <c r="D32" s="146"/>
      <c r="E32" s="146"/>
      <c r="F32" s="146"/>
      <c r="G32" s="146"/>
      <c r="H32" s="146"/>
    </row>
    <row r="33" spans="1:8" x14ac:dyDescent="0.3">
      <c r="B33" s="146"/>
      <c r="C33" s="146"/>
      <c r="D33" s="146"/>
      <c r="E33" s="146"/>
      <c r="F33" s="146"/>
      <c r="G33" s="146"/>
      <c r="H33" s="146"/>
    </row>
    <row r="34" spans="1:8" x14ac:dyDescent="0.3">
      <c r="B34" s="146"/>
      <c r="C34" s="146"/>
      <c r="D34" s="146"/>
      <c r="E34" s="146"/>
      <c r="F34" s="146"/>
      <c r="G34" s="146"/>
      <c r="H34" s="146"/>
    </row>
    <row r="35" spans="1:8" x14ac:dyDescent="0.3">
      <c r="B35" s="146"/>
      <c r="C35" s="146"/>
      <c r="D35" s="146"/>
      <c r="E35" s="146"/>
      <c r="F35" s="146"/>
      <c r="G35" s="146"/>
      <c r="H35" s="146"/>
    </row>
    <row r="36" spans="1:8" x14ac:dyDescent="0.3">
      <c r="A36" s="190" t="s">
        <v>16</v>
      </c>
      <c r="B36" s="190"/>
      <c r="C36" s="190"/>
      <c r="D36" s="190"/>
      <c r="E36" s="190"/>
      <c r="F36" s="190"/>
      <c r="G36" s="190"/>
    </row>
  </sheetData>
  <mergeCells count="9">
    <mergeCell ref="A36:G36"/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4F02C-C3E9-4A52-AD9E-A1D9E24ADEB9}">
  <dimension ref="A1:O36"/>
  <sheetViews>
    <sheetView showGridLines="0" view="pageBreakPreview" zoomScale="70" zoomScaleNormal="70" zoomScaleSheetLayoutView="70" workbookViewId="0">
      <selection activeCell="M22" sqref="M22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9" width="11.42578125" style="1"/>
    <col min="10" max="10" width="15.85546875" style="1" bestFit="1" customWidth="1"/>
    <col min="11" max="11" width="11.42578125" style="1"/>
    <col min="12" max="12" width="27.42578125" style="1" bestFit="1" customWidth="1"/>
    <col min="13" max="16384" width="11.42578125" style="1"/>
  </cols>
  <sheetData>
    <row r="1" spans="2:15" ht="3.75" customHeight="1" x14ac:dyDescent="0.2"/>
    <row r="2" spans="2:15" x14ac:dyDescent="0.2">
      <c r="B2" s="7"/>
      <c r="C2" s="7"/>
      <c r="D2" s="7"/>
      <c r="E2" s="7"/>
      <c r="F2" s="7"/>
      <c r="G2" s="7"/>
      <c r="H2" s="147"/>
    </row>
    <row r="3" spans="2:15" x14ac:dyDescent="0.2">
      <c r="B3" s="7"/>
      <c r="C3" s="7"/>
      <c r="D3" s="7"/>
      <c r="E3" s="7"/>
      <c r="F3" s="7"/>
      <c r="G3" s="7"/>
    </row>
    <row r="4" spans="2:15" x14ac:dyDescent="0.2">
      <c r="B4" s="7"/>
      <c r="C4" s="7"/>
      <c r="D4" s="7"/>
      <c r="E4" s="7"/>
      <c r="F4" s="7"/>
      <c r="G4" s="7"/>
    </row>
    <row r="5" spans="2:15" x14ac:dyDescent="0.2">
      <c r="B5" s="7"/>
      <c r="C5" s="7"/>
      <c r="D5" s="7"/>
      <c r="E5" s="7"/>
      <c r="F5" s="7"/>
      <c r="G5" s="7"/>
    </row>
    <row r="6" spans="2:15" x14ac:dyDescent="0.2">
      <c r="B6" s="7"/>
      <c r="C6" s="7"/>
      <c r="D6" s="7"/>
      <c r="E6" s="7"/>
      <c r="F6" s="7"/>
      <c r="G6" s="7"/>
    </row>
    <row r="7" spans="2:15" ht="15.75" x14ac:dyDescent="0.25">
      <c r="B7" s="164" t="s">
        <v>0</v>
      </c>
      <c r="C7" s="164"/>
      <c r="D7" s="164"/>
      <c r="E7" s="164"/>
      <c r="F7" s="164"/>
      <c r="G7" s="164"/>
    </row>
    <row r="8" spans="2:15" ht="15.75" x14ac:dyDescent="0.25">
      <c r="B8" s="164" t="s">
        <v>1</v>
      </c>
      <c r="C8" s="164"/>
      <c r="D8" s="164"/>
      <c r="E8" s="164"/>
      <c r="F8" s="164"/>
      <c r="G8" s="164"/>
    </row>
    <row r="9" spans="2:15" ht="15.75" x14ac:dyDescent="0.25">
      <c r="B9" s="164" t="s">
        <v>31</v>
      </c>
      <c r="C9" s="164"/>
      <c r="D9" s="164"/>
      <c r="E9" s="164"/>
      <c r="F9" s="164"/>
      <c r="G9" s="164"/>
    </row>
    <row r="10" spans="2:15" ht="15.75" x14ac:dyDescent="0.25">
      <c r="B10" s="164" t="s">
        <v>110</v>
      </c>
      <c r="C10" s="164"/>
      <c r="D10" s="164"/>
      <c r="E10" s="164"/>
      <c r="F10" s="164"/>
      <c r="G10" s="164"/>
    </row>
    <row r="11" spans="2:15" ht="31.5" customHeight="1" x14ac:dyDescent="0.2">
      <c r="B11" s="197" t="s">
        <v>3</v>
      </c>
      <c r="C11" s="199" t="s">
        <v>4</v>
      </c>
      <c r="D11" s="199" t="s">
        <v>5</v>
      </c>
      <c r="E11" s="199"/>
      <c r="F11" s="199" t="s">
        <v>6</v>
      </c>
      <c r="G11" s="201"/>
    </row>
    <row r="12" spans="2:15" ht="15.75" x14ac:dyDescent="0.2">
      <c r="B12" s="198"/>
      <c r="C12" s="200"/>
      <c r="D12" s="148" t="s">
        <v>7</v>
      </c>
      <c r="E12" s="148" t="s">
        <v>8</v>
      </c>
      <c r="F12" s="148" t="s">
        <v>7</v>
      </c>
      <c r="G12" s="149" t="s">
        <v>8</v>
      </c>
      <c r="J12" s="87"/>
      <c r="K12" s="87"/>
      <c r="L12" s="87"/>
      <c r="M12" s="87"/>
      <c r="N12" s="87"/>
      <c r="O12" s="87"/>
    </row>
    <row r="13" spans="2:15" x14ac:dyDescent="0.2">
      <c r="B13" s="150" t="s">
        <v>9</v>
      </c>
      <c r="C13" s="151">
        <f>SUM(C14:C18)</f>
        <v>182606</v>
      </c>
      <c r="D13" s="151">
        <f>SUM(D14:D18)</f>
        <v>115076</v>
      </c>
      <c r="E13" s="152">
        <f>SUM(E14:E18)</f>
        <v>1</v>
      </c>
      <c r="F13" s="151">
        <f>SUM(F14:F18)</f>
        <v>67530</v>
      </c>
      <c r="G13" s="153">
        <f>SUM(G14:G18)</f>
        <v>1</v>
      </c>
      <c r="I13" s="87"/>
      <c r="J13" s="87"/>
      <c r="K13" s="87"/>
      <c r="L13" s="87"/>
      <c r="M13" s="87"/>
      <c r="N13" s="87"/>
      <c r="O13" s="87"/>
    </row>
    <row r="14" spans="2:15" x14ac:dyDescent="0.2">
      <c r="B14" s="115" t="s">
        <v>10</v>
      </c>
      <c r="C14" s="154">
        <f>D14+F14</f>
        <v>885</v>
      </c>
      <c r="D14" s="50">
        <v>711</v>
      </c>
      <c r="E14" s="155">
        <f>D14/$D$13</f>
        <v>6.1785254961938194E-3</v>
      </c>
      <c r="F14" s="52">
        <v>174</v>
      </c>
      <c r="G14" s="156">
        <f>F14/$F$13</f>
        <v>2.5766326077298978E-3</v>
      </c>
      <c r="I14" s="97"/>
      <c r="J14" s="87"/>
      <c r="K14" s="97"/>
      <c r="L14" s="97"/>
      <c r="M14" s="87"/>
      <c r="N14" s="87"/>
    </row>
    <row r="15" spans="2:15" x14ac:dyDescent="0.2">
      <c r="B15" s="115" t="s">
        <v>11</v>
      </c>
      <c r="C15" s="154">
        <f t="shared" ref="C15:C18" si="0">D15+F15</f>
        <v>12799</v>
      </c>
      <c r="D15" s="50">
        <v>9056</v>
      </c>
      <c r="E15" s="155">
        <f t="shared" ref="E15:E18" si="1">D15/$D$13</f>
        <v>7.8695818415655747E-2</v>
      </c>
      <c r="F15" s="52">
        <v>3743</v>
      </c>
      <c r="G15" s="156">
        <f t="shared" ref="G15:G18" si="2">F15/$F$13</f>
        <v>5.5427217532948318E-2</v>
      </c>
      <c r="I15" s="97"/>
      <c r="J15" s="87"/>
      <c r="K15" s="97"/>
      <c r="L15" s="97"/>
      <c r="M15" s="87"/>
    </row>
    <row r="16" spans="2:15" x14ac:dyDescent="0.2">
      <c r="B16" s="115" t="s">
        <v>12</v>
      </c>
      <c r="C16" s="154">
        <f t="shared" si="0"/>
        <v>165940</v>
      </c>
      <c r="D16" s="50">
        <v>103696</v>
      </c>
      <c r="E16" s="155">
        <f t="shared" si="1"/>
        <v>0.90110883242378947</v>
      </c>
      <c r="F16" s="52">
        <v>62244</v>
      </c>
      <c r="G16" s="156">
        <f t="shared" si="2"/>
        <v>0.921723678365171</v>
      </c>
      <c r="I16" s="97"/>
      <c r="J16" s="87"/>
      <c r="K16" s="97"/>
      <c r="L16" s="97"/>
      <c r="M16" s="87"/>
    </row>
    <row r="17" spans="2:13" x14ac:dyDescent="0.2">
      <c r="B17" s="115" t="s">
        <v>13</v>
      </c>
      <c r="C17" s="154">
        <f t="shared" si="0"/>
        <v>1461</v>
      </c>
      <c r="D17" s="50">
        <v>888</v>
      </c>
      <c r="E17" s="155">
        <f t="shared" si="1"/>
        <v>7.7166394382842639E-3</v>
      </c>
      <c r="F17" s="52">
        <v>573</v>
      </c>
      <c r="G17" s="156">
        <f t="shared" si="2"/>
        <v>8.4851177254553524E-3</v>
      </c>
      <c r="I17" s="97"/>
      <c r="J17" s="87"/>
      <c r="K17" s="97"/>
      <c r="L17" s="97"/>
      <c r="M17" s="87"/>
    </row>
    <row r="18" spans="2:13" x14ac:dyDescent="0.2">
      <c r="B18" s="116" t="s">
        <v>14</v>
      </c>
      <c r="C18" s="157">
        <f t="shared" si="0"/>
        <v>1521</v>
      </c>
      <c r="D18" s="55">
        <v>725</v>
      </c>
      <c r="E18" s="158">
        <f t="shared" si="1"/>
        <v>6.3001842260766794E-3</v>
      </c>
      <c r="F18" s="57">
        <v>796</v>
      </c>
      <c r="G18" s="159">
        <f t="shared" si="2"/>
        <v>1.1787353768695394E-2</v>
      </c>
      <c r="I18" s="97"/>
      <c r="J18" s="87"/>
      <c r="K18" s="97"/>
      <c r="L18" s="97"/>
      <c r="M18" s="87"/>
    </row>
    <row r="19" spans="2:13" x14ac:dyDescent="0.2">
      <c r="B19" s="27" t="s">
        <v>15</v>
      </c>
      <c r="J19" s="87"/>
      <c r="K19" s="97"/>
      <c r="L19" s="97"/>
    </row>
    <row r="21" spans="2:13" x14ac:dyDescent="0.2">
      <c r="B21" s="121"/>
      <c r="C21" s="121"/>
      <c r="D21" s="121"/>
      <c r="E21" s="121"/>
      <c r="F21" s="121"/>
      <c r="G21" s="121"/>
      <c r="H21" s="121"/>
    </row>
    <row r="22" spans="2:13" x14ac:dyDescent="0.2">
      <c r="B22" s="121"/>
      <c r="C22" s="121"/>
      <c r="D22" s="121"/>
      <c r="E22" s="121"/>
      <c r="F22" s="121"/>
      <c r="G22" s="121"/>
      <c r="H22" s="121"/>
    </row>
    <row r="23" spans="2:13" x14ac:dyDescent="0.2">
      <c r="B23" s="121"/>
      <c r="C23" s="121"/>
      <c r="D23" s="121"/>
      <c r="E23" s="121"/>
      <c r="F23" s="121"/>
      <c r="G23" s="121"/>
      <c r="H23" s="121"/>
    </row>
    <row r="24" spans="2:13" x14ac:dyDescent="0.2">
      <c r="B24" s="121"/>
      <c r="C24" s="121"/>
      <c r="D24" s="121"/>
      <c r="E24" s="121"/>
      <c r="F24" s="121"/>
      <c r="G24" s="121"/>
      <c r="H24" s="121"/>
    </row>
    <row r="25" spans="2:13" x14ac:dyDescent="0.2">
      <c r="B25" s="121"/>
      <c r="C25" s="121"/>
      <c r="D25" s="121"/>
      <c r="E25" s="121"/>
      <c r="F25" s="121"/>
      <c r="G25" s="121"/>
      <c r="H25" s="121"/>
    </row>
    <row r="26" spans="2:13" x14ac:dyDescent="0.2">
      <c r="B26" s="121"/>
      <c r="C26" s="121"/>
      <c r="D26" s="121"/>
      <c r="E26" s="121"/>
      <c r="F26" s="121"/>
      <c r="G26" s="121"/>
      <c r="H26" s="121"/>
    </row>
    <row r="27" spans="2:13" x14ac:dyDescent="0.2">
      <c r="B27" s="121"/>
      <c r="C27" s="121"/>
      <c r="D27" s="121"/>
      <c r="E27" s="121"/>
      <c r="F27" s="121"/>
      <c r="G27" s="121"/>
      <c r="H27" s="121"/>
    </row>
    <row r="28" spans="2:13" x14ac:dyDescent="0.2">
      <c r="B28" s="121"/>
      <c r="C28" s="121"/>
      <c r="D28" s="121"/>
      <c r="E28" s="121"/>
      <c r="F28" s="121"/>
      <c r="G28" s="121"/>
      <c r="H28" s="121"/>
    </row>
    <row r="29" spans="2:13" x14ac:dyDescent="0.2">
      <c r="B29" s="121"/>
      <c r="C29" s="121"/>
      <c r="D29" s="121"/>
      <c r="E29" s="121"/>
      <c r="F29" s="121"/>
      <c r="G29" s="121"/>
      <c r="H29" s="121"/>
    </row>
    <row r="30" spans="2:13" x14ac:dyDescent="0.2">
      <c r="B30" s="121"/>
      <c r="C30" s="121"/>
      <c r="D30" s="121"/>
      <c r="E30" s="121"/>
      <c r="F30" s="121"/>
      <c r="G30" s="121"/>
      <c r="H30" s="121"/>
    </row>
    <row r="31" spans="2:13" x14ac:dyDescent="0.2">
      <c r="B31" s="121"/>
      <c r="C31" s="121"/>
      <c r="D31" s="121"/>
      <c r="E31" s="121"/>
      <c r="F31" s="121"/>
      <c r="G31" s="121"/>
      <c r="H31" s="121"/>
    </row>
    <row r="32" spans="2:13" x14ac:dyDescent="0.2">
      <c r="B32" s="121"/>
      <c r="C32" s="121"/>
      <c r="D32" s="121"/>
      <c r="E32" s="121"/>
      <c r="F32" s="121"/>
      <c r="G32" s="121"/>
      <c r="H32" s="121"/>
    </row>
    <row r="33" spans="1:8" x14ac:dyDescent="0.2">
      <c r="B33" s="121"/>
      <c r="C33" s="121"/>
      <c r="D33" s="121"/>
      <c r="E33" s="121"/>
      <c r="F33" s="121"/>
      <c r="G33" s="121"/>
      <c r="H33" s="121"/>
    </row>
    <row r="34" spans="1:8" x14ac:dyDescent="0.2">
      <c r="B34" s="121"/>
      <c r="C34" s="121"/>
      <c r="D34" s="121"/>
      <c r="E34" s="121"/>
      <c r="F34" s="121"/>
      <c r="G34" s="121"/>
      <c r="H34" s="121"/>
    </row>
    <row r="35" spans="1:8" x14ac:dyDescent="0.2">
      <c r="B35" s="121"/>
      <c r="C35" s="121"/>
      <c r="D35" s="121"/>
      <c r="E35" s="121"/>
      <c r="F35" s="121"/>
      <c r="G35" s="121"/>
      <c r="H35" s="121"/>
    </row>
    <row r="36" spans="1:8" x14ac:dyDescent="0.2">
      <c r="A36" s="188" t="s">
        <v>16</v>
      </c>
      <c r="B36" s="188"/>
      <c r="C36" s="188"/>
      <c r="D36" s="188"/>
      <c r="E36" s="188"/>
      <c r="F36" s="188"/>
      <c r="G36" s="188"/>
    </row>
  </sheetData>
  <mergeCells count="9">
    <mergeCell ref="A36:G36"/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889F1-B4E6-4B02-958E-80424CA10F27}">
  <dimension ref="A1:O36"/>
  <sheetViews>
    <sheetView showGridLines="0" tabSelected="1" view="pageBreakPreview" zoomScale="70" zoomScaleNormal="70" zoomScaleSheetLayoutView="70" workbookViewId="0">
      <selection activeCell="K1" sqref="K1"/>
    </sheetView>
  </sheetViews>
  <sheetFormatPr baseColWidth="10" defaultRowHeight="15" x14ac:dyDescent="0.2"/>
  <cols>
    <col min="1" max="1" width="1.140625" style="1" customWidth="1"/>
    <col min="2" max="2" width="26" style="1" customWidth="1"/>
    <col min="3" max="3" width="19.28515625" style="1" customWidth="1"/>
    <col min="4" max="4" width="16.42578125" style="1" customWidth="1"/>
    <col min="5" max="5" width="14.85546875" style="1" customWidth="1"/>
    <col min="6" max="6" width="14.28515625" style="1" customWidth="1"/>
    <col min="7" max="7" width="16.42578125" style="1" customWidth="1"/>
    <col min="8" max="8" width="2.85546875" style="1" customWidth="1"/>
    <col min="9" max="9" width="11.42578125" style="1"/>
    <col min="10" max="10" width="15.85546875" style="1" bestFit="1" customWidth="1"/>
    <col min="11" max="11" width="11.42578125" style="1"/>
    <col min="12" max="12" width="27.42578125" style="1" bestFit="1" customWidth="1"/>
    <col min="13" max="16384" width="11.42578125" style="1"/>
  </cols>
  <sheetData>
    <row r="1" spans="2:15" ht="3.75" customHeight="1" x14ac:dyDescent="0.2"/>
    <row r="2" spans="2:15" x14ac:dyDescent="0.2">
      <c r="B2" s="7"/>
      <c r="C2" s="7"/>
      <c r="D2" s="7"/>
      <c r="E2" s="7"/>
      <c r="F2" s="7"/>
      <c r="G2" s="7"/>
      <c r="H2" s="147"/>
    </row>
    <row r="3" spans="2:15" x14ac:dyDescent="0.2">
      <c r="B3" s="7"/>
      <c r="C3" s="7"/>
      <c r="D3" s="7"/>
      <c r="E3" s="7"/>
      <c r="F3" s="7"/>
      <c r="G3" s="7"/>
    </row>
    <row r="4" spans="2:15" x14ac:dyDescent="0.2">
      <c r="B4" s="7"/>
      <c r="C4" s="7"/>
      <c r="D4" s="7"/>
      <c r="E4" s="7"/>
      <c r="F4" s="7"/>
      <c r="G4" s="7"/>
    </row>
    <row r="5" spans="2:15" x14ac:dyDescent="0.2">
      <c r="B5" s="7"/>
      <c r="C5" s="7"/>
      <c r="D5" s="7"/>
      <c r="E5" s="7"/>
      <c r="F5" s="7"/>
      <c r="G5" s="7"/>
    </row>
    <row r="6" spans="2:15" x14ac:dyDescent="0.2">
      <c r="B6" s="7"/>
      <c r="C6" s="7"/>
      <c r="D6" s="7"/>
      <c r="E6" s="7"/>
      <c r="F6" s="7"/>
      <c r="G6" s="7"/>
    </row>
    <row r="7" spans="2:15" ht="15.75" x14ac:dyDescent="0.25">
      <c r="B7" s="164" t="s">
        <v>0</v>
      </c>
      <c r="C7" s="164"/>
      <c r="D7" s="164"/>
      <c r="E7" s="164"/>
      <c r="F7" s="164"/>
      <c r="G7" s="164"/>
    </row>
    <row r="8" spans="2:15" ht="15.75" x14ac:dyDescent="0.25">
      <c r="B8" s="164" t="s">
        <v>1</v>
      </c>
      <c r="C8" s="164"/>
      <c r="D8" s="164"/>
      <c r="E8" s="164"/>
      <c r="F8" s="164"/>
      <c r="G8" s="164"/>
    </row>
    <row r="9" spans="2:15" ht="15.75" x14ac:dyDescent="0.25">
      <c r="B9" s="164" t="s">
        <v>31</v>
      </c>
      <c r="C9" s="164"/>
      <c r="D9" s="164"/>
      <c r="E9" s="164"/>
      <c r="F9" s="164"/>
      <c r="G9" s="164"/>
    </row>
    <row r="10" spans="2:15" ht="15.75" x14ac:dyDescent="0.25">
      <c r="B10" s="164" t="s">
        <v>111</v>
      </c>
      <c r="C10" s="164"/>
      <c r="D10" s="164"/>
      <c r="E10" s="164"/>
      <c r="F10" s="164"/>
      <c r="G10" s="164"/>
    </row>
    <row r="11" spans="2:15" ht="31.5" customHeight="1" x14ac:dyDescent="0.2">
      <c r="B11" s="197" t="s">
        <v>3</v>
      </c>
      <c r="C11" s="199" t="s">
        <v>4</v>
      </c>
      <c r="D11" s="199" t="s">
        <v>5</v>
      </c>
      <c r="E11" s="199"/>
      <c r="F11" s="199" t="s">
        <v>6</v>
      </c>
      <c r="G11" s="201"/>
    </row>
    <row r="12" spans="2:15" ht="15.75" x14ac:dyDescent="0.2">
      <c r="B12" s="198"/>
      <c r="C12" s="200"/>
      <c r="D12" s="148" t="s">
        <v>7</v>
      </c>
      <c r="E12" s="148" t="s">
        <v>8</v>
      </c>
      <c r="F12" s="148" t="s">
        <v>7</v>
      </c>
      <c r="G12" s="149" t="s">
        <v>8</v>
      </c>
      <c r="J12" s="87"/>
      <c r="K12" s="87"/>
      <c r="L12" s="87"/>
      <c r="M12" s="87"/>
      <c r="N12" s="87"/>
      <c r="O12" s="87"/>
    </row>
    <row r="13" spans="2:15" x14ac:dyDescent="0.2">
      <c r="B13" s="150" t="s">
        <v>9</v>
      </c>
      <c r="C13" s="151">
        <f>SUM(C14:C18)</f>
        <v>197767</v>
      </c>
      <c r="D13" s="151">
        <f>SUM(D14:D18)</f>
        <v>125865</v>
      </c>
      <c r="E13" s="152">
        <f>SUM(E14:E18)</f>
        <v>1</v>
      </c>
      <c r="F13" s="151">
        <f>SUM(F14:F18)</f>
        <v>71902</v>
      </c>
      <c r="G13" s="153">
        <f>SUM(G14:G18)</f>
        <v>1</v>
      </c>
      <c r="I13" s="87"/>
      <c r="J13" s="87"/>
      <c r="K13" s="87"/>
      <c r="L13" s="87"/>
      <c r="M13" s="87"/>
      <c r="N13" s="87"/>
      <c r="O13" s="87"/>
    </row>
    <row r="14" spans="2:15" ht="15.75" x14ac:dyDescent="0.25">
      <c r="B14" s="115" t="s">
        <v>10</v>
      </c>
      <c r="C14" s="154">
        <f>D14+F14</f>
        <v>1079</v>
      </c>
      <c r="D14" s="160">
        <v>882</v>
      </c>
      <c r="E14" s="155">
        <f>D14/$D$13</f>
        <v>7.0075080443332141E-3</v>
      </c>
      <c r="F14" s="160">
        <v>197</v>
      </c>
      <c r="G14" s="156">
        <f>F14/$F$13</f>
        <v>2.7398403382381574E-3</v>
      </c>
      <c r="I14" s="97"/>
      <c r="J14" s="87"/>
      <c r="K14" s="97"/>
      <c r="L14" s="97"/>
      <c r="M14" s="87"/>
      <c r="N14" s="87"/>
    </row>
    <row r="15" spans="2:15" ht="15.75" x14ac:dyDescent="0.25">
      <c r="B15" s="115" t="s">
        <v>11</v>
      </c>
      <c r="C15" s="154">
        <f t="shared" ref="C15:C18" si="0">D15+F15</f>
        <v>16332</v>
      </c>
      <c r="D15" s="160">
        <v>11401</v>
      </c>
      <c r="E15" s="155">
        <f t="shared" ref="E15:E18" si="1">D15/$D$13</f>
        <v>9.0581178246533986E-2</v>
      </c>
      <c r="F15" s="160">
        <v>4931</v>
      </c>
      <c r="G15" s="156">
        <f t="shared" ref="G15:G18" si="2">F15/$F$13</f>
        <v>6.8579455369808903E-2</v>
      </c>
      <c r="I15" s="97"/>
      <c r="J15" s="87"/>
      <c r="K15" s="97"/>
      <c r="L15" s="97"/>
      <c r="M15" s="87"/>
    </row>
    <row r="16" spans="2:15" ht="15.75" x14ac:dyDescent="0.25">
      <c r="B16" s="115" t="s">
        <v>12</v>
      </c>
      <c r="C16" s="154">
        <f t="shared" si="0"/>
        <v>177269</v>
      </c>
      <c r="D16" s="160">
        <v>111907</v>
      </c>
      <c r="E16" s="155">
        <f t="shared" si="1"/>
        <v>0.88910340444126645</v>
      </c>
      <c r="F16" s="160">
        <v>65362</v>
      </c>
      <c r="G16" s="156">
        <f t="shared" si="2"/>
        <v>0.90904286389808353</v>
      </c>
      <c r="I16" s="97"/>
      <c r="J16" s="87"/>
      <c r="K16" s="97"/>
      <c r="L16" s="97"/>
      <c r="M16" s="87"/>
    </row>
    <row r="17" spans="2:13" ht="15.75" x14ac:dyDescent="0.25">
      <c r="B17" s="115" t="s">
        <v>13</v>
      </c>
      <c r="C17" s="154">
        <f t="shared" si="0"/>
        <v>1509</v>
      </c>
      <c r="D17" s="161">
        <v>913</v>
      </c>
      <c r="E17" s="155">
        <f t="shared" si="1"/>
        <v>7.253803678544472E-3</v>
      </c>
      <c r="F17" s="161">
        <v>596</v>
      </c>
      <c r="G17" s="156">
        <f t="shared" si="2"/>
        <v>8.2890601095936128E-3</v>
      </c>
      <c r="I17" s="97"/>
      <c r="J17" s="87"/>
      <c r="K17" s="97"/>
      <c r="L17" s="97"/>
      <c r="M17" s="87"/>
    </row>
    <row r="18" spans="2:13" ht="15.75" x14ac:dyDescent="0.25">
      <c r="B18" s="116" t="s">
        <v>14</v>
      </c>
      <c r="C18" s="157">
        <f t="shared" si="0"/>
        <v>1578</v>
      </c>
      <c r="D18" s="162">
        <v>762</v>
      </c>
      <c r="E18" s="158">
        <f t="shared" si="1"/>
        <v>6.0541055893218922E-3</v>
      </c>
      <c r="F18" s="162">
        <v>816</v>
      </c>
      <c r="G18" s="159">
        <f t="shared" si="2"/>
        <v>1.1348780284275819E-2</v>
      </c>
      <c r="I18" s="97"/>
      <c r="J18" s="87"/>
      <c r="K18" s="97"/>
      <c r="L18" s="97"/>
      <c r="M18" s="87"/>
    </row>
    <row r="19" spans="2:13" x14ac:dyDescent="0.2">
      <c r="B19" s="27" t="s">
        <v>15</v>
      </c>
      <c r="J19" s="87"/>
      <c r="K19" s="97"/>
      <c r="L19" s="97"/>
    </row>
    <row r="21" spans="2:13" x14ac:dyDescent="0.2">
      <c r="B21" s="121"/>
      <c r="C21" s="121"/>
      <c r="D21" s="121"/>
      <c r="E21" s="121"/>
      <c r="F21" s="121"/>
      <c r="G21" s="121"/>
      <c r="H21" s="121"/>
    </row>
    <row r="22" spans="2:13" x14ac:dyDescent="0.2">
      <c r="B22" s="121"/>
      <c r="C22" s="121"/>
      <c r="D22" s="121"/>
      <c r="E22" s="121"/>
      <c r="F22" s="121"/>
      <c r="G22" s="121"/>
      <c r="H22" s="121"/>
    </row>
    <row r="23" spans="2:13" x14ac:dyDescent="0.2">
      <c r="B23" s="121"/>
      <c r="C23" s="121"/>
      <c r="D23" s="121"/>
      <c r="E23" s="121"/>
      <c r="F23" s="121"/>
      <c r="G23" s="121"/>
      <c r="H23" s="121"/>
    </row>
    <row r="24" spans="2:13" x14ac:dyDescent="0.2">
      <c r="B24" s="121"/>
      <c r="C24" s="121"/>
      <c r="D24" s="121"/>
      <c r="E24" s="121"/>
      <c r="F24" s="121"/>
      <c r="G24" s="121"/>
      <c r="H24" s="121"/>
    </row>
    <row r="25" spans="2:13" x14ac:dyDescent="0.2">
      <c r="B25" s="121"/>
      <c r="C25" s="121"/>
      <c r="D25" s="121"/>
      <c r="E25" s="121"/>
      <c r="F25" s="121"/>
      <c r="G25" s="121"/>
      <c r="H25" s="121"/>
    </row>
    <row r="26" spans="2:13" x14ac:dyDescent="0.2">
      <c r="B26" s="121"/>
      <c r="C26" s="121"/>
      <c r="D26" s="121"/>
      <c r="E26" s="121"/>
      <c r="F26" s="121"/>
      <c r="G26" s="121"/>
      <c r="H26" s="121"/>
    </row>
    <row r="27" spans="2:13" x14ac:dyDescent="0.2">
      <c r="B27" s="121"/>
      <c r="C27" s="121"/>
      <c r="D27" s="121"/>
      <c r="E27" s="121"/>
      <c r="F27" s="121"/>
      <c r="G27" s="121"/>
      <c r="H27" s="121"/>
    </row>
    <row r="28" spans="2:13" x14ac:dyDescent="0.2">
      <c r="B28" s="121"/>
      <c r="C28" s="121"/>
      <c r="D28" s="121"/>
      <c r="E28" s="121"/>
      <c r="F28" s="121"/>
      <c r="G28" s="121"/>
      <c r="H28" s="121"/>
    </row>
    <row r="29" spans="2:13" x14ac:dyDescent="0.2">
      <c r="B29" s="121"/>
      <c r="C29" s="121"/>
      <c r="D29" s="121"/>
      <c r="E29" s="121"/>
      <c r="F29" s="121"/>
      <c r="G29" s="121"/>
      <c r="H29" s="121"/>
    </row>
    <row r="30" spans="2:13" x14ac:dyDescent="0.2">
      <c r="B30" s="121"/>
      <c r="C30" s="121"/>
      <c r="D30" s="121"/>
      <c r="E30" s="121"/>
      <c r="F30" s="121"/>
      <c r="G30" s="121"/>
      <c r="H30" s="121"/>
    </row>
    <row r="31" spans="2:13" x14ac:dyDescent="0.2">
      <c r="B31" s="121"/>
      <c r="C31" s="121"/>
      <c r="D31" s="121"/>
      <c r="E31" s="121"/>
      <c r="F31" s="121"/>
      <c r="G31" s="121"/>
      <c r="H31" s="121"/>
    </row>
    <row r="32" spans="2:13" x14ac:dyDescent="0.2">
      <c r="B32" s="121"/>
      <c r="C32" s="121"/>
      <c r="D32" s="121"/>
      <c r="E32" s="121"/>
      <c r="F32" s="121"/>
      <c r="G32" s="121"/>
      <c r="H32" s="121"/>
    </row>
    <row r="33" spans="1:8" x14ac:dyDescent="0.2">
      <c r="B33" s="121"/>
      <c r="C33" s="121"/>
      <c r="D33" s="121"/>
      <c r="E33" s="121"/>
      <c r="F33" s="121"/>
      <c r="G33" s="121"/>
      <c r="H33" s="121"/>
    </row>
    <row r="34" spans="1:8" x14ac:dyDescent="0.2">
      <c r="B34" s="121"/>
      <c r="C34" s="121"/>
      <c r="D34" s="121"/>
      <c r="E34" s="121"/>
      <c r="F34" s="121"/>
      <c r="G34" s="121"/>
      <c r="H34" s="121"/>
    </row>
    <row r="35" spans="1:8" x14ac:dyDescent="0.2">
      <c r="B35" s="121"/>
      <c r="C35" s="121"/>
      <c r="D35" s="121"/>
      <c r="E35" s="121"/>
      <c r="F35" s="121"/>
      <c r="G35" s="121"/>
      <c r="H35" s="121"/>
    </row>
    <row r="36" spans="1:8" x14ac:dyDescent="0.2">
      <c r="A36" s="188" t="s">
        <v>16</v>
      </c>
      <c r="B36" s="188"/>
      <c r="C36" s="188"/>
      <c r="D36" s="188"/>
      <c r="E36" s="188"/>
      <c r="F36" s="188"/>
      <c r="G36" s="188"/>
    </row>
  </sheetData>
  <mergeCells count="9">
    <mergeCell ref="A36:G36"/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:H40"/>
  <sheetViews>
    <sheetView showGridLines="0" view="pageBreakPreview" zoomScaleNormal="70" zoomScaleSheetLayoutView="100" workbookViewId="0">
      <selection activeCell="G16" sqref="G16:G20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8" ht="3.75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63" t="s">
        <v>0</v>
      </c>
      <c r="C8" s="164"/>
      <c r="D8" s="164"/>
      <c r="E8" s="164"/>
      <c r="F8" s="164"/>
      <c r="G8" s="165"/>
    </row>
    <row r="9" spans="2:8" ht="15.75" x14ac:dyDescent="0.25">
      <c r="B9" s="163" t="s">
        <v>1</v>
      </c>
      <c r="C9" s="164"/>
      <c r="D9" s="164"/>
      <c r="E9" s="164"/>
      <c r="F9" s="164"/>
      <c r="G9" s="165"/>
    </row>
    <row r="10" spans="2:8" ht="15.75" x14ac:dyDescent="0.25">
      <c r="B10" s="163" t="s">
        <v>31</v>
      </c>
      <c r="C10" s="164"/>
      <c r="D10" s="164"/>
      <c r="E10" s="164"/>
      <c r="F10" s="164"/>
      <c r="G10" s="165"/>
    </row>
    <row r="11" spans="2:8" ht="15.75" x14ac:dyDescent="0.25">
      <c r="B11" s="163" t="s">
        <v>36</v>
      </c>
      <c r="C11" s="164"/>
      <c r="D11" s="164"/>
      <c r="E11" s="164"/>
      <c r="F11" s="164"/>
      <c r="G11" s="165"/>
    </row>
    <row r="12" spans="2:8" ht="5.25" customHeight="1" x14ac:dyDescent="0.2">
      <c r="B12" s="12"/>
      <c r="C12" s="13"/>
      <c r="D12" s="13"/>
      <c r="E12" s="13"/>
      <c r="F12" s="13"/>
      <c r="G12" s="14"/>
    </row>
    <row r="13" spans="2:8" ht="31.5" customHeight="1" x14ac:dyDescent="0.2">
      <c r="B13" s="177" t="s">
        <v>3</v>
      </c>
      <c r="C13" s="179" t="s">
        <v>4</v>
      </c>
      <c r="D13" s="179" t="s">
        <v>5</v>
      </c>
      <c r="E13" s="179"/>
      <c r="F13" s="179" t="s">
        <v>6</v>
      </c>
      <c r="G13" s="181"/>
    </row>
    <row r="14" spans="2:8" ht="15.75" x14ac:dyDescent="0.2">
      <c r="B14" s="178"/>
      <c r="C14" s="180"/>
      <c r="D14" s="70" t="s">
        <v>7</v>
      </c>
      <c r="E14" s="70" t="s">
        <v>8</v>
      </c>
      <c r="F14" s="70" t="s">
        <v>7</v>
      </c>
      <c r="G14" s="71" t="s">
        <v>8</v>
      </c>
    </row>
    <row r="15" spans="2:8" x14ac:dyDescent="0.2">
      <c r="B15" s="72" t="s">
        <v>9</v>
      </c>
      <c r="C15" s="18">
        <f>SUM(C16:C20)</f>
        <v>10612</v>
      </c>
      <c r="D15" s="18">
        <f>SUM(D16:D20)</f>
        <v>6210</v>
      </c>
      <c r="E15" s="19">
        <f>SUM(E16:E20)</f>
        <v>1</v>
      </c>
      <c r="F15" s="18">
        <f>SUM(F16:F20)</f>
        <v>4402</v>
      </c>
      <c r="G15" s="73">
        <f>SUM(G16:G20)</f>
        <v>1</v>
      </c>
    </row>
    <row r="16" spans="2:8" x14ac:dyDescent="0.2">
      <c r="B16" s="74" t="s">
        <v>10</v>
      </c>
      <c r="C16" s="49">
        <v>199</v>
      </c>
      <c r="D16" s="50">
        <v>161</v>
      </c>
      <c r="E16" s="65">
        <f>+D16/$D$15</f>
        <v>2.5925925925925925E-2</v>
      </c>
      <c r="F16" s="52">
        <v>38</v>
      </c>
      <c r="G16" s="75">
        <f>+F16/$F$15</f>
        <v>8.6324398000908673E-3</v>
      </c>
    </row>
    <row r="17" spans="2:7" x14ac:dyDescent="0.2">
      <c r="B17" s="74" t="s">
        <v>11</v>
      </c>
      <c r="C17" s="49">
        <v>1148</v>
      </c>
      <c r="D17" s="50">
        <v>803</v>
      </c>
      <c r="E17" s="65">
        <f>+D17/$D$15</f>
        <v>0.12930756843800323</v>
      </c>
      <c r="F17" s="52">
        <v>345</v>
      </c>
      <c r="G17" s="75">
        <f t="shared" ref="G17:G20" si="0">+F17/$F$15</f>
        <v>7.8373466606088141E-2</v>
      </c>
    </row>
    <row r="18" spans="2:7" x14ac:dyDescent="0.2">
      <c r="B18" s="74" t="s">
        <v>12</v>
      </c>
      <c r="C18" s="49">
        <v>8657</v>
      </c>
      <c r="D18" s="50">
        <v>4935</v>
      </c>
      <c r="E18" s="65">
        <f>+D18/$D$15</f>
        <v>0.79468599033816423</v>
      </c>
      <c r="F18" s="52">
        <v>3722</v>
      </c>
      <c r="G18" s="75">
        <f t="shared" si="0"/>
        <v>0.84552476147205813</v>
      </c>
    </row>
    <row r="19" spans="2:7" x14ac:dyDescent="0.2">
      <c r="B19" s="74" t="s">
        <v>13</v>
      </c>
      <c r="C19" s="49">
        <v>429</v>
      </c>
      <c r="D19" s="50">
        <v>233</v>
      </c>
      <c r="E19" s="65">
        <f t="shared" ref="E19:E20" si="1">+D19/$D$15</f>
        <v>3.7520128824476653E-2</v>
      </c>
      <c r="F19" s="52">
        <v>196</v>
      </c>
      <c r="G19" s="75">
        <f t="shared" si="0"/>
        <v>4.4525215810995E-2</v>
      </c>
    </row>
    <row r="20" spans="2:7" x14ac:dyDescent="0.2">
      <c r="B20" s="76" t="s">
        <v>14</v>
      </c>
      <c r="C20" s="77">
        <v>179</v>
      </c>
      <c r="D20" s="78">
        <v>78</v>
      </c>
      <c r="E20" s="79">
        <f t="shared" si="1"/>
        <v>1.2560386473429951E-2</v>
      </c>
      <c r="F20" s="80">
        <v>101</v>
      </c>
      <c r="G20" s="81">
        <f t="shared" si="0"/>
        <v>2.2944116310767832E-2</v>
      </c>
    </row>
    <row r="21" spans="2:7" x14ac:dyDescent="0.2">
      <c r="B21" s="27" t="s">
        <v>15</v>
      </c>
    </row>
    <row r="40" spans="2:2" x14ac:dyDescent="0.2">
      <c r="B40" s="69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H40"/>
  <sheetViews>
    <sheetView showGridLines="0" view="pageBreakPreview" zoomScaleNormal="70" zoomScaleSheetLayoutView="100" workbookViewId="0">
      <selection activeCell="G16" sqref="G16:G20"/>
    </sheetView>
  </sheetViews>
  <sheetFormatPr baseColWidth="10" defaultRowHeight="15" x14ac:dyDescent="0.2"/>
  <cols>
    <col min="1" max="1" width="2" style="1" customWidth="1"/>
    <col min="2" max="2" width="26" style="1" customWidth="1"/>
    <col min="3" max="3" width="19.28515625" style="1" customWidth="1"/>
    <col min="4" max="5" width="16.42578125" style="1" customWidth="1"/>
    <col min="6" max="6" width="14.28515625" style="1" customWidth="1"/>
    <col min="7" max="7" width="16.42578125" style="1" customWidth="1"/>
    <col min="8" max="8" width="2.85546875" style="1" customWidth="1"/>
    <col min="9" max="16384" width="11.42578125" style="1"/>
  </cols>
  <sheetData>
    <row r="1" spans="2:8" ht="3.75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63" t="s">
        <v>0</v>
      </c>
      <c r="C8" s="164"/>
      <c r="D8" s="164"/>
      <c r="E8" s="164"/>
      <c r="F8" s="164"/>
      <c r="G8" s="165"/>
    </row>
    <row r="9" spans="2:8" ht="15.75" x14ac:dyDescent="0.25">
      <c r="B9" s="163" t="s">
        <v>1</v>
      </c>
      <c r="C9" s="164"/>
      <c r="D9" s="164"/>
      <c r="E9" s="164"/>
      <c r="F9" s="164"/>
      <c r="G9" s="165"/>
    </row>
    <row r="10" spans="2:8" ht="15.75" x14ac:dyDescent="0.25">
      <c r="B10" s="163" t="s">
        <v>31</v>
      </c>
      <c r="C10" s="164"/>
      <c r="D10" s="164"/>
      <c r="E10" s="164"/>
      <c r="F10" s="164"/>
      <c r="G10" s="165"/>
    </row>
    <row r="11" spans="2:8" ht="15.75" x14ac:dyDescent="0.25">
      <c r="B11" s="163" t="s">
        <v>35</v>
      </c>
      <c r="C11" s="164"/>
      <c r="D11" s="164"/>
      <c r="E11" s="164"/>
      <c r="F11" s="164"/>
      <c r="G11" s="165"/>
    </row>
    <row r="12" spans="2:8" ht="5.25" customHeight="1" x14ac:dyDescent="0.2">
      <c r="B12" s="12"/>
      <c r="C12" s="13"/>
      <c r="D12" s="13"/>
      <c r="E12" s="13"/>
      <c r="F12" s="13"/>
      <c r="G12" s="14"/>
    </row>
    <row r="13" spans="2:8" ht="31.5" customHeight="1" x14ac:dyDescent="0.2">
      <c r="B13" s="166" t="s">
        <v>3</v>
      </c>
      <c r="C13" s="168" t="s">
        <v>4</v>
      </c>
      <c r="D13" s="168" t="s">
        <v>5</v>
      </c>
      <c r="E13" s="168"/>
      <c r="F13" s="168" t="s">
        <v>6</v>
      </c>
      <c r="G13" s="170"/>
    </row>
    <row r="14" spans="2:8" ht="15.75" x14ac:dyDescent="0.2">
      <c r="B14" s="167"/>
      <c r="C14" s="169"/>
      <c r="D14" s="15" t="s">
        <v>7</v>
      </c>
      <c r="E14" s="15" t="s">
        <v>8</v>
      </c>
      <c r="F14" s="15" t="s">
        <v>7</v>
      </c>
      <c r="G14" s="16" t="s">
        <v>8</v>
      </c>
    </row>
    <row r="15" spans="2:8" x14ac:dyDescent="0.2">
      <c r="B15" s="45" t="s">
        <v>9</v>
      </c>
      <c r="C15" s="46">
        <f>SUM(C16:C20)</f>
        <v>10591</v>
      </c>
      <c r="D15" s="46">
        <f>SUM(D16:D20)</f>
        <v>6226</v>
      </c>
      <c r="E15" s="47">
        <f>SUM(E16:E20)</f>
        <v>1</v>
      </c>
      <c r="F15" s="46">
        <f>SUM(F16:F20)</f>
        <v>4365</v>
      </c>
      <c r="G15" s="48">
        <f>SUM(G16:G20)</f>
        <v>0.99999999999999989</v>
      </c>
    </row>
    <row r="16" spans="2:8" x14ac:dyDescent="0.2">
      <c r="B16" s="21" t="s">
        <v>10</v>
      </c>
      <c r="C16" s="49">
        <v>167</v>
      </c>
      <c r="D16" s="50">
        <v>144</v>
      </c>
      <c r="E16" s="82">
        <f>+D16/$D$15</f>
        <v>2.3128814648249278E-2</v>
      </c>
      <c r="F16" s="52">
        <v>23</v>
      </c>
      <c r="G16" s="83">
        <f>+F16/$F$15</f>
        <v>5.2691867124856819E-3</v>
      </c>
    </row>
    <row r="17" spans="2:7" x14ac:dyDescent="0.2">
      <c r="B17" s="21" t="s">
        <v>11</v>
      </c>
      <c r="C17" s="49">
        <v>1096</v>
      </c>
      <c r="D17" s="50">
        <v>791</v>
      </c>
      <c r="E17" s="82">
        <f>+D17/$D$15</f>
        <v>0.12704786379698041</v>
      </c>
      <c r="F17" s="52">
        <v>305</v>
      </c>
      <c r="G17" s="83">
        <f t="shared" ref="G17:G20" si="0">+F17/$F$15</f>
        <v>6.9873997709049257E-2</v>
      </c>
    </row>
    <row r="18" spans="2:7" x14ac:dyDescent="0.2">
      <c r="B18" s="21" t="s">
        <v>12</v>
      </c>
      <c r="C18" s="49">
        <v>8667</v>
      </c>
      <c r="D18" s="50">
        <v>4959</v>
      </c>
      <c r="E18" s="82">
        <f t="shared" ref="E18:E20" si="1">+D18/$D$15</f>
        <v>0.79649855444908446</v>
      </c>
      <c r="F18" s="52">
        <v>3708</v>
      </c>
      <c r="G18" s="83">
        <f t="shared" si="0"/>
        <v>0.84948453608247421</v>
      </c>
    </row>
    <row r="19" spans="2:7" x14ac:dyDescent="0.2">
      <c r="B19" s="21" t="s">
        <v>13</v>
      </c>
      <c r="C19" s="49">
        <v>431</v>
      </c>
      <c r="D19" s="50">
        <v>234</v>
      </c>
      <c r="E19" s="82">
        <f t="shared" si="1"/>
        <v>3.7584323803405074E-2</v>
      </c>
      <c r="F19" s="52">
        <v>197</v>
      </c>
      <c r="G19" s="83">
        <f t="shared" si="0"/>
        <v>4.5131729667812141E-2</v>
      </c>
    </row>
    <row r="20" spans="2:7" x14ac:dyDescent="0.2">
      <c r="B20" s="24" t="s">
        <v>14</v>
      </c>
      <c r="C20" s="54">
        <v>230</v>
      </c>
      <c r="D20" s="55">
        <v>98</v>
      </c>
      <c r="E20" s="84">
        <f t="shared" si="1"/>
        <v>1.5740443302280759E-2</v>
      </c>
      <c r="F20" s="57">
        <v>132</v>
      </c>
      <c r="G20" s="85">
        <f t="shared" si="0"/>
        <v>3.0240549828178694E-2</v>
      </c>
    </row>
    <row r="21" spans="2:7" x14ac:dyDescent="0.2">
      <c r="B21" s="27" t="s">
        <v>15</v>
      </c>
    </row>
    <row r="40" spans="2:2" x14ac:dyDescent="0.2">
      <c r="B40" s="86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78</vt:i4>
      </vt:variant>
      <vt:variant>
        <vt:lpstr>Rangos con nombre</vt:lpstr>
      </vt:variant>
      <vt:variant>
        <vt:i4>55</vt:i4>
      </vt:variant>
    </vt:vector>
  </HeadingPairs>
  <TitlesOfParts>
    <vt:vector size="133" baseType="lpstr">
      <vt:lpstr>Diciembre 2015</vt:lpstr>
      <vt:lpstr>Marzo 2016</vt:lpstr>
      <vt:lpstr>Abril 2016</vt:lpstr>
      <vt:lpstr>Mayo 2016</vt:lpstr>
      <vt:lpstr>Junio 2016</vt:lpstr>
      <vt:lpstr>Julio 2016</vt:lpstr>
      <vt:lpstr>Agosto 2016</vt:lpstr>
      <vt:lpstr>Septiembre 2016</vt:lpstr>
      <vt:lpstr>Octubre 2016</vt:lpstr>
      <vt:lpstr>Noviembre 2016</vt:lpstr>
      <vt:lpstr>Diciembre 2016</vt:lpstr>
      <vt:lpstr>Enero 2017</vt:lpstr>
      <vt:lpstr>Febrero 2017</vt:lpstr>
      <vt:lpstr>Marzo 2017</vt:lpstr>
      <vt:lpstr>Abril 2017</vt:lpstr>
      <vt:lpstr>Mayo 2017</vt:lpstr>
      <vt:lpstr>Junio 2017</vt:lpstr>
      <vt:lpstr>Julio 2017</vt:lpstr>
      <vt:lpstr>Agosto 2017</vt:lpstr>
      <vt:lpstr>Septiembre 2017</vt:lpstr>
      <vt:lpstr>Octubre 2017</vt:lpstr>
      <vt:lpstr>Noviembre 2017</vt:lpstr>
      <vt:lpstr>Diciembre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</vt:lpstr>
      <vt:lpstr>Abril 2020</vt:lpstr>
      <vt:lpstr>Mayo 2020 </vt:lpstr>
      <vt:lpstr>Junio 2020  </vt:lpstr>
      <vt:lpstr>Julio 2020 </vt:lpstr>
      <vt:lpstr>Agosto 2020 </vt:lpstr>
      <vt:lpstr>Septiembre 2020 </vt:lpstr>
      <vt:lpstr>Octubre 2020</vt:lpstr>
      <vt:lpstr>Noviembre 2020 </vt:lpstr>
      <vt:lpstr>Diciembre 2020</vt:lpstr>
      <vt:lpstr>Enero 2021</vt:lpstr>
      <vt:lpstr>Febrero 2021 </vt:lpstr>
      <vt:lpstr>Marzo 2021  </vt:lpstr>
      <vt:lpstr>Abril 2021</vt:lpstr>
      <vt:lpstr>Mayo 2021</vt:lpstr>
      <vt:lpstr>Junio 2021</vt:lpstr>
      <vt:lpstr>Julio 2021 </vt:lpstr>
      <vt:lpstr>Agosto 2021</vt:lpstr>
      <vt:lpstr>Septiembre 2021</vt:lpstr>
      <vt:lpstr>Diciembre 2021</vt:lpstr>
      <vt:lpstr>Marzo 2022</vt:lpstr>
      <vt:lpstr>Junio 2022</vt:lpstr>
      <vt:lpstr>Agosto 2022</vt:lpstr>
      <vt:lpstr>Diciembre 2022</vt:lpstr>
      <vt:lpstr>Marzo 2023</vt:lpstr>
      <vt:lpstr>Junio 2023</vt:lpstr>
      <vt:lpstr>Septiembre 2023</vt:lpstr>
      <vt:lpstr>Diciembre 2023</vt:lpstr>
      <vt:lpstr>Marzo 2024</vt:lpstr>
      <vt:lpstr>'Abril 2016'!Área_de_impresión</vt:lpstr>
      <vt:lpstr>'Abril 2017'!Área_de_impresión</vt:lpstr>
      <vt:lpstr>'Abril 2018'!Área_de_impresión</vt:lpstr>
      <vt:lpstr>'Abril 2019'!Área_de_impresión</vt:lpstr>
      <vt:lpstr>'Abril 2020'!Área_de_impresión</vt:lpstr>
      <vt:lpstr>'Agosto 2016'!Área_de_impresión</vt:lpstr>
      <vt:lpstr>'Agosto 2017'!Área_de_impresión</vt:lpstr>
      <vt:lpstr>'Agosto 2018'!Área_de_impresión</vt:lpstr>
      <vt:lpstr>'Agosto 2019'!Área_de_impresión</vt:lpstr>
      <vt:lpstr>'Agosto 2020 '!Área_de_impresión</vt:lpstr>
      <vt:lpstr>'Diciembre 2015'!Área_de_impresión</vt:lpstr>
      <vt:lpstr>'Diciembre 2016'!Área_de_impresión</vt:lpstr>
      <vt:lpstr>'Diciembre 2017'!Área_de_impresión</vt:lpstr>
      <vt:lpstr>'Diciembre 2018'!Área_de_impresión</vt:lpstr>
      <vt:lpstr>'Diciembre 2019'!Área_de_impresión</vt:lpstr>
      <vt:lpstr>'Enero 2017'!Área_de_impresión</vt:lpstr>
      <vt:lpstr>'Enero 2018'!Área_de_impresión</vt:lpstr>
      <vt:lpstr>'Enero 2019'!Área_de_impresión</vt:lpstr>
      <vt:lpstr>'Enero 2020'!Área_de_impresión</vt:lpstr>
      <vt:lpstr>'Febrero 2017'!Área_de_impresión</vt:lpstr>
      <vt:lpstr>'Febrero 2018'!Área_de_impresión</vt:lpstr>
      <vt:lpstr>'Febrero 2019'!Área_de_impresión</vt:lpstr>
      <vt:lpstr>'Febrero 2020'!Área_de_impresión</vt:lpstr>
      <vt:lpstr>'Julio 2016'!Área_de_impresión</vt:lpstr>
      <vt:lpstr>'Julio 2017'!Área_de_impresión</vt:lpstr>
      <vt:lpstr>'Julio 2018'!Área_de_impresión</vt:lpstr>
      <vt:lpstr>'Julio 2019'!Área_de_impresión</vt:lpstr>
      <vt:lpstr>'Julio 2020 '!Área_de_impresión</vt:lpstr>
      <vt:lpstr>'Junio 2016'!Área_de_impresión</vt:lpstr>
      <vt:lpstr>'Junio 2017'!Área_de_impresión</vt:lpstr>
      <vt:lpstr>'Junio 2018'!Área_de_impresión</vt:lpstr>
      <vt:lpstr>'Junio 2019'!Área_de_impresión</vt:lpstr>
      <vt:lpstr>'Junio 2020  '!Área_de_impresión</vt:lpstr>
      <vt:lpstr>'Marzo 2016'!Área_de_impresión</vt:lpstr>
      <vt:lpstr>'Marzo 2017'!Área_de_impresión</vt:lpstr>
      <vt:lpstr>'Marzo 2018'!Área_de_impresión</vt:lpstr>
      <vt:lpstr>'Marzo 2019'!Área_de_impresión</vt:lpstr>
      <vt:lpstr>'Marzo 2020'!Área_de_impresión</vt:lpstr>
      <vt:lpstr>'Mayo 2016'!Área_de_impresión</vt:lpstr>
      <vt:lpstr>'Mayo 2017'!Área_de_impresión</vt:lpstr>
      <vt:lpstr>'Mayo 2018'!Área_de_impresión</vt:lpstr>
      <vt:lpstr>'Mayo 2019'!Área_de_impresión</vt:lpstr>
      <vt:lpstr>'Mayo 2020 '!Área_de_impresión</vt:lpstr>
      <vt:lpstr>'Noviembre 2016'!Área_de_impresión</vt:lpstr>
      <vt:lpstr>'Noviembre 2017'!Área_de_impresión</vt:lpstr>
      <vt:lpstr>'Noviembre 2018'!Área_de_impresión</vt:lpstr>
      <vt:lpstr>'Noviembre 2019'!Área_de_impresión</vt:lpstr>
      <vt:lpstr>'Octubre 2016'!Área_de_impresión</vt:lpstr>
      <vt:lpstr>'Octubre 2017'!Área_de_impresión</vt:lpstr>
      <vt:lpstr>'Octubre 2018'!Área_de_impresión</vt:lpstr>
      <vt:lpstr>'Octubre 2019'!Área_de_impresión</vt:lpstr>
      <vt:lpstr>'Septiembre 2016'!Área_de_impresión</vt:lpstr>
      <vt:lpstr>'Septiembre 2017'!Área_de_impresión</vt:lpstr>
      <vt:lpstr>'Septiembre 2018'!Área_de_impresión</vt:lpstr>
      <vt:lpstr>'Septiembre 2019'!Área_de_impresión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Miladys Margarita Abreu García</cp:lastModifiedBy>
  <cp:lastPrinted>2024-01-10T13:04:30Z</cp:lastPrinted>
  <dcterms:created xsi:type="dcterms:W3CDTF">2016-03-23T14:04:41Z</dcterms:created>
  <dcterms:modified xsi:type="dcterms:W3CDTF">2024-04-11T13:56:29Z</dcterms:modified>
</cp:coreProperties>
</file>