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\Dirección de Estudios Tecnicos\Departamento de Estadísticas\05. Estadisticas_Institucionales\2024\Publicar\Excel_Est_Inst_Ene_marzo_2024\"/>
    </mc:Choice>
  </mc:AlternateContent>
  <xr:revisionPtr revIDLastSave="0" documentId="13_ncr:1_{4E4B0FDA-FE51-4A56-B438-D3A098D61481}" xr6:coauthVersionLast="36" xr6:coauthVersionMax="36" xr10:uidLastSave="{00000000-0000-0000-0000-000000000000}"/>
  <bookViews>
    <workbookView xWindow="-120" yWindow="-120" windowWidth="20730" windowHeight="11160" tabRatio="844" firstSheet="4" activeTab="9" xr2:uid="{00000000-000D-0000-FFFF-FFFF00000000}"/>
  </bookViews>
  <sheets>
    <sheet name=" 2015" sheetId="2" r:id="rId1"/>
    <sheet name="2016" sheetId="12" r:id="rId2"/>
    <sheet name=" 2017" sheetId="24" r:id="rId3"/>
    <sheet name=" 2018" sheetId="37" r:id="rId4"/>
    <sheet name="2019" sheetId="50" r:id="rId5"/>
    <sheet name="2020" sheetId="63" r:id="rId6"/>
    <sheet name=" 2021" sheetId="74" r:id="rId7"/>
    <sheet name=" 2022" sheetId="88" r:id="rId8"/>
    <sheet name=" 2023" sheetId="100" r:id="rId9"/>
    <sheet name=" 2024" sheetId="101" r:id="rId10"/>
  </sheets>
  <definedNames>
    <definedName name="_xlnm.Print_Area" localSheetId="0">' 2015'!$A$1:$I$47</definedName>
    <definedName name="_xlnm.Print_Area" localSheetId="2">' 2017'!$A$1:$G$49</definedName>
    <definedName name="_xlnm.Print_Area" localSheetId="3">' 2018'!$A$1:$G$49</definedName>
    <definedName name="_xlnm.Print_Area" localSheetId="6">' 2021'!$A$1:$G$47</definedName>
    <definedName name="_xlnm.Print_Area" localSheetId="7">' 2022'!$A$1:$G$47</definedName>
    <definedName name="_xlnm.Print_Area" localSheetId="8">' 2023'!$A$1:$G$44</definedName>
    <definedName name="_xlnm.Print_Area" localSheetId="9">' 2024'!$A$1:$G$34</definedName>
    <definedName name="_xlnm.Print_Area" localSheetId="1">'2016'!$A$1:$G$49</definedName>
    <definedName name="_xlnm.Print_Area" localSheetId="4">'2019'!$A$1:$G$49</definedName>
    <definedName name="_xlnm.Print_Area" localSheetId="5">'2020'!$A$1:$F$47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00" l="1"/>
  <c r="G15" i="100"/>
  <c r="G16" i="100"/>
  <c r="G17" i="100"/>
  <c r="G18" i="100"/>
  <c r="G19" i="100"/>
  <c r="G20" i="100"/>
  <c r="G21" i="100"/>
  <c r="G22" i="100"/>
  <c r="G23" i="100"/>
  <c r="G24" i="100"/>
  <c r="F23" i="100"/>
  <c r="F24" i="100"/>
  <c r="E24" i="100"/>
  <c r="G14" i="101" l="1"/>
  <c r="F14" i="101"/>
  <c r="E14" i="101"/>
  <c r="G13" i="101"/>
  <c r="F13" i="101"/>
  <c r="E13" i="101"/>
  <c r="D12" i="101"/>
  <c r="C12" i="101"/>
  <c r="E12" i="101" l="1"/>
  <c r="C12" i="100"/>
  <c r="D12" i="100"/>
  <c r="F14" i="100" l="1"/>
  <c r="F15" i="100"/>
  <c r="F16" i="100"/>
  <c r="F17" i="100"/>
  <c r="F18" i="100"/>
  <c r="F19" i="100"/>
  <c r="F20" i="100"/>
  <c r="F21" i="100"/>
  <c r="F22" i="100"/>
  <c r="F13" i="100"/>
  <c r="E22" i="100" l="1"/>
  <c r="E14" i="100"/>
  <c r="E17" i="100"/>
  <c r="E15" i="100"/>
  <c r="E18" i="100"/>
  <c r="E16" i="100"/>
  <c r="E19" i="100"/>
  <c r="E20" i="100"/>
  <c r="E21" i="100"/>
  <c r="E12" i="100"/>
  <c r="E13" i="100"/>
  <c r="G13" i="100"/>
  <c r="F24" i="88" l="1"/>
  <c r="G24" i="88"/>
  <c r="F25" i="88"/>
  <c r="G25" i="88"/>
  <c r="F26" i="88"/>
  <c r="G26" i="88"/>
  <c r="E24" i="88"/>
  <c r="E25" i="88"/>
  <c r="E26" i="88"/>
  <c r="G27" i="88" l="1"/>
  <c r="F27" i="88"/>
  <c r="G23" i="88"/>
  <c r="F23" i="88"/>
  <c r="E23" i="88"/>
  <c r="G22" i="88"/>
  <c r="F22" i="88"/>
  <c r="E22" i="88"/>
  <c r="G21" i="88"/>
  <c r="F21" i="88"/>
  <c r="E21" i="88"/>
  <c r="G20" i="88"/>
  <c r="F20" i="88"/>
  <c r="E20" i="88"/>
  <c r="G19" i="88"/>
  <c r="F19" i="88"/>
  <c r="E19" i="88"/>
  <c r="G18" i="88"/>
  <c r="F18" i="88"/>
  <c r="E18" i="88"/>
  <c r="G17" i="88"/>
  <c r="F17" i="88"/>
  <c r="E17" i="88"/>
  <c r="G16" i="88"/>
  <c r="F16" i="88"/>
  <c r="E16" i="88"/>
  <c r="G15" i="88"/>
  <c r="F15" i="88"/>
  <c r="E15" i="88"/>
  <c r="D14" i="88"/>
  <c r="C14" i="88"/>
  <c r="E14" i="88" l="1"/>
  <c r="G26" i="74" l="1"/>
  <c r="G25" i="74"/>
  <c r="G24" i="74"/>
  <c r="G23" i="74"/>
  <c r="F26" i="74"/>
  <c r="F25" i="74"/>
  <c r="F24" i="74"/>
  <c r="F23" i="74"/>
  <c r="E26" i="74"/>
  <c r="E25" i="74"/>
  <c r="E24" i="74"/>
  <c r="E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D14" i="74"/>
  <c r="C14" i="74"/>
  <c r="E14" i="74" l="1"/>
  <c r="E25" i="63" l="1"/>
  <c r="E24" i="63"/>
  <c r="E23" i="63"/>
  <c r="E21" i="63"/>
  <c r="E20" i="63"/>
  <c r="E19" i="63"/>
  <c r="E26" i="63" l="1"/>
  <c r="E16" i="63"/>
  <c r="E17" i="63"/>
  <c r="E18" i="63"/>
  <c r="E15" i="63"/>
  <c r="G26" i="63" l="1"/>
  <c r="F26" i="63"/>
  <c r="G24" i="63"/>
  <c r="F24" i="63"/>
  <c r="G22" i="63"/>
  <c r="F22" i="63"/>
  <c r="G21" i="63"/>
  <c r="F21" i="63"/>
  <c r="G20" i="63"/>
  <c r="F20" i="63"/>
  <c r="G19" i="63"/>
  <c r="F19" i="63"/>
  <c r="G18" i="63"/>
  <c r="F18" i="63"/>
  <c r="G17" i="63"/>
  <c r="F17" i="63"/>
  <c r="G16" i="63"/>
  <c r="F16" i="63"/>
  <c r="G15" i="63"/>
  <c r="F15" i="63"/>
  <c r="D14" i="63"/>
  <c r="C14" i="63"/>
  <c r="E14" i="63" l="1"/>
  <c r="F26" i="50" l="1"/>
  <c r="C14" i="50"/>
  <c r="G25" i="50"/>
  <c r="F25" i="50"/>
  <c r="E25" i="50"/>
  <c r="G26" i="50"/>
  <c r="E26" i="50"/>
  <c r="G24" i="50"/>
  <c r="F24" i="50"/>
  <c r="E24" i="50"/>
  <c r="G23" i="50"/>
  <c r="F23" i="50"/>
  <c r="E23" i="50"/>
  <c r="G22" i="50"/>
  <c r="F22" i="50"/>
  <c r="E22" i="50"/>
  <c r="G21" i="50"/>
  <c r="F21" i="50"/>
  <c r="E21" i="50"/>
  <c r="G20" i="50"/>
  <c r="F20" i="50"/>
  <c r="E20" i="50"/>
  <c r="G19" i="50"/>
  <c r="F19" i="50"/>
  <c r="E19" i="50"/>
  <c r="G18" i="50"/>
  <c r="F18" i="50"/>
  <c r="E18" i="50"/>
  <c r="G17" i="50"/>
  <c r="F17" i="50"/>
  <c r="E17" i="50"/>
  <c r="G16" i="50"/>
  <c r="F16" i="50"/>
  <c r="E16" i="50"/>
  <c r="G15" i="50"/>
  <c r="F15" i="50"/>
  <c r="E15" i="50"/>
  <c r="D14" i="50"/>
  <c r="E14" i="50" l="1"/>
  <c r="G25" i="37" l="1"/>
  <c r="F25" i="37"/>
  <c r="E25" i="37"/>
  <c r="G26" i="37"/>
  <c r="F26" i="37"/>
  <c r="E26" i="37"/>
  <c r="G24" i="37"/>
  <c r="F24" i="37"/>
  <c r="E24" i="37"/>
  <c r="G23" i="37"/>
  <c r="F23" i="37"/>
  <c r="E23" i="37"/>
  <c r="G22" i="37"/>
  <c r="F22" i="37"/>
  <c r="E22" i="37"/>
  <c r="G21" i="37"/>
  <c r="F21" i="37"/>
  <c r="E21" i="37"/>
  <c r="G20" i="37"/>
  <c r="F20" i="37"/>
  <c r="E20" i="37"/>
  <c r="G19" i="37"/>
  <c r="F19" i="37"/>
  <c r="E19" i="37"/>
  <c r="G18" i="37"/>
  <c r="F18" i="37"/>
  <c r="E18" i="37"/>
  <c r="G17" i="37"/>
  <c r="F17" i="37"/>
  <c r="E17" i="37"/>
  <c r="G16" i="37"/>
  <c r="F16" i="37"/>
  <c r="E16" i="37"/>
  <c r="G15" i="37"/>
  <c r="F15" i="37"/>
  <c r="E15" i="37"/>
  <c r="D14" i="37"/>
  <c r="C14" i="37"/>
  <c r="E14" i="37" l="1"/>
  <c r="G25" i="24" l="1"/>
  <c r="F25" i="24"/>
  <c r="E25" i="24"/>
  <c r="G26" i="24"/>
  <c r="F26" i="24"/>
  <c r="E26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D14" i="24"/>
  <c r="C14" i="24"/>
  <c r="E14" i="24" l="1"/>
  <c r="F25" i="12" l="1"/>
  <c r="G25" i="12"/>
  <c r="F26" i="12"/>
  <c r="G26" i="12"/>
  <c r="F24" i="12"/>
  <c r="F16" i="12"/>
  <c r="G16" i="12"/>
  <c r="F17" i="12"/>
  <c r="G17" i="12"/>
  <c r="F18" i="12"/>
  <c r="G18" i="12"/>
  <c r="F19" i="12"/>
  <c r="G19" i="12"/>
  <c r="F20" i="12"/>
  <c r="G20" i="12"/>
  <c r="F21" i="12"/>
  <c r="G21" i="12"/>
  <c r="F22" i="12"/>
  <c r="G22" i="12"/>
  <c r="F23" i="12"/>
  <c r="G23" i="12"/>
  <c r="G24" i="12"/>
  <c r="G15" i="12"/>
  <c r="F15" i="12"/>
</calcChain>
</file>

<file path=xl/sharedStrings.xml><?xml version="1.0" encoding="utf-8"?>
<sst xmlns="http://schemas.openxmlformats.org/spreadsheetml/2006/main" count="223" uniqueCount="54">
  <si>
    <t>Cuadro 2_002</t>
  </si>
  <si>
    <t>Superintendencia de Salud y Riesgos Laborales</t>
  </si>
  <si>
    <t>Comparativo de Ingresos por Mes</t>
  </si>
  <si>
    <t>Mes</t>
  </si>
  <si>
    <t>Ingresos  2015</t>
  </si>
  <si>
    <t>Ingresos 2016</t>
  </si>
  <si>
    <t>Variación (%)</t>
  </si>
  <si>
    <t xml:space="preserve">Total </t>
  </si>
  <si>
    <t>Enero</t>
  </si>
  <si>
    <t>Febrero</t>
  </si>
  <si>
    <t>Marzo</t>
  </si>
  <si>
    <t>Abril</t>
  </si>
  <si>
    <t>Fuente: SISALRIL. A partir de los Estados de Resultados de la Institución.</t>
  </si>
  <si>
    <t>Año: 2014-2015</t>
  </si>
  <si>
    <t>Ingresos  2014</t>
  </si>
  <si>
    <t>Ingresos 2015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</si>
  <si>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</si>
  <si>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</si>
  <si>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</si>
  <si>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</si>
  <si>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</si>
  <si>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</si>
  <si>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</si>
  <si>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</si>
  <si>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Fuente: SISALRIL. A partir de los Estados de Resultados de la Institución.</t>
  </si>
  <si>
    <t>Años: 2015 - 2016</t>
  </si>
  <si>
    <t>Ingresos  2016</t>
  </si>
  <si>
    <t>Ingresos 2017</t>
  </si>
  <si>
    <t>Ingresos  2017</t>
  </si>
  <si>
    <t>Ingresos 2018</t>
  </si>
  <si>
    <t>Ingresos  2018</t>
  </si>
  <si>
    <t>Ingresos 2019</t>
  </si>
  <si>
    <t>Ingresos  2019</t>
  </si>
  <si>
    <t>Ingresos 2020</t>
  </si>
  <si>
    <t>Ingresos  2020</t>
  </si>
  <si>
    <t>Ingresos 2021</t>
  </si>
  <si>
    <t>Ingresos  2021</t>
  </si>
  <si>
    <t>Ingresos 2022</t>
  </si>
  <si>
    <t xml:space="preserve">Octubre </t>
  </si>
  <si>
    <t xml:space="preserve">Noviembre </t>
  </si>
  <si>
    <t xml:space="preserve">Diciembre </t>
  </si>
  <si>
    <t>Ingresos  2022</t>
  </si>
  <si>
    <t>Ingresos 2023</t>
  </si>
  <si>
    <t>Año: 2016-2017</t>
  </si>
  <si>
    <t>Año: 2017-2018</t>
  </si>
  <si>
    <t>Año: 2018-2019</t>
  </si>
  <si>
    <t>Año: 2019-2020</t>
  </si>
  <si>
    <t>Año: 2020-2021</t>
  </si>
  <si>
    <t>Año: 2021-2022</t>
  </si>
  <si>
    <t>Año:  2022- 2023</t>
  </si>
  <si>
    <t>Ingresos  2023</t>
  </si>
  <si>
    <t>Ingresos 2024</t>
  </si>
  <si>
    <t>Año:  2023- 2024</t>
  </si>
  <si>
    <t>Nota: los datos están disponibles hasta el mes de febrero, hasta tanto  se remitan los datos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</si>
</sst>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0"/>
      <name val="Arial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u/>
      <sz val="10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sz val="9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7" fillId="0" borderId="0" xfId="3" applyNumberFormat="1" applyFont="1" applyAlignment="1" applyProtection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1" applyNumberFormat="1" applyFont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64" fontId="5" fillId="0" borderId="0" xfId="1" applyNumberFormat="1" applyFont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4" fontId="9" fillId="0" borderId="0" xfId="1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right" vertical="center"/>
    </xf>
    <xf numFmtId="164" fontId="5" fillId="0" borderId="0" xfId="1" applyNumberFormat="1" applyFont="1" applyFill="1" applyBorder="1"/>
    <xf numFmtId="43" fontId="5" fillId="0" borderId="0" xfId="1" applyNumberFormat="1" applyFont="1" applyFill="1" applyBorder="1"/>
    <xf numFmtId="165" fontId="5" fillId="0" borderId="0" xfId="1" applyNumberFormat="1" applyFont="1"/>
    <xf numFmtId="0" fontId="12" fillId="0" borderId="13" xfId="0" applyFont="1" applyFill="1" applyBorder="1"/>
    <xf numFmtId="3" fontId="2" fillId="0" borderId="14" xfId="1" applyNumberFormat="1" applyFont="1" applyFill="1" applyBorder="1" applyAlignment="1">
      <alignment horizontal="right" vertical="center"/>
    </xf>
    <xf numFmtId="9" fontId="2" fillId="0" borderId="15" xfId="2" applyFont="1" applyFill="1" applyBorder="1" applyAlignment="1">
      <alignment horizontal="right" vertical="center"/>
    </xf>
    <xf numFmtId="0" fontId="12" fillId="0" borderId="16" xfId="0" applyFont="1" applyFill="1" applyBorder="1"/>
    <xf numFmtId="3" fontId="2" fillId="0" borderId="17" xfId="1" applyNumberFormat="1" applyFont="1" applyFill="1" applyBorder="1" applyAlignment="1">
      <alignment horizontal="right" vertical="center"/>
    </xf>
    <xf numFmtId="9" fontId="2" fillId="0" borderId="18" xfId="2" applyFont="1" applyFill="1" applyBorder="1" applyAlignment="1">
      <alignment horizontal="right" vertical="center"/>
    </xf>
    <xf numFmtId="164" fontId="13" fillId="0" borderId="0" xfId="1" applyNumberFormat="1" applyFont="1"/>
    <xf numFmtId="164" fontId="14" fillId="0" borderId="0" xfId="1" applyNumberFormat="1" applyFont="1" applyAlignment="1"/>
    <xf numFmtId="0" fontId="2" fillId="0" borderId="0" xfId="0" applyFont="1"/>
    <xf numFmtId="0" fontId="11" fillId="4" borderId="19" xfId="0" applyFont="1" applyFill="1" applyBorder="1" applyAlignment="1">
      <alignment horizontal="left" vertical="center"/>
    </xf>
    <xf numFmtId="3" fontId="3" fillId="4" borderId="20" xfId="1" applyNumberFormat="1" applyFont="1" applyFill="1" applyBorder="1" applyAlignment="1">
      <alignment horizontal="right" vertical="center"/>
    </xf>
    <xf numFmtId="9" fontId="3" fillId="4" borderId="21" xfId="2" applyFont="1" applyFill="1" applyBorder="1" applyAlignment="1">
      <alignment horizontal="right" vertical="center"/>
    </xf>
    <xf numFmtId="0" fontId="6" fillId="0" borderId="0" xfId="3" applyAlignment="1" applyProtection="1"/>
    <xf numFmtId="0" fontId="11" fillId="4" borderId="13" xfId="0" applyFont="1" applyFill="1" applyBorder="1" applyAlignment="1">
      <alignment horizontal="left" vertical="center"/>
    </xf>
    <xf numFmtId="3" fontId="3" fillId="4" borderId="14" xfId="1" applyNumberFormat="1" applyFont="1" applyFill="1" applyBorder="1" applyAlignment="1">
      <alignment horizontal="right" vertical="center"/>
    </xf>
    <xf numFmtId="9" fontId="3" fillId="4" borderId="15" xfId="2" applyFont="1" applyFill="1" applyBorder="1" applyAlignment="1">
      <alignment horizontal="right" vertical="center"/>
    </xf>
    <xf numFmtId="3" fontId="1" fillId="0" borderId="14" xfId="1" applyNumberFormat="1" applyFont="1" applyFill="1" applyBorder="1" applyAlignment="1">
      <alignment horizontal="right" vertical="center"/>
    </xf>
    <xf numFmtId="9" fontId="1" fillId="0" borderId="15" xfId="2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horizontal="right" vertical="center"/>
    </xf>
    <xf numFmtId="9" fontId="1" fillId="0" borderId="18" xfId="2" applyFont="1" applyFill="1" applyBorder="1" applyAlignment="1">
      <alignment horizontal="right" vertical="center"/>
    </xf>
    <xf numFmtId="164" fontId="1" fillId="0" borderId="0" xfId="1" applyNumberFormat="1" applyFont="1"/>
    <xf numFmtId="43" fontId="5" fillId="0" borderId="0" xfId="1" applyNumberFormat="1" applyFont="1"/>
    <xf numFmtId="3" fontId="2" fillId="0" borderId="0" xfId="1" applyNumberFormat="1" applyFont="1" applyFill="1" applyBorder="1" applyAlignment="1">
      <alignment horizontal="right" vertical="center"/>
    </xf>
    <xf numFmtId="0" fontId="12" fillId="0" borderId="22" xfId="0" applyFont="1" applyFill="1" applyBorder="1"/>
    <xf numFmtId="3" fontId="2" fillId="0" borderId="23" xfId="1" applyNumberFormat="1" applyFont="1" applyFill="1" applyBorder="1" applyAlignment="1">
      <alignment horizontal="right" vertical="center"/>
    </xf>
    <xf numFmtId="9" fontId="2" fillId="0" borderId="24" xfId="2" applyFont="1" applyFill="1" applyBorder="1" applyAlignment="1">
      <alignment horizontal="right" vertical="center"/>
    </xf>
    <xf numFmtId="0" fontId="12" fillId="0" borderId="25" xfId="0" applyFont="1" applyFill="1" applyBorder="1"/>
    <xf numFmtId="9" fontId="2" fillId="0" borderId="26" xfId="2" applyFont="1" applyFill="1" applyBorder="1" applyAlignment="1">
      <alignment horizontal="right" vertical="center"/>
    </xf>
    <xf numFmtId="0" fontId="12" fillId="0" borderId="27" xfId="0" applyFont="1" applyFill="1" applyBorder="1"/>
    <xf numFmtId="3" fontId="2" fillId="0" borderId="28" xfId="1" applyNumberFormat="1" applyFont="1" applyFill="1" applyBorder="1" applyAlignment="1">
      <alignment horizontal="right" vertical="center"/>
    </xf>
    <xf numFmtId="9" fontId="2" fillId="0" borderId="29" xfId="2" applyFont="1" applyFill="1" applyBorder="1" applyAlignment="1">
      <alignment horizontal="right" vertical="center"/>
    </xf>
    <xf numFmtId="9" fontId="0" fillId="0" borderId="0" xfId="2" applyFont="1"/>
    <xf numFmtId="166" fontId="0" fillId="0" borderId="0" xfId="2" applyNumberFormat="1" applyFont="1"/>
    <xf numFmtId="9" fontId="5" fillId="0" borderId="0" xfId="2" applyFont="1"/>
    <xf numFmtId="164" fontId="15" fillId="0" borderId="0" xfId="1" applyNumberFormat="1" applyFont="1"/>
    <xf numFmtId="9" fontId="15" fillId="0" borderId="0" xfId="2" applyFont="1"/>
    <xf numFmtId="0" fontId="15" fillId="0" borderId="0" xfId="0" applyFont="1"/>
    <xf numFmtId="164" fontId="16" fillId="0" borderId="0" xfId="3" applyNumberFormat="1" applyFont="1" applyAlignment="1" applyProtection="1"/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right" vertical="center"/>
    </xf>
    <xf numFmtId="0" fontId="10" fillId="5" borderId="12" xfId="0" applyFont="1" applyFill="1" applyBorder="1" applyAlignment="1">
      <alignment horizontal="right" vertical="center"/>
    </xf>
    <xf numFmtId="0" fontId="11" fillId="6" borderId="19" xfId="0" applyFont="1" applyFill="1" applyBorder="1" applyAlignment="1">
      <alignment horizontal="left" vertical="center"/>
    </xf>
    <xf numFmtId="3" fontId="3" fillId="6" borderId="20" xfId="1" applyNumberFormat="1" applyFont="1" applyFill="1" applyBorder="1" applyAlignment="1">
      <alignment horizontal="right" vertical="center"/>
    </xf>
    <xf numFmtId="9" fontId="3" fillId="6" borderId="21" xfId="2" applyFont="1" applyFill="1" applyBorder="1" applyAlignment="1">
      <alignment horizontal="right" vertical="center"/>
    </xf>
    <xf numFmtId="164" fontId="13" fillId="0" borderId="0" xfId="1" applyNumberFormat="1" applyFont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7" fillId="0" borderId="0" xfId="0" applyFont="1" applyBorder="1"/>
    <xf numFmtId="164" fontId="19" fillId="0" borderId="0" xfId="3" applyNumberFormat="1" applyFont="1" applyAlignment="1" applyProtection="1"/>
    <xf numFmtId="164" fontId="17" fillId="0" borderId="0" xfId="1" applyNumberFormat="1" applyFont="1"/>
    <xf numFmtId="164" fontId="17" fillId="0" borderId="0" xfId="1" applyNumberFormat="1" applyFont="1" applyBorder="1"/>
    <xf numFmtId="164" fontId="18" fillId="0" borderId="0" xfId="1" applyNumberFormat="1" applyFont="1"/>
    <xf numFmtId="0" fontId="20" fillId="0" borderId="0" xfId="0" applyFont="1" applyBorder="1" applyAlignment="1">
      <alignment horizont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right" vertical="center"/>
    </xf>
    <xf numFmtId="0" fontId="21" fillId="5" borderId="12" xfId="0" applyFont="1" applyFill="1" applyBorder="1" applyAlignment="1">
      <alignment horizontal="right" vertical="center"/>
    </xf>
    <xf numFmtId="43" fontId="18" fillId="0" borderId="0" xfId="1" applyNumberFormat="1" applyFont="1"/>
    <xf numFmtId="164" fontId="18" fillId="0" borderId="0" xfId="1" applyNumberFormat="1" applyFont="1" applyFill="1" applyBorder="1"/>
    <xf numFmtId="43" fontId="18" fillId="0" borderId="0" xfId="1" applyNumberFormat="1" applyFont="1" applyFill="1" applyBorder="1"/>
    <xf numFmtId="0" fontId="22" fillId="6" borderId="19" xfId="0" applyFont="1" applyFill="1" applyBorder="1" applyAlignment="1">
      <alignment horizontal="left" vertical="center"/>
    </xf>
    <xf numFmtId="3" fontId="23" fillId="6" borderId="20" xfId="1" applyNumberFormat="1" applyFont="1" applyFill="1" applyBorder="1" applyAlignment="1">
      <alignment horizontal="right" vertical="center"/>
    </xf>
    <xf numFmtId="9" fontId="23" fillId="6" borderId="21" xfId="2" applyFont="1" applyFill="1" applyBorder="1" applyAlignment="1">
      <alignment horizontal="right" vertical="center"/>
    </xf>
    <xf numFmtId="9" fontId="17" fillId="0" borderId="0" xfId="2" applyFont="1"/>
    <xf numFmtId="0" fontId="24" fillId="0" borderId="22" xfId="0" applyFont="1" applyFill="1" applyBorder="1"/>
    <xf numFmtId="3" fontId="25" fillId="0" borderId="23" xfId="1" applyNumberFormat="1" applyFont="1" applyFill="1" applyBorder="1" applyAlignment="1">
      <alignment horizontal="right" vertical="center"/>
    </xf>
    <xf numFmtId="9" fontId="25" fillId="0" borderId="24" xfId="2" applyFont="1" applyFill="1" applyBorder="1" applyAlignment="1">
      <alignment horizontal="right" vertical="center"/>
    </xf>
    <xf numFmtId="9" fontId="18" fillId="0" borderId="0" xfId="2" applyFont="1"/>
    <xf numFmtId="0" fontId="24" fillId="0" borderId="27" xfId="0" applyFont="1" applyFill="1" applyBorder="1"/>
    <xf numFmtId="3" fontId="25" fillId="0" borderId="28" xfId="1" applyNumberFormat="1" applyFont="1" applyFill="1" applyBorder="1" applyAlignment="1">
      <alignment horizontal="right" vertical="center"/>
    </xf>
    <xf numFmtId="9" fontId="25" fillId="0" borderId="29" xfId="2" applyFont="1" applyFill="1" applyBorder="1" applyAlignment="1">
      <alignment horizontal="right" vertical="center"/>
    </xf>
    <xf numFmtId="3" fontId="25" fillId="0" borderId="0" xfId="1" applyNumberFormat="1" applyFont="1" applyFill="1" applyBorder="1" applyAlignment="1">
      <alignment horizontal="right" vertical="center"/>
    </xf>
    <xf numFmtId="9" fontId="25" fillId="0" borderId="0" xfId="2" applyFont="1" applyFill="1" applyBorder="1" applyAlignment="1">
      <alignment horizontal="right" vertical="center"/>
    </xf>
    <xf numFmtId="164" fontId="26" fillId="0" borderId="0" xfId="1" applyNumberFormat="1" applyFont="1" applyAlignment="1">
      <alignment horizontal="left"/>
    </xf>
    <xf numFmtId="164" fontId="22" fillId="0" borderId="0" xfId="1" applyNumberFormat="1" applyFont="1" applyAlignment="1"/>
    <xf numFmtId="0" fontId="25" fillId="0" borderId="0" xfId="0" applyFont="1"/>
    <xf numFmtId="0" fontId="27" fillId="0" borderId="0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A4EB"/>
      <color rgb="FFFFA40D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Ingresos Mensuales. 2014 - 2015</a:t>
            </a:r>
          </a:p>
          <a:p>
            <a:pPr>
              <a:defRPr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(En Millones de RD$)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708190636656106E-2"/>
          <c:y val="0.21020467352293884"/>
          <c:w val="0.92806495892864771"/>
          <c:h val="0.57759818166417598"/>
        </c:manualLayout>
      </c:layout>
      <c:lineChart>
        <c:grouping val="standard"/>
        <c:varyColors val="0"/>
        <c:ser>
          <c:idx val="0"/>
          <c:order val="0"/>
          <c:tx>
            <c:strRef>
              <c:f>' 2015'!$D$13</c:f>
              <c:strCache>
                <c:ptCount val="1"/>
                <c:pt idx="0">
                  <c:v>Ingresos  2014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2015'!$C$15:$C$26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2015'!$G$15:$G$26</c:f>
              <c:numCache>
                <c:formatCode>_(* #,##0.0_);_(* \(#,##0.0\);_(* "-"??_);_(@_)</c:formatCode>
                <c:ptCount val="12"/>
                <c:pt idx="0">
                  <c:v>27.304352659999996</c:v>
                </c:pt>
                <c:pt idx="1">
                  <c:v>27.396683270000008</c:v>
                </c:pt>
                <c:pt idx="2">
                  <c:v>28.410413850000001</c:v>
                </c:pt>
                <c:pt idx="3">
                  <c:v>28.646086910000001</c:v>
                </c:pt>
                <c:pt idx="4">
                  <c:v>28.785375310000003</c:v>
                </c:pt>
                <c:pt idx="5">
                  <c:v>29.751580379999996</c:v>
                </c:pt>
                <c:pt idx="6">
                  <c:v>29.53100195</c:v>
                </c:pt>
                <c:pt idx="7">
                  <c:v>29.530011529999999</c:v>
                </c:pt>
                <c:pt idx="8">
                  <c:v>29.966168639999999</c:v>
                </c:pt>
                <c:pt idx="9">
                  <c:v>30.573302610000002</c:v>
                </c:pt>
                <c:pt idx="10">
                  <c:v>29.706072210000006</c:v>
                </c:pt>
                <c:pt idx="11">
                  <c:v>31.498329710000004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0-49C8-80EE-807C80F6AA1C}"/>
            </c:ext>
          </c:extLst>
        </c:ser>
        <c:ser>
          <c:idx val="1"/>
          <c:order val="1"/>
          <c:tx>
            <c:strRef>
              <c:f>' 2015'!$E$13</c:f>
              <c:strCache>
                <c:ptCount val="1"/>
                <c:pt idx="0">
                  <c:v>Ingresos 2015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2015'!$C$15:$C$26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2015'!$H$15:$H$26</c:f>
              <c:numCache>
                <c:formatCode>_(* #,##0.0_);_(* \(#,##0.0\);_(* "-"??_);_(@_)</c:formatCode>
                <c:ptCount val="12"/>
                <c:pt idx="0">
                  <c:v>29.816728829999999</c:v>
                </c:pt>
                <c:pt idx="1">
                  <c:v>30.425930319999999</c:v>
                </c:pt>
                <c:pt idx="2">
                  <c:v>32.070538109999994</c:v>
                </c:pt>
                <c:pt idx="3">
                  <c:v>31.530185109999998</c:v>
                </c:pt>
                <c:pt idx="4">
                  <c:v>31.95080003</c:v>
                </c:pt>
                <c:pt idx="5">
                  <c:v>32.711955279999998</c:v>
                </c:pt>
                <c:pt idx="6">
                  <c:v>33.291867889999999</c:v>
                </c:pt>
                <c:pt idx="7">
                  <c:v>33.239659439999997</c:v>
                </c:pt>
                <c:pt idx="8">
                  <c:v>33.766269880000003</c:v>
                </c:pt>
                <c:pt idx="9">
                  <c:v>34.699264340000006</c:v>
                </c:pt>
                <c:pt idx="10">
                  <c:v>34.996861150000001</c:v>
                </c:pt>
                <c:pt idx="11">
                  <c:v>37.105671979999997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0-49C8-80EE-807C80F6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accent6"/>
              </a:solidFill>
              <a:prstDash val="sysDot"/>
              <a:round/>
            </a:ln>
            <a:effectLst/>
          </c:spPr>
        </c:hiLowLines>
        <c:marker val="1"/>
        <c:smooth val="0"/>
        <c:axId val="457660024"/>
        <c:axId val="457660416"/>
      </c:lineChart>
      <c:valAx>
        <c:axId val="45766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60024"/>
        <c:crosses val="autoZero"/>
        <c:crossBetween val="between"/>
      </c:valAx>
      <c:catAx>
        <c:axId val="45766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60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Comparativo Ingresos Mensuales.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Año:  2023- 2024 (En Millones de RD$)</a:t>
            </a:r>
          </a:p>
        </c:rich>
      </c:tx>
      <c:layout>
        <c:manualLayout>
          <c:xMode val="edge"/>
          <c:yMode val="edge"/>
          <c:x val="0.22527192415150898"/>
          <c:y val="2.2803051658787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 2024'!$C$11</c:f>
              <c:strCache>
                <c:ptCount val="1"/>
                <c:pt idx="0">
                  <c:v>Ingresos  2023</c:v>
                </c:pt>
              </c:strCache>
            </c:strRef>
          </c:tx>
          <c:spPr>
            <a:ln w="34925" cap="rnd">
              <a:solidFill>
                <a:srgbClr val="FFA40D"/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2024'!$B$13:$B$14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' 2024'!$F$13:$F$14</c:f>
              <c:numCache>
                <c:formatCode>_(* #,##0.00_);_(* \(#,##0.00\);_(* "-"??_);_(@_)</c:formatCode>
                <c:ptCount val="2"/>
                <c:pt idx="0">
                  <c:v>76.22210948</c:v>
                </c:pt>
                <c:pt idx="1">
                  <c:v>76.631077000000005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2-430A-9DD2-09D5064F77B1}"/>
            </c:ext>
          </c:extLst>
        </c:ser>
        <c:ser>
          <c:idx val="1"/>
          <c:order val="1"/>
          <c:tx>
            <c:strRef>
              <c:f>' 2024'!$D$11</c:f>
              <c:strCache>
                <c:ptCount val="1"/>
                <c:pt idx="0">
                  <c:v>Ingresos 2024</c:v>
                </c:pt>
              </c:strCache>
            </c:strRef>
          </c:tx>
          <c:spPr>
            <a:ln w="34925" cap="rnd">
              <a:solidFill>
                <a:srgbClr val="00A4EB">
                  <a:alpha val="99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2024'!$B$13:$B$14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cat>
          <c:val>
            <c:numRef>
              <c:f>' 2024'!$G$13:$G$14</c:f>
              <c:numCache>
                <c:formatCode>_(* #,##0.00_);_(* \(#,##0.00\);_(* "-"??_);_(@_)</c:formatCode>
                <c:ptCount val="2"/>
                <c:pt idx="0">
                  <c:v>88.910663700000001</c:v>
                </c:pt>
                <c:pt idx="1">
                  <c:v>88.684601349999994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2-430A-9DD2-09D5064F7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323982832"/>
        <c:axId val="323984400"/>
      </c:lineChart>
      <c:valAx>
        <c:axId val="3239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2832"/>
        <c:crosses val="autoZero"/>
        <c:crossBetween val="between"/>
      </c:valAx>
      <c:catAx>
        <c:axId val="32398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Comparativo Ingresos Mensuales.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sz="1300" b="1" baseline="0">
                <a:solidFill>
                  <a:sysClr val="windowText" lastClr="000000"/>
                </a:solidFill>
              </a:rPr>
              <a:t>Años: </a:t>
            </a:r>
            <a:r>
              <a:rPr lang="es-DO" sz="1300" b="1">
                <a:solidFill>
                  <a:sysClr val="windowText" lastClr="000000"/>
                </a:solidFill>
              </a:rPr>
              <a:t>2015 - 2016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(En Millones de RD$)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'2016'!$C$13</c:f>
              <c:strCache>
                <c:ptCount val="1"/>
                <c:pt idx="0">
                  <c:v>Ingresos  2015</c:v>
                </c:pt>
              </c:strCache>
            </c:strRef>
          </c:tx>
          <c:spPr>
            <a:ln w="3492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'2016'!$F$15:$F$26</c:f>
              <c:numCache>
                <c:formatCode>_(* #,##0.00_);_(* \(#,##0.00\);_(* "-"??_);_(@_)</c:formatCode>
                <c:ptCount val="12"/>
                <c:pt idx="0">
                  <c:v>29.816728829999999</c:v>
                </c:pt>
                <c:pt idx="1">
                  <c:v>30.425930319999992</c:v>
                </c:pt>
                <c:pt idx="2">
                  <c:v>32.070538109999994</c:v>
                </c:pt>
                <c:pt idx="3">
                  <c:v>31.530185109999998</c:v>
                </c:pt>
                <c:pt idx="4">
                  <c:v>31.95080003</c:v>
                </c:pt>
                <c:pt idx="5">
                  <c:v>32.711955279999998</c:v>
                </c:pt>
                <c:pt idx="6">
                  <c:v>33.291867889999999</c:v>
                </c:pt>
                <c:pt idx="7">
                  <c:v>33.239659439999997</c:v>
                </c:pt>
                <c:pt idx="8">
                  <c:v>33.766269880000003</c:v>
                </c:pt>
                <c:pt idx="9">
                  <c:v>34.699264340000006</c:v>
                </c:pt>
                <c:pt idx="10">
                  <c:v>34.996861150000001</c:v>
                </c:pt>
                <c:pt idx="11">
                  <c:v>37.105671979999997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D-467D-AF4B-08641F82C1DD}"/>
            </c:ext>
          </c:extLst>
        </c:ser>
        <c:ser>
          <c:idx val="1"/>
          <c:order val="1"/>
          <c:tx>
            <c:strRef>
              <c:f>'2016'!$D$13</c:f>
              <c:strCache>
                <c:ptCount val="1"/>
                <c:pt idx="0">
                  <c:v>Ingresos 2016</c:v>
                </c:pt>
              </c:strCache>
            </c:strRef>
          </c:tx>
          <c:spPr>
            <a:ln w="34925" cap="rnd">
              <a:solidFill>
                <a:schemeClr val="accent1">
                  <a:alpha val="99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'2016'!$B$15:$B$26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'2016'!$G$15:$G$26</c:f>
              <c:numCache>
                <c:formatCode>_(* #,##0.00_);_(* \(#,##0.00\);_(* "-"??_);_(@_)</c:formatCode>
                <c:ptCount val="12"/>
                <c:pt idx="0">
                  <c:v>34.786364119999995</c:v>
                </c:pt>
                <c:pt idx="1">
                  <c:v>35.892247070000003</c:v>
                </c:pt>
                <c:pt idx="2">
                  <c:v>37.44690666000001</c:v>
                </c:pt>
                <c:pt idx="3">
                  <c:v>37.327405929999998</c:v>
                </c:pt>
                <c:pt idx="4">
                  <c:v>38.057394219999985</c:v>
                </c:pt>
                <c:pt idx="5">
                  <c:v>37.955037019999999</c:v>
                </c:pt>
                <c:pt idx="6">
                  <c:v>38.173006339999993</c:v>
                </c:pt>
                <c:pt idx="7">
                  <c:v>38.248438110000009</c:v>
                </c:pt>
                <c:pt idx="8">
                  <c:v>38.84386722</c:v>
                </c:pt>
                <c:pt idx="9">
                  <c:v>38.581071689999995</c:v>
                </c:pt>
                <c:pt idx="10">
                  <c:v>38.429516130000003</c:v>
                </c:pt>
                <c:pt idx="11">
                  <c:v>40.466402000000002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D-467D-AF4B-08641F82C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449959680"/>
        <c:axId val="449956936"/>
      </c:lineChart>
      <c:valAx>
        <c:axId val="44995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959680"/>
        <c:crosses val="autoZero"/>
        <c:crossBetween val="between"/>
      </c:valAx>
      <c:catAx>
        <c:axId val="44995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956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Ingresos Mensuales. </a:t>
            </a:r>
            <a:r>
              <a:rPr lang="es-DO" sz="1400" b="1" i="0" u="none" strike="noStrike" baseline="0">
                <a:effectLst/>
              </a:rPr>
              <a:t>(En Millones de RD$)</a:t>
            </a:r>
            <a:r>
              <a:rPr lang="es-DO" b="1">
                <a:solidFill>
                  <a:sysClr val="windowText" lastClr="000000"/>
                </a:solidFill>
              </a:rPr>
              <a:t>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b="1">
                <a:solidFill>
                  <a:sysClr val="windowText" lastClr="000000"/>
                </a:solidFill>
              </a:rPr>
              <a:t>Año: 2016-2017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 2017'!$C$13</c:f>
              <c:strCache>
                <c:ptCount val="1"/>
                <c:pt idx="0">
                  <c:v>Ingresos  2016</c:v>
                </c:pt>
              </c:strCache>
            </c:strRef>
          </c:tx>
          <c:spPr>
            <a:ln w="3492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2017'!$B$15:$B$26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2017'!$F$15:$F$26</c:f>
              <c:numCache>
                <c:formatCode>_(* #,##0.00_);_(* \(#,##0.00\);_(* "-"??_);_(@_)</c:formatCode>
                <c:ptCount val="12"/>
                <c:pt idx="0">
                  <c:v>34.786364119999995</c:v>
                </c:pt>
                <c:pt idx="1">
                  <c:v>35.892247070000003</c:v>
                </c:pt>
                <c:pt idx="2">
                  <c:v>37.44690666000001</c:v>
                </c:pt>
                <c:pt idx="3">
                  <c:v>37.327405929999998</c:v>
                </c:pt>
                <c:pt idx="4">
                  <c:v>38.057394219999985</c:v>
                </c:pt>
                <c:pt idx="5">
                  <c:v>37.955037019999999</c:v>
                </c:pt>
                <c:pt idx="6">
                  <c:v>38.173006339999993</c:v>
                </c:pt>
                <c:pt idx="7">
                  <c:v>38.248438110000009</c:v>
                </c:pt>
                <c:pt idx="8">
                  <c:v>38.84386722</c:v>
                </c:pt>
                <c:pt idx="9">
                  <c:v>38.581071689999995</c:v>
                </c:pt>
                <c:pt idx="10">
                  <c:v>38.429516130000003</c:v>
                </c:pt>
                <c:pt idx="11">
                  <c:v>40.466402000000002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A-402A-AD83-4BE1F5A10DE7}"/>
            </c:ext>
          </c:extLst>
        </c:ser>
        <c:ser>
          <c:idx val="1"/>
          <c:order val="1"/>
          <c:tx>
            <c:strRef>
              <c:f>' 2017'!$D$13</c:f>
              <c:strCache>
                <c:ptCount val="1"/>
                <c:pt idx="0">
                  <c:v>Ingresos 2017</c:v>
                </c:pt>
              </c:strCache>
            </c:strRef>
          </c:tx>
          <c:spPr>
            <a:ln w="34925" cap="rnd">
              <a:solidFill>
                <a:schemeClr val="accent1">
                  <a:alpha val="99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2017'!$B$15:$B$26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2017'!$G$15:$G$26</c:f>
              <c:numCache>
                <c:formatCode>_(* #,##0.00_);_(* \(#,##0.00\);_(* "-"??_);_(@_)</c:formatCode>
                <c:ptCount val="12"/>
                <c:pt idx="0">
                  <c:v>37.742681879999999</c:v>
                </c:pt>
                <c:pt idx="1">
                  <c:v>38.851562149999992</c:v>
                </c:pt>
                <c:pt idx="2">
                  <c:v>40.951576000000003</c:v>
                </c:pt>
                <c:pt idx="3">
                  <c:v>39.999262999999999</c:v>
                </c:pt>
                <c:pt idx="4">
                  <c:v>42.088048000000001</c:v>
                </c:pt>
                <c:pt idx="5">
                  <c:v>43.441732000000002</c:v>
                </c:pt>
                <c:pt idx="6">
                  <c:v>42.689042000000001</c:v>
                </c:pt>
                <c:pt idx="7">
                  <c:v>43.77644342</c:v>
                </c:pt>
                <c:pt idx="8">
                  <c:v>44.299486000000002</c:v>
                </c:pt>
                <c:pt idx="9">
                  <c:v>44.271648999999996</c:v>
                </c:pt>
                <c:pt idx="10">
                  <c:v>44.947962520000004</c:v>
                </c:pt>
                <c:pt idx="11">
                  <c:v>47.023848479999998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A-402A-AD83-4BE1F5A1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449744104"/>
        <c:axId val="449742144"/>
      </c:lineChart>
      <c:valAx>
        <c:axId val="449742144"/>
        <c:scaling>
          <c:orientation val="minMax"/>
          <c:max val="48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44104"/>
        <c:crosses val="autoZero"/>
        <c:crossBetween val="between"/>
      </c:valAx>
      <c:catAx>
        <c:axId val="44974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42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Ingresos Mensuales. </a:t>
            </a:r>
            <a:r>
              <a:rPr lang="es-DO" sz="1400" b="1" i="0" u="none" strike="noStrike" baseline="0">
                <a:effectLst/>
              </a:rPr>
              <a:t>(En Millones de RD$)</a:t>
            </a:r>
            <a:r>
              <a:rPr lang="es-DO" b="1">
                <a:solidFill>
                  <a:sysClr val="windowText" lastClr="000000"/>
                </a:solidFill>
              </a:rPr>
              <a:t>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b="1">
                <a:solidFill>
                  <a:sysClr val="windowText" lastClr="000000"/>
                </a:solidFill>
              </a:rPr>
              <a:t>Año: 2017-2018 </a:t>
            </a:r>
          </a:p>
        </c:rich>
      </c:tx>
      <c:layout>
        <c:manualLayout>
          <c:xMode val="edge"/>
          <c:yMode val="edge"/>
          <c:x val="0.209978911114716"/>
          <c:y val="1.4611872146118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 2018'!$C$13</c:f>
              <c:strCache>
                <c:ptCount val="1"/>
                <c:pt idx="0">
                  <c:v>Ingresos  2017</c:v>
                </c:pt>
              </c:strCache>
            </c:strRef>
          </c:tx>
          <c:spPr>
            <a:ln w="3492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921817221341787E-2"/>
                  <c:y val="3.287671232876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A4-4813-BCCA-4ECBBB3E9149}"/>
                </c:ext>
              </c:extLst>
            </c:dLbl>
            <c:dLbl>
              <c:idx val="1"/>
              <c:layout>
                <c:manualLayout>
                  <c:x val="-3.3808769149498173E-2"/>
                  <c:y val="4.018264840182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A4-4813-BCCA-4ECBBB3E9149}"/>
                </c:ext>
              </c:extLst>
            </c:dLbl>
            <c:dLbl>
              <c:idx val="2"/>
              <c:layout>
                <c:manualLayout>
                  <c:x val="-3.8034865293185421E-2"/>
                  <c:y val="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A4-4813-BCCA-4ECBBB3E9149}"/>
                </c:ext>
              </c:extLst>
            </c:dLbl>
            <c:dLbl>
              <c:idx val="3"/>
              <c:layout>
                <c:manualLayout>
                  <c:x val="-3.8034865293185421E-2"/>
                  <c:y val="4.748858447488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A4-4813-BCCA-4ECBBB3E9149}"/>
                </c:ext>
              </c:extLst>
            </c:dLbl>
            <c:dLbl>
              <c:idx val="4"/>
              <c:layout>
                <c:manualLayout>
                  <c:x val="-3.5921817221341787E-2"/>
                  <c:y val="4.748858447488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A4-4813-BCCA-4ECBBB3E9149}"/>
                </c:ext>
              </c:extLst>
            </c:dLbl>
            <c:dLbl>
              <c:idx val="5"/>
              <c:layout>
                <c:manualLayout>
                  <c:x val="-4.4374009508716325E-2"/>
                  <c:y val="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A4-4813-BCCA-4ECBBB3E9149}"/>
                </c:ext>
              </c:extLst>
            </c:dLbl>
            <c:dLbl>
              <c:idx val="6"/>
              <c:layout>
                <c:manualLayout>
                  <c:x val="-3.8034865293185498E-2"/>
                  <c:y val="4.018264840182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A4-4813-BCCA-4ECBBB3E9149}"/>
                </c:ext>
              </c:extLst>
            </c:dLbl>
            <c:dLbl>
              <c:idx val="7"/>
              <c:layout>
                <c:manualLayout>
                  <c:x val="-3.8034865293185498E-2"/>
                  <c:y val="4.748858447488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A4-4813-BCCA-4ECBBB3E9149}"/>
                </c:ext>
              </c:extLst>
            </c:dLbl>
            <c:dLbl>
              <c:idx val="8"/>
              <c:layout>
                <c:manualLayout>
                  <c:x val="-4.6487057580560112E-2"/>
                  <c:y val="3.287671232876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A4-4813-BCCA-4ECBBB3E9149}"/>
                </c:ext>
              </c:extLst>
            </c:dLbl>
            <c:dLbl>
              <c:idx val="9"/>
              <c:layout>
                <c:manualLayout>
                  <c:x val="-3.8034865293185421E-2"/>
                  <c:y val="3.652968036529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A4-4813-BCCA-4ECBBB3E9149}"/>
                </c:ext>
              </c:extLst>
            </c:dLbl>
            <c:dLbl>
              <c:idx val="10"/>
              <c:layout>
                <c:manualLayout>
                  <c:x val="-3.8034865293185421E-2"/>
                  <c:y val="3.6529680365296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A4-4813-BCCA-4ECBBB3E9149}"/>
                </c:ext>
              </c:extLst>
            </c:dLbl>
            <c:dLbl>
              <c:idx val="11"/>
              <c:layout>
                <c:manualLayout>
                  <c:x val="-2.5356576862123614E-2"/>
                  <c:y val="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A4-4813-BCCA-4ECBBB3E91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2018'!$B$15:$B$26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2018'!$F$15:$F$26</c:f>
              <c:numCache>
                <c:formatCode>_(* #,##0.00_);_(* \(#,##0.00\);_(* "-"??_);_(@_)</c:formatCode>
                <c:ptCount val="12"/>
                <c:pt idx="0">
                  <c:v>37.742681879999999</c:v>
                </c:pt>
                <c:pt idx="1">
                  <c:v>38.851562149999992</c:v>
                </c:pt>
                <c:pt idx="2">
                  <c:v>40.951576000000003</c:v>
                </c:pt>
                <c:pt idx="3">
                  <c:v>39.999262999999999</c:v>
                </c:pt>
                <c:pt idx="4">
                  <c:v>42.088048000000001</c:v>
                </c:pt>
                <c:pt idx="5">
                  <c:v>43.441732000000002</c:v>
                </c:pt>
                <c:pt idx="6">
                  <c:v>42.689042000000001</c:v>
                </c:pt>
                <c:pt idx="7">
                  <c:v>43.77644342</c:v>
                </c:pt>
                <c:pt idx="8">
                  <c:v>44.299486000000002</c:v>
                </c:pt>
                <c:pt idx="9">
                  <c:v>44.271648999999996</c:v>
                </c:pt>
                <c:pt idx="10">
                  <c:v>44.947962520000004</c:v>
                </c:pt>
                <c:pt idx="11">
                  <c:v>47.023848479999998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5A4-4813-BCCA-4ECBBB3E9149}"/>
            </c:ext>
          </c:extLst>
        </c:ser>
        <c:ser>
          <c:idx val="1"/>
          <c:order val="1"/>
          <c:tx>
            <c:strRef>
              <c:f>' 2018'!$D$13</c:f>
              <c:strCache>
                <c:ptCount val="1"/>
                <c:pt idx="0">
                  <c:v>Ingresos 2018</c:v>
                </c:pt>
              </c:strCache>
            </c:strRef>
          </c:tx>
          <c:spPr>
            <a:ln w="34925" cap="rnd">
              <a:solidFill>
                <a:schemeClr val="accent1">
                  <a:alpha val="99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034865293185414E-2"/>
                  <c:y val="-3.652968036529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A4-4813-BCCA-4ECBBB3E9149}"/>
                </c:ext>
              </c:extLst>
            </c:dLbl>
            <c:dLbl>
              <c:idx val="1"/>
              <c:layout>
                <c:manualLayout>
                  <c:x val="-4.0147913365029056E-2"/>
                  <c:y val="-4.748858447488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5A4-4813-BCCA-4ECBBB3E9149}"/>
                </c:ext>
              </c:extLst>
            </c:dLbl>
            <c:dLbl>
              <c:idx val="2"/>
              <c:layout>
                <c:manualLayout>
                  <c:x val="-4.0147913365029091E-2"/>
                  <c:y val="-4.3835616438356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5A4-4813-BCCA-4ECBBB3E9149}"/>
                </c:ext>
              </c:extLst>
            </c:dLbl>
            <c:dLbl>
              <c:idx val="3"/>
              <c:layout>
                <c:manualLayout>
                  <c:x val="-4.226096143687269E-2"/>
                  <c:y val="-4.018264840182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5A4-4813-BCCA-4ECBBB3E9149}"/>
                </c:ext>
              </c:extLst>
            </c:dLbl>
            <c:dLbl>
              <c:idx val="4"/>
              <c:layout>
                <c:manualLayout>
                  <c:x val="-4.4374009508716401E-2"/>
                  <c:y val="-4.383561643835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A4-4813-BCCA-4ECBBB3E9149}"/>
                </c:ext>
              </c:extLst>
            </c:dLbl>
            <c:dLbl>
              <c:idx val="5"/>
              <c:layout>
                <c:manualLayout>
                  <c:x val="-3.8034865293185421E-2"/>
                  <c:y val="-4.748858447488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5A4-4813-BCCA-4ECBBB3E9149}"/>
                </c:ext>
              </c:extLst>
            </c:dLbl>
            <c:dLbl>
              <c:idx val="6"/>
              <c:layout>
                <c:manualLayout>
                  <c:x val="-4.4374009508716401E-2"/>
                  <c:y val="-4.748858447488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5A4-4813-BCCA-4ECBBB3E9149}"/>
                </c:ext>
              </c:extLst>
            </c:dLbl>
            <c:dLbl>
              <c:idx val="7"/>
              <c:layout>
                <c:manualLayout>
                  <c:x val="-4.648705758055996E-2"/>
                  <c:y val="-4.7488584474885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5A4-4813-BCCA-4ECBBB3E9149}"/>
                </c:ext>
              </c:extLst>
            </c:dLbl>
            <c:dLbl>
              <c:idx val="8"/>
              <c:layout>
                <c:manualLayout>
                  <c:x val="-4.6487057580560112E-2"/>
                  <c:y val="-4.3835616438356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A4-4813-BCCA-4ECBBB3E9149}"/>
                </c:ext>
              </c:extLst>
            </c:dLbl>
            <c:dLbl>
              <c:idx val="9"/>
              <c:layout>
                <c:manualLayout>
                  <c:x val="-4.4374009508716325E-2"/>
                  <c:y val="-4.018264840182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5A4-4813-BCCA-4ECBBB3E9149}"/>
                </c:ext>
              </c:extLst>
            </c:dLbl>
            <c:dLbl>
              <c:idx val="10"/>
              <c:layout>
                <c:manualLayout>
                  <c:x val="-4.226096143687269E-2"/>
                  <c:y val="-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5A4-4813-BCCA-4ECBBB3E9149}"/>
                </c:ext>
              </c:extLst>
            </c:dLbl>
            <c:dLbl>
              <c:idx val="11"/>
              <c:layout>
                <c:manualLayout>
                  <c:x val="-4.0147913365029056E-2"/>
                  <c:y val="-4.018264840182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5A4-4813-BCCA-4ECBBB3E91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2018'!$B$15:$B$26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2018'!$G$15:$G$26</c:f>
              <c:numCache>
                <c:formatCode>_(* #,##0.00_);_(* \(#,##0.00\);_(* "-"??_);_(@_)</c:formatCode>
                <c:ptCount val="12"/>
                <c:pt idx="0">
                  <c:v>45.1755</c:v>
                </c:pt>
                <c:pt idx="1">
                  <c:v>45.387259069999999</c:v>
                </c:pt>
                <c:pt idx="2">
                  <c:v>47.019183729999995</c:v>
                </c:pt>
                <c:pt idx="3">
                  <c:v>46.745584999999998</c:v>
                </c:pt>
                <c:pt idx="4">
                  <c:v>47.525588999999997</c:v>
                </c:pt>
                <c:pt idx="5">
                  <c:v>48.343451680000001</c:v>
                </c:pt>
                <c:pt idx="6">
                  <c:v>49.111055</c:v>
                </c:pt>
                <c:pt idx="7">
                  <c:v>48.276482729999998</c:v>
                </c:pt>
                <c:pt idx="8">
                  <c:v>48.497729790000001</c:v>
                </c:pt>
                <c:pt idx="9">
                  <c:v>50.082241310000001</c:v>
                </c:pt>
                <c:pt idx="10">
                  <c:v>48.850296719999996</c:v>
                </c:pt>
                <c:pt idx="11">
                  <c:v>51.357322680000003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5A4-4813-BCCA-4ECBBB3E9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00232"/>
        <c:axId val="148896312"/>
      </c:lineChart>
      <c:valAx>
        <c:axId val="14889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00232"/>
        <c:crosses val="autoZero"/>
        <c:crossBetween val="between"/>
      </c:valAx>
      <c:catAx>
        <c:axId val="14890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896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Ingresos Mensuales. </a:t>
            </a:r>
            <a:r>
              <a:rPr lang="es-DO" sz="1400" b="1" i="0" u="none" strike="noStrike" baseline="0">
                <a:effectLst/>
              </a:rPr>
              <a:t>(En Millones de RD$)</a:t>
            </a:r>
            <a:r>
              <a:rPr lang="es-DO" b="1">
                <a:solidFill>
                  <a:sysClr val="windowText" lastClr="000000"/>
                </a:solidFill>
              </a:rPr>
              <a:t>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b="1">
                <a:solidFill>
                  <a:sysClr val="windowText" lastClr="000000"/>
                </a:solidFill>
              </a:rPr>
              <a:t>Año: 2018-2019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'2019'!$C$13</c:f>
              <c:strCache>
                <c:ptCount val="1"/>
                <c:pt idx="0">
                  <c:v>Ingresos  2018</c:v>
                </c:pt>
              </c:strCache>
            </c:strRef>
          </c:tx>
          <c:spPr>
            <a:ln w="3492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921817221341787E-2"/>
                  <c:y val="2.9223744292237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C2-48AC-A24E-3C3D25336569}"/>
                </c:ext>
              </c:extLst>
            </c:dLbl>
            <c:dLbl>
              <c:idx val="1"/>
              <c:layout>
                <c:manualLayout>
                  <c:x val="-3.8034865293185442E-2"/>
                  <c:y val="4.018264840182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C2-48AC-A24E-3C3D25336569}"/>
                </c:ext>
              </c:extLst>
            </c:dLbl>
            <c:dLbl>
              <c:idx val="2"/>
              <c:layout>
                <c:manualLayout>
                  <c:x val="-4.226096143687269E-2"/>
                  <c:y val="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C2-48AC-A24E-3C3D25336569}"/>
                </c:ext>
              </c:extLst>
            </c:dLbl>
            <c:dLbl>
              <c:idx val="3"/>
              <c:layout>
                <c:manualLayout>
                  <c:x val="-3.8034865293185421E-2"/>
                  <c:y val="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C2-48AC-A24E-3C3D25336569}"/>
                </c:ext>
              </c:extLst>
            </c:dLbl>
            <c:dLbl>
              <c:idx val="4"/>
              <c:layout>
                <c:manualLayout>
                  <c:x val="-3.8034865293185498E-2"/>
                  <c:y val="4.7488584474885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C2-48AC-A24E-3C3D25336569}"/>
                </c:ext>
              </c:extLst>
            </c:dLbl>
            <c:dLbl>
              <c:idx val="5"/>
              <c:layout>
                <c:manualLayout>
                  <c:x val="-4.0147913365029132E-2"/>
                  <c:y val="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C2-48AC-A24E-3C3D25336569}"/>
                </c:ext>
              </c:extLst>
            </c:dLbl>
            <c:dLbl>
              <c:idx val="6"/>
              <c:layout>
                <c:manualLayout>
                  <c:x val="-4.5525703898740076E-2"/>
                  <c:y val="3.6529680365296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C2-48AC-A24E-3C3D25336569}"/>
                </c:ext>
              </c:extLst>
            </c:dLbl>
            <c:dLbl>
              <c:idx val="7"/>
              <c:layout>
                <c:manualLayout>
                  <c:x val="-3.8034865293185421E-2"/>
                  <c:y val="4.3835616438356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C2-48AC-A24E-3C3D25336569}"/>
                </c:ext>
              </c:extLst>
            </c:dLbl>
            <c:dLbl>
              <c:idx val="8"/>
              <c:layout>
                <c:manualLayout>
                  <c:x val="-3.1695721077654518E-2"/>
                  <c:y val="4.3835616438356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C2-48AC-A24E-3C3D25336569}"/>
                </c:ext>
              </c:extLst>
            </c:dLbl>
            <c:dLbl>
              <c:idx val="9"/>
              <c:layout>
                <c:manualLayout>
                  <c:x val="-3.8034865293185421E-2"/>
                  <c:y val="4.0182648401826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C2-48AC-A24E-3C3D25336569}"/>
                </c:ext>
              </c:extLst>
            </c:dLbl>
            <c:dLbl>
              <c:idx val="10"/>
              <c:layout>
                <c:manualLayout>
                  <c:x val="-3.1695721077654518E-2"/>
                  <c:y val="3.652968036529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2-48AC-A24E-3C3D25336569}"/>
                </c:ext>
              </c:extLst>
            </c:dLbl>
            <c:dLbl>
              <c:idx val="11"/>
              <c:layout>
                <c:manualLayout>
                  <c:x val="-3.8034865293185421E-2"/>
                  <c:y val="2.9223744292237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2-48AC-A24E-3C3D253365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'2019'!$F$15:$F$26</c:f>
              <c:numCache>
                <c:formatCode>_(* #,##0.00_);_(* \(#,##0.00\);_(* "-"??_);_(@_)</c:formatCode>
                <c:ptCount val="12"/>
                <c:pt idx="0">
                  <c:v>45.1755</c:v>
                </c:pt>
                <c:pt idx="1">
                  <c:v>45.387259069999999</c:v>
                </c:pt>
                <c:pt idx="2">
                  <c:v>47.019183729999995</c:v>
                </c:pt>
                <c:pt idx="3">
                  <c:v>46.745584999999998</c:v>
                </c:pt>
                <c:pt idx="4">
                  <c:v>47.525588999999997</c:v>
                </c:pt>
                <c:pt idx="5">
                  <c:v>48.343451680000001</c:v>
                </c:pt>
                <c:pt idx="6">
                  <c:v>49.111055</c:v>
                </c:pt>
                <c:pt idx="7">
                  <c:v>48.276482729999998</c:v>
                </c:pt>
                <c:pt idx="8">
                  <c:v>48.497729790000001</c:v>
                </c:pt>
                <c:pt idx="9">
                  <c:v>50.082241310000001</c:v>
                </c:pt>
                <c:pt idx="10">
                  <c:v>48.850296719999996</c:v>
                </c:pt>
                <c:pt idx="11">
                  <c:v>51.357322680000003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6C2-48AC-A24E-3C3D25336569}"/>
            </c:ext>
          </c:extLst>
        </c:ser>
        <c:ser>
          <c:idx val="1"/>
          <c:order val="1"/>
          <c:tx>
            <c:strRef>
              <c:f>'2019'!$D$13</c:f>
              <c:strCache>
                <c:ptCount val="1"/>
                <c:pt idx="0">
                  <c:v>Ingresos 2019</c:v>
                </c:pt>
              </c:strCache>
            </c:strRef>
          </c:tx>
          <c:spPr>
            <a:ln w="34925" cap="rnd">
              <a:solidFill>
                <a:schemeClr val="accent1">
                  <a:alpha val="99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034865293185421E-2"/>
                  <c:y val="-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C2-48AC-A24E-3C3D25336569}"/>
                </c:ext>
              </c:extLst>
            </c:dLbl>
            <c:dLbl>
              <c:idx val="1"/>
              <c:layout>
                <c:manualLayout>
                  <c:x val="-3.3808769149498173E-2"/>
                  <c:y val="-4.3835616438356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C2-48AC-A24E-3C3D25336569}"/>
                </c:ext>
              </c:extLst>
            </c:dLbl>
            <c:dLbl>
              <c:idx val="2"/>
              <c:layout>
                <c:manualLayout>
                  <c:x val="-4.226096143687269E-2"/>
                  <c:y val="-3.652968036529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C2-48AC-A24E-3C3D25336569}"/>
                </c:ext>
              </c:extLst>
            </c:dLbl>
            <c:dLbl>
              <c:idx val="3"/>
              <c:layout>
                <c:manualLayout>
                  <c:x val="-4.0147913365029056E-2"/>
                  <c:y val="-3.652968036529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6C2-48AC-A24E-3C3D25336569}"/>
                </c:ext>
              </c:extLst>
            </c:dLbl>
            <c:dLbl>
              <c:idx val="4"/>
              <c:layout>
                <c:manualLayout>
                  <c:x val="-4.4374009508716325E-2"/>
                  <c:y val="-3.287671232876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C2-48AC-A24E-3C3D25336569}"/>
                </c:ext>
              </c:extLst>
            </c:dLbl>
            <c:dLbl>
              <c:idx val="5"/>
              <c:layout>
                <c:manualLayout>
                  <c:x val="-3.5921817221341787E-2"/>
                  <c:y val="-3.65296803652968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6C2-48AC-A24E-3C3D25336569}"/>
                </c:ext>
              </c:extLst>
            </c:dLbl>
            <c:dLbl>
              <c:idx val="6"/>
              <c:layout>
                <c:manualLayout>
                  <c:x val="-3.8034865293185345E-2"/>
                  <c:y val="-3.287671232876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C2-48AC-A24E-3C3D25336569}"/>
                </c:ext>
              </c:extLst>
            </c:dLbl>
            <c:dLbl>
              <c:idx val="7"/>
              <c:layout>
                <c:manualLayout>
                  <c:x val="-4.2260961436872767E-2"/>
                  <c:y val="-3.652968036529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C2-48AC-A24E-3C3D25336569}"/>
                </c:ext>
              </c:extLst>
            </c:dLbl>
            <c:dLbl>
              <c:idx val="8"/>
              <c:layout>
                <c:manualLayout>
                  <c:x val="-4.226096143687269E-2"/>
                  <c:y val="-3.287671232876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C2-48AC-A24E-3C3D25336569}"/>
                </c:ext>
              </c:extLst>
            </c:dLbl>
            <c:dLbl>
              <c:idx val="9"/>
              <c:layout>
                <c:manualLayout>
                  <c:x val="-3.8034865293185421E-2"/>
                  <c:y val="-4.3835616438356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C2-48AC-A24E-3C3D25336569}"/>
                </c:ext>
              </c:extLst>
            </c:dLbl>
            <c:dLbl>
              <c:idx val="10"/>
              <c:layout>
                <c:manualLayout>
                  <c:x val="-3.8034865293185421E-2"/>
                  <c:y val="-5.1141552511415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C2-48AC-A24E-3C3D25336569}"/>
                </c:ext>
              </c:extLst>
            </c:dLbl>
            <c:dLbl>
              <c:idx val="11"/>
              <c:layout>
                <c:manualLayout>
                  <c:x val="-4.4374009508716325E-2"/>
                  <c:y val="-4.0182648401826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2-48AC-A24E-3C3D253365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'2019'!$B$15:$B$26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'2019'!$G$15:$G$26</c:f>
              <c:numCache>
                <c:formatCode>_(* #,##0.00_);_(* \(#,##0.00\);_(* "-"??_);_(@_)</c:formatCode>
                <c:ptCount val="12"/>
                <c:pt idx="0">
                  <c:v>48.473697549999997</c:v>
                </c:pt>
                <c:pt idx="1">
                  <c:v>48.656243570000001</c:v>
                </c:pt>
                <c:pt idx="2">
                  <c:v>50.086809789999997</c:v>
                </c:pt>
                <c:pt idx="3">
                  <c:v>50.226749969999993</c:v>
                </c:pt>
                <c:pt idx="4">
                  <c:v>52.084155050000007</c:v>
                </c:pt>
                <c:pt idx="5">
                  <c:v>51.909975079999995</c:v>
                </c:pt>
                <c:pt idx="6">
                  <c:v>52.497173310000001</c:v>
                </c:pt>
                <c:pt idx="7">
                  <c:v>51.357644700000002</c:v>
                </c:pt>
                <c:pt idx="8">
                  <c:v>53.53049145</c:v>
                </c:pt>
                <c:pt idx="9">
                  <c:v>54.235123999999999</c:v>
                </c:pt>
                <c:pt idx="10">
                  <c:v>54.15617744</c:v>
                </c:pt>
                <c:pt idx="11">
                  <c:v>58.609229240000005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6C2-48AC-A24E-3C3D25336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323982048"/>
        <c:axId val="323982440"/>
      </c:lineChart>
      <c:valAx>
        <c:axId val="32398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2048"/>
        <c:crosses val="autoZero"/>
        <c:crossBetween val="between"/>
      </c:valAx>
      <c:catAx>
        <c:axId val="3239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2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Comparativo Ingresos Mensuales. </a:t>
            </a:r>
            <a:r>
              <a:rPr lang="es-DO" sz="1400" b="1" i="0" u="none" strike="noStrike" baseline="0">
                <a:effectLst/>
              </a:rPr>
              <a:t>(En Millones de RD$)</a:t>
            </a:r>
            <a:r>
              <a:rPr lang="es-DO" sz="1300" b="1">
                <a:solidFill>
                  <a:sysClr val="windowText" lastClr="000000"/>
                </a:solidFill>
              </a:rPr>
              <a:t>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Año: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'2020'!$C$13</c:f>
              <c:strCache>
                <c:ptCount val="1"/>
                <c:pt idx="0">
                  <c:v>Ingresos  2019</c:v>
                </c:pt>
              </c:strCache>
            </c:strRef>
          </c:tx>
          <c:spPr>
            <a:ln w="3492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'2020'!$F$15:$F$26</c:f>
              <c:numCache>
                <c:formatCode>_(* #,##0.00_);_(* \(#,##0.00\);_(* "-"??_);_(@_)</c:formatCode>
                <c:ptCount val="12"/>
                <c:pt idx="0">
                  <c:v>48.473697549999997</c:v>
                </c:pt>
                <c:pt idx="1">
                  <c:v>48.656243570000001</c:v>
                </c:pt>
                <c:pt idx="2">
                  <c:v>50.086809789999997</c:v>
                </c:pt>
                <c:pt idx="3">
                  <c:v>50.226749969999993</c:v>
                </c:pt>
                <c:pt idx="4">
                  <c:v>52.084155050000007</c:v>
                </c:pt>
                <c:pt idx="5">
                  <c:v>51.909975079999995</c:v>
                </c:pt>
                <c:pt idx="6">
                  <c:v>52.497173310000001</c:v>
                </c:pt>
                <c:pt idx="7">
                  <c:v>51.357644700000002</c:v>
                </c:pt>
                <c:pt idx="8">
                  <c:v>53.53049145</c:v>
                </c:pt>
                <c:pt idx="9">
                  <c:v>54.235123999999999</c:v>
                </c:pt>
                <c:pt idx="10">
                  <c:v>54.15617744</c:v>
                </c:pt>
                <c:pt idx="11">
                  <c:v>58.609229240000005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4-4D42-A9EB-8E57941ED0D0}"/>
            </c:ext>
          </c:extLst>
        </c:ser>
        <c:ser>
          <c:idx val="1"/>
          <c:order val="1"/>
          <c:tx>
            <c:strRef>
              <c:f>'2020'!$D$13</c:f>
              <c:strCache>
                <c:ptCount val="1"/>
                <c:pt idx="0">
                  <c:v>Ingresos 2020</c:v>
                </c:pt>
              </c:strCache>
            </c:strRef>
          </c:tx>
          <c:spPr>
            <a:ln w="34925" cap="rnd">
              <a:solidFill>
                <a:schemeClr val="accent1">
                  <a:alpha val="99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'2020'!$G$15:$G$26</c:f>
              <c:numCache>
                <c:formatCode>_(* #,##0.00_);_(* \(#,##0.00\);_(* "-"??_);_(@_)</c:formatCode>
                <c:ptCount val="12"/>
                <c:pt idx="0">
                  <c:v>55.22578</c:v>
                </c:pt>
                <c:pt idx="1">
                  <c:v>55.09979474</c:v>
                </c:pt>
                <c:pt idx="2">
                  <c:v>57.789515209999998</c:v>
                </c:pt>
                <c:pt idx="3">
                  <c:v>48.120143540000001</c:v>
                </c:pt>
                <c:pt idx="4">
                  <c:v>48.450841600000004</c:v>
                </c:pt>
                <c:pt idx="5">
                  <c:v>45.676650590000001</c:v>
                </c:pt>
                <c:pt idx="6">
                  <c:v>49.44977385</c:v>
                </c:pt>
                <c:pt idx="7">
                  <c:v>49.951702099999999</c:v>
                </c:pt>
                <c:pt idx="8">
                  <c:v>50.03195513</c:v>
                </c:pt>
                <c:pt idx="9">
                  <c:v>51.54242</c:v>
                </c:pt>
                <c:pt idx="10">
                  <c:v>51.456534720000001</c:v>
                </c:pt>
                <c:pt idx="11">
                  <c:v>53.711530689999996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4-4D42-A9EB-8E57941E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323983616"/>
        <c:axId val="323980872"/>
      </c:lineChart>
      <c:valAx>
        <c:axId val="32398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3616"/>
        <c:crosses val="autoZero"/>
        <c:crossBetween val="between"/>
      </c:valAx>
      <c:catAx>
        <c:axId val="3239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0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Comparativo Ingresos Mensuales.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(En Millones de RD$) Año: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 2021'!$C$13</c:f>
              <c:strCache>
                <c:ptCount val="1"/>
                <c:pt idx="0">
                  <c:v>Ingresos  2020</c:v>
                </c:pt>
              </c:strCache>
            </c:strRef>
          </c:tx>
          <c:spPr>
            <a:ln w="3492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2021'!$B$15:$B$26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2021'!$F$15:$F$26</c:f>
              <c:numCache>
                <c:formatCode>_(* #,##0.00_);_(* \(#,##0.00\);_(* "-"??_);_(@_)</c:formatCode>
                <c:ptCount val="12"/>
                <c:pt idx="0">
                  <c:v>55.22578</c:v>
                </c:pt>
                <c:pt idx="1">
                  <c:v>55.09979474</c:v>
                </c:pt>
                <c:pt idx="2">
                  <c:v>57.789515209999998</c:v>
                </c:pt>
                <c:pt idx="3">
                  <c:v>48.120143540000001</c:v>
                </c:pt>
                <c:pt idx="4">
                  <c:v>48.450841600000004</c:v>
                </c:pt>
                <c:pt idx="5">
                  <c:v>45.676650590000001</c:v>
                </c:pt>
                <c:pt idx="6">
                  <c:v>49.44977385</c:v>
                </c:pt>
                <c:pt idx="7">
                  <c:v>49.951702099999999</c:v>
                </c:pt>
                <c:pt idx="8">
                  <c:v>50.03195513</c:v>
                </c:pt>
                <c:pt idx="9">
                  <c:v>51.542419330000001</c:v>
                </c:pt>
                <c:pt idx="10">
                  <c:v>51.456535189999997</c:v>
                </c:pt>
                <c:pt idx="11">
                  <c:v>53.711530689999996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E-46A0-8BF4-D48DE006D93A}"/>
            </c:ext>
          </c:extLst>
        </c:ser>
        <c:ser>
          <c:idx val="1"/>
          <c:order val="1"/>
          <c:tx>
            <c:strRef>
              <c:f>' 2021'!$D$13</c:f>
              <c:strCache>
                <c:ptCount val="1"/>
                <c:pt idx="0">
                  <c:v>Ingresos 2021</c:v>
                </c:pt>
              </c:strCache>
            </c:strRef>
          </c:tx>
          <c:spPr>
            <a:ln w="34925" cap="rnd">
              <a:solidFill>
                <a:schemeClr val="accent1">
                  <a:alpha val="99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2021'!$B$15:$B$26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2021'!$G$15:$G$26</c:f>
              <c:numCache>
                <c:formatCode>_(* #,##0.00_);_(* \(#,##0.00\);_(* "-"??_);_(@_)</c:formatCode>
                <c:ptCount val="12"/>
                <c:pt idx="0">
                  <c:v>51.329327329999998</c:v>
                </c:pt>
                <c:pt idx="1">
                  <c:v>53.876603450000005</c:v>
                </c:pt>
                <c:pt idx="2">
                  <c:v>55.318504709999999</c:v>
                </c:pt>
                <c:pt idx="3">
                  <c:v>55.123548810000003</c:v>
                </c:pt>
                <c:pt idx="4">
                  <c:v>57.174464759999999</c:v>
                </c:pt>
                <c:pt idx="5">
                  <c:v>57.215660999999997</c:v>
                </c:pt>
                <c:pt idx="6">
                  <c:v>59.753309909999999</c:v>
                </c:pt>
                <c:pt idx="7">
                  <c:v>61.377754000000003</c:v>
                </c:pt>
                <c:pt idx="8">
                  <c:v>63.529065549999999</c:v>
                </c:pt>
                <c:pt idx="9">
                  <c:v>64.69933992</c:v>
                </c:pt>
                <c:pt idx="10">
                  <c:v>64.944650609999997</c:v>
                </c:pt>
                <c:pt idx="11">
                  <c:v>69.924930310000008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E-46A0-8BF4-D48DE006D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323982832"/>
        <c:axId val="323984400"/>
      </c:lineChart>
      <c:valAx>
        <c:axId val="3239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2832"/>
        <c:crosses val="autoZero"/>
        <c:crossBetween val="between"/>
      </c:valAx>
      <c:catAx>
        <c:axId val="32398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Comparativo Ingresos Mensuales.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Año: 2021-2022 (En Millones de RD$)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 2022'!$C$13</c:f>
              <c:strCache>
                <c:ptCount val="1"/>
                <c:pt idx="0">
                  <c:v>Ingresos  2021</c:v>
                </c:pt>
              </c:strCache>
            </c:strRef>
          </c:tx>
          <c:spPr>
            <a:ln w="3492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2022'!$B$15:$B$26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 2022'!$F$15:$F$26</c:f>
              <c:numCache>
                <c:formatCode>_(* #,##0.00_);_(* \(#,##0.00\);_(* "-"??_);_(@_)</c:formatCode>
                <c:ptCount val="12"/>
                <c:pt idx="0">
                  <c:v>51.329327329999998</c:v>
                </c:pt>
                <c:pt idx="1">
                  <c:v>53.876603450000005</c:v>
                </c:pt>
                <c:pt idx="2">
                  <c:v>55.318504709999999</c:v>
                </c:pt>
                <c:pt idx="3">
                  <c:v>55.123548810000003</c:v>
                </c:pt>
                <c:pt idx="4">
                  <c:v>57.174464759999999</c:v>
                </c:pt>
                <c:pt idx="5">
                  <c:v>57.215660999999997</c:v>
                </c:pt>
                <c:pt idx="6">
                  <c:v>59.753309909999999</c:v>
                </c:pt>
                <c:pt idx="7">
                  <c:v>61.377754000000003</c:v>
                </c:pt>
                <c:pt idx="8">
                  <c:v>63.529065549999999</c:v>
                </c:pt>
                <c:pt idx="9">
                  <c:v>64.69933992</c:v>
                </c:pt>
                <c:pt idx="10">
                  <c:v>64.944650609999997</c:v>
                </c:pt>
                <c:pt idx="11">
                  <c:v>69.924930310000008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0-4353-8A2F-372759291932}"/>
            </c:ext>
          </c:extLst>
        </c:ser>
        <c:ser>
          <c:idx val="1"/>
          <c:order val="1"/>
          <c:tx>
            <c:strRef>
              <c:f>' 2022'!$D$13</c:f>
              <c:strCache>
                <c:ptCount val="1"/>
                <c:pt idx="0">
                  <c:v>Ingresos 2022</c:v>
                </c:pt>
              </c:strCache>
            </c:strRef>
          </c:tx>
          <c:spPr>
            <a:ln w="34925" cap="rnd">
              <a:solidFill>
                <a:schemeClr val="accent1">
                  <a:alpha val="99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2022'!$B$15:$B$26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' 2022'!$G$15:$G$26</c:f>
              <c:numCache>
                <c:formatCode>_(* #,##0.00_);_(* \(#,##0.00\);_(* "-"??_);_(@_)</c:formatCode>
                <c:ptCount val="12"/>
                <c:pt idx="0">
                  <c:v>63.160565890000001</c:v>
                </c:pt>
                <c:pt idx="1">
                  <c:v>67.894666000000001</c:v>
                </c:pt>
                <c:pt idx="2">
                  <c:v>71.128136999999995</c:v>
                </c:pt>
                <c:pt idx="3">
                  <c:v>70.172057649999999</c:v>
                </c:pt>
                <c:pt idx="4">
                  <c:v>71.388547529999997</c:v>
                </c:pt>
                <c:pt idx="5">
                  <c:v>72.252495780000004</c:v>
                </c:pt>
                <c:pt idx="6">
                  <c:v>73.480326360000007</c:v>
                </c:pt>
                <c:pt idx="7">
                  <c:v>76.149028239999993</c:v>
                </c:pt>
                <c:pt idx="8">
                  <c:v>75.231119739999997</c:v>
                </c:pt>
                <c:pt idx="9">
                  <c:v>76.077545000000001</c:v>
                </c:pt>
                <c:pt idx="10">
                  <c:v>76.099573409999991</c:v>
                </c:pt>
                <c:pt idx="11">
                  <c:v>79.300560790000006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10-4353-8A2F-372759291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323982832"/>
        <c:axId val="323984400"/>
      </c:lineChart>
      <c:valAx>
        <c:axId val="3239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2832"/>
        <c:crosses val="autoZero"/>
        <c:crossBetween val="between"/>
      </c:valAx>
      <c:catAx>
        <c:axId val="32398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Comparativo Ingresos Mensuales.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sz="1300" b="1">
                <a:solidFill>
                  <a:sysClr val="windowText" lastClr="000000"/>
                </a:solidFill>
              </a:rPr>
              <a:t>Año:  2022- 2023 (En Millones de RD$)</a:t>
            </a:r>
          </a:p>
        </c:rich>
      </c:tx>
      <c:layout>
        <c:manualLayout>
          <c:xMode val="edge"/>
          <c:yMode val="edge"/>
          <c:x val="0.22527192415150898"/>
          <c:y val="2.2803051658787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939957209900599E-2"/>
          <c:y val="0.27274292029285807"/>
          <c:w val="0.92499013075237058"/>
          <c:h val="0.42766935309556892"/>
        </c:manualLayout>
      </c:layout>
      <c:lineChart>
        <c:grouping val="standard"/>
        <c:varyColors val="0"/>
        <c:ser>
          <c:idx val="0"/>
          <c:order val="0"/>
          <c:tx>
            <c:strRef>
              <c:f>' 2023'!$C$11</c:f>
              <c:strCache>
                <c:ptCount val="1"/>
                <c:pt idx="0">
                  <c:v>Ingresos  2022</c:v>
                </c:pt>
              </c:strCache>
            </c:strRef>
          </c:tx>
          <c:spPr>
            <a:ln w="34925" cap="rnd">
              <a:solidFill>
                <a:srgbClr val="FFA40D"/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1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6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2023'!$B$13:$B$24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 2023'!$F$13:$F$24</c:f>
              <c:numCache>
                <c:formatCode>_(* #,##0.00_);_(* \(#,##0.00\);_(* "-"??_);_(@_)</c:formatCode>
                <c:ptCount val="12"/>
                <c:pt idx="0">
                  <c:v>63.160565890000001</c:v>
                </c:pt>
                <c:pt idx="1">
                  <c:v>67.894666000000001</c:v>
                </c:pt>
                <c:pt idx="2">
                  <c:v>71.128136999999995</c:v>
                </c:pt>
                <c:pt idx="3">
                  <c:v>70.172057649999999</c:v>
                </c:pt>
                <c:pt idx="4">
                  <c:v>71.388547529999997</c:v>
                </c:pt>
                <c:pt idx="5">
                  <c:v>72.252495780000004</c:v>
                </c:pt>
                <c:pt idx="6">
                  <c:v>73.480326360000007</c:v>
                </c:pt>
                <c:pt idx="7">
                  <c:v>76.149028239999993</c:v>
                </c:pt>
                <c:pt idx="8">
                  <c:v>75.231119739999997</c:v>
                </c:pt>
                <c:pt idx="9">
                  <c:v>76.077545000000001</c:v>
                </c:pt>
                <c:pt idx="10">
                  <c:v>76.099573409999991</c:v>
                </c:pt>
                <c:pt idx="11">
                  <c:v>79.300560790000006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B8-495E-BE8D-6AC4CB4C2C16}"/>
            </c:ext>
          </c:extLst>
        </c:ser>
        <c:ser>
          <c:idx val="1"/>
          <c:order val="1"/>
          <c:tx>
            <c:strRef>
              <c:f>' 2023'!$D$11</c:f>
              <c:strCache>
                <c:ptCount val="1"/>
                <c:pt idx="0">
                  <c:v>Ingresos 2023</c:v>
                </c:pt>
              </c:strCache>
            </c:strRef>
          </c:tx>
          <c:spPr>
            <a:ln w="34925" cap="rnd">
              <a:solidFill>
                <a:srgbClr val="00A4EB">
                  <a:alpha val="99000"/>
                </a:srgbClr>
              </a:solidFill>
              <a:round/>
            </a:ln>
            <a:effectLst/>
          </c:spPr>
          <c:marker>
            <c:symbol val="circle"/>
            <c:size val="6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24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lin ang="2700000" scaled="1"/>
                <a:tileRect/>
              </a:gra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2023'!$B$13:$B$24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 2023'!$G$13:$G$24</c:f>
              <c:numCache>
                <c:formatCode>_(* #,##0.00_);_(* \(#,##0.00\);_(* "-"??_);_(@_)</c:formatCode>
                <c:ptCount val="12"/>
                <c:pt idx="0">
                  <c:v>76.22210948</c:v>
                </c:pt>
                <c:pt idx="1">
                  <c:v>76.631077000000005</c:v>
                </c:pt>
                <c:pt idx="2">
                  <c:v>81.478604169999997</c:v>
                </c:pt>
                <c:pt idx="3">
                  <c:v>78.455081000000007</c:v>
                </c:pt>
                <c:pt idx="4">
                  <c:v>84.523810879999999</c:v>
                </c:pt>
                <c:pt idx="5">
                  <c:v>83.76569468000001</c:v>
                </c:pt>
                <c:pt idx="6">
                  <c:v>85.477877000000007</c:v>
                </c:pt>
                <c:pt idx="7">
                  <c:v>87.771973419999995</c:v>
                </c:pt>
                <c:pt idx="8">
                  <c:v>86.02929134</c:v>
                </c:pt>
                <c:pt idx="9">
                  <c:v>88.00295254000001</c:v>
                </c:pt>
                <c:pt idx="10">
                  <c:v>87.423658000000003</c:v>
                </c:pt>
                <c:pt idx="11">
                  <c:v>90.317728319999986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8-495E-BE8D-6AC4CB4C2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</c:hiLowLines>
        <c:marker val="1"/>
        <c:smooth val="0"/>
        <c:axId val="323982832"/>
        <c:axId val="323984400"/>
      </c:lineChart>
      <c:valAx>
        <c:axId val="3239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2832"/>
        <c:crosses val="autoZero"/>
        <c:crossBetween val="between"/>
      </c:valAx>
      <c:catAx>
        <c:axId val="32398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4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85180307852126"/>
          <c:y val="0.83250725238292567"/>
          <c:w val="0.39535514173708663"/>
          <c:h val="5.2941547012505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1069732</xdr:colOff>
      <xdr:row>28</xdr:row>
      <xdr:rowOff>21248</xdr:rowOff>
    </xdr:from>
    <xdr:to>
      <xdr:col>5</xdr:col>
      <xdr:colOff>1355480</xdr:colOff>
      <xdr:row>45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28574</xdr:colOff>
      <xdr:row>1</xdr:row>
      <xdr:rowOff>28575</xdr:rowOff>
    </xdr:from>
    <xdr:to>
      <xdr:col>5</xdr:col>
      <xdr:colOff>1819274</xdr:colOff>
      <xdr:row>6</xdr:row>
      <xdr:rowOff>19050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85725"/>
          <a:ext cx="7267575" cy="952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38100</xdr:rowOff>
    </xdr:from>
    <xdr:to>
      <xdr:col>5</xdr:col>
      <xdr:colOff>53417</xdr:colOff>
      <xdr:row>33</xdr:row>
      <xdr:rowOff>141258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8162BDF-711C-4DE8-A7F4-89121E290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47624</xdr:colOff>
      <xdr:row>0</xdr:row>
      <xdr:rowOff>129776</xdr:rowOff>
    </xdr:from>
    <xdr:to>
      <xdr:col>2</xdr:col>
      <xdr:colOff>495300</xdr:colOff>
      <xdr:row>5</xdr:row>
      <xdr:rowOff>180973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D4E23F-6AC9-437B-8E43-22EAE7BB4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29776"/>
          <a:ext cx="1885951" cy="1060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29</xdr:row>
      <xdr:rowOff>133349</xdr:rowOff>
    </xdr:from>
    <xdr:to>
      <xdr:col>5</xdr:col>
      <xdr:colOff>200026</xdr:colOff>
      <xdr:row>47</xdr:row>
      <xdr:rowOff>180974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1295400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6076950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161924</xdr:rowOff>
    </xdr:from>
    <xdr:to>
      <xdr:col>5</xdr:col>
      <xdr:colOff>438150</xdr:colOff>
      <xdr:row>48</xdr:row>
      <xdr:rowOff>19049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1238250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5505450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161924</xdr:rowOff>
    </xdr:from>
    <xdr:to>
      <xdr:col>5</xdr:col>
      <xdr:colOff>438150</xdr:colOff>
      <xdr:row>48</xdr:row>
      <xdr:rowOff>19049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1238250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5505450" cy="895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29</xdr:row>
      <xdr:rowOff>161924</xdr:rowOff>
    </xdr:from>
    <xdr:to>
      <xdr:col>5</xdr:col>
      <xdr:colOff>438150</xdr:colOff>
      <xdr:row>48</xdr:row>
      <xdr:rowOff>19049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1276350</xdr:colOff>
      <xdr:row>5</xdr:row>
      <xdr:rowOff>161925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5543550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4</xdr:col>
      <xdr:colOff>1295400</xdr:colOff>
      <xdr:row>5</xdr:row>
      <xdr:rowOff>161925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38125"/>
          <a:ext cx="6076950" cy="895350"/>
        </a:xfrm>
        <a:prstGeom prst="rect">
          <a:avLst/>
        </a:prstGeom>
      </xdr:spPr>
    </xdr:pic>
    <xdr:clientData/>
  </xdr:twoCellAnchor>
  <xdr:twoCellAnchor>
    <xdr:from>
      <xdr:col>1</xdr:col>
      <xdr:colOff>103517</xdr:colOff>
      <xdr:row>28</xdr:row>
      <xdr:rowOff>160847</xdr:rowOff>
    </xdr:from>
    <xdr:to>
      <xdr:col>5</xdr:col>
      <xdr:colOff>72467</xdr:colOff>
      <xdr:row>43</xdr:row>
      <xdr:rowOff>169833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4</xdr:col>
      <xdr:colOff>1295400</xdr:colOff>
      <xdr:row>5</xdr:row>
      <xdr:rowOff>161925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38125"/>
          <a:ext cx="6076950" cy="895350"/>
        </a:xfrm>
        <a:prstGeom prst="rect">
          <a:avLst/>
        </a:prstGeom>
      </xdr:spPr>
    </xdr:pic>
    <xdr:clientData/>
  </xdr:twoCellAnchor>
  <xdr:twoCellAnchor>
    <xdr:from>
      <xdr:col>1</xdr:col>
      <xdr:colOff>17792</xdr:colOff>
      <xdr:row>30</xdr:row>
      <xdr:rowOff>151322</xdr:rowOff>
    </xdr:from>
    <xdr:to>
      <xdr:col>4</xdr:col>
      <xdr:colOff>1291667</xdr:colOff>
      <xdr:row>45</xdr:row>
      <xdr:rowOff>160308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4</xdr:col>
      <xdr:colOff>1295400</xdr:colOff>
      <xdr:row>5</xdr:row>
      <xdr:rowOff>161925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38125"/>
          <a:ext cx="6076950" cy="895350"/>
        </a:xfrm>
        <a:prstGeom prst="rect">
          <a:avLst/>
        </a:prstGeom>
      </xdr:spPr>
    </xdr:pic>
    <xdr:clientData/>
  </xdr:twoCellAnchor>
  <xdr:twoCellAnchor>
    <xdr:from>
      <xdr:col>1</xdr:col>
      <xdr:colOff>36842</xdr:colOff>
      <xdr:row>27</xdr:row>
      <xdr:rowOff>189422</xdr:rowOff>
    </xdr:from>
    <xdr:to>
      <xdr:col>5</xdr:col>
      <xdr:colOff>171450</xdr:colOff>
      <xdr:row>44</xdr:row>
      <xdr:rowOff>171450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38100</xdr:rowOff>
    </xdr:from>
    <xdr:to>
      <xdr:col>5</xdr:col>
      <xdr:colOff>53417</xdr:colOff>
      <xdr:row>42</xdr:row>
      <xdr:rowOff>141258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DD614308-47C4-4938-B186-D514AEEDF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47624</xdr:colOff>
      <xdr:row>0</xdr:row>
      <xdr:rowOff>129776</xdr:rowOff>
    </xdr:from>
    <xdr:to>
      <xdr:col>2</xdr:col>
      <xdr:colOff>495300</xdr:colOff>
      <xdr:row>6</xdr:row>
      <xdr:rowOff>28573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3448F-F73F-40A1-8237-28BABBFF4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29776"/>
          <a:ext cx="1885951" cy="1060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T47"/>
  <sheetViews>
    <sheetView showGridLines="0" view="pageBreakPreview" zoomScaleNormal="80" zoomScaleSheetLayoutView="100" workbookViewId="0">
      <selection activeCell="E24" sqref="E24:E25"/>
    </sheetView>
  </sheetViews>
  <sheetFormatPr baseColWidth="10" defaultRowHeight="15" x14ac:dyDescent="0.25"/>
  <cols>
    <col min="1" max="1" width="1" customWidth="1"/>
    <col min="2" max="2" width="0.7109375" customWidth="1"/>
    <col min="3" max="3" width="18.5703125" customWidth="1"/>
    <col min="4" max="4" width="29.28515625" customWidth="1"/>
    <col min="5" max="5" width="34.28515625" customWidth="1"/>
    <col min="6" max="6" width="27.5703125" customWidth="1"/>
    <col min="7" max="7" width="5.42578125" style="1" customWidth="1"/>
    <col min="8" max="8" width="2.7109375" style="1" customWidth="1"/>
    <col min="9" max="9" width="2.28515625" style="1" customWidth="1"/>
  </cols>
  <sheetData>
    <row r="1" spans="2:20" ht="4.5" customHeight="1" thickBot="1" x14ac:dyDescent="0.3"/>
    <row r="2" spans="2:20" x14ac:dyDescent="0.25">
      <c r="C2" s="2"/>
      <c r="D2" s="3"/>
      <c r="E2" s="3"/>
      <c r="F2" s="4"/>
      <c r="G2" s="40"/>
    </row>
    <row r="3" spans="2:20" x14ac:dyDescent="0.25">
      <c r="C3" s="6"/>
      <c r="D3" s="7"/>
      <c r="E3" s="7"/>
      <c r="F3" s="8"/>
      <c r="G3" s="5"/>
    </row>
    <row r="4" spans="2:20" x14ac:dyDescent="0.25">
      <c r="B4" s="9"/>
      <c r="C4" s="6"/>
      <c r="D4" s="7"/>
      <c r="E4" s="7"/>
      <c r="F4" s="8"/>
    </row>
    <row r="5" spans="2:20" s="9" customFormat="1" x14ac:dyDescent="0.25">
      <c r="C5" s="10"/>
      <c r="D5" s="11"/>
      <c r="E5" s="11"/>
      <c r="F5" s="12"/>
      <c r="G5" s="13"/>
      <c r="H5" s="13"/>
      <c r="I5" s="13"/>
    </row>
    <row r="6" spans="2:20" s="9" customFormat="1" ht="15.75" thickBot="1" x14ac:dyDescent="0.3">
      <c r="C6" s="14"/>
      <c r="D6" s="15"/>
      <c r="E6" s="15"/>
      <c r="F6" s="16"/>
      <c r="G6" s="13"/>
      <c r="H6" s="13"/>
      <c r="I6" s="13"/>
    </row>
    <row r="7" spans="2:20" s="9" customFormat="1" ht="4.5" customHeight="1" x14ac:dyDescent="0.25">
      <c r="C7" s="17"/>
      <c r="D7" s="18"/>
      <c r="E7" s="18"/>
      <c r="F7" s="19"/>
      <c r="G7" s="13"/>
      <c r="H7" s="13"/>
      <c r="I7" s="13"/>
    </row>
    <row r="8" spans="2:20" s="9" customFormat="1" ht="15.75" x14ac:dyDescent="0.25">
      <c r="C8" s="73" t="s">
        <v>0</v>
      </c>
      <c r="D8" s="74"/>
      <c r="E8" s="74"/>
      <c r="F8" s="75"/>
      <c r="H8" s="13"/>
      <c r="I8" s="13"/>
    </row>
    <row r="9" spans="2:20" s="9" customFormat="1" ht="15" customHeight="1" x14ac:dyDescent="0.25">
      <c r="C9" s="73" t="s">
        <v>1</v>
      </c>
      <c r="D9" s="74"/>
      <c r="E9" s="74"/>
      <c r="F9" s="75"/>
      <c r="G9" s="13"/>
      <c r="H9" s="13"/>
      <c r="I9" s="13"/>
    </row>
    <row r="10" spans="2:20" s="9" customFormat="1" ht="15.75" x14ac:dyDescent="0.25">
      <c r="C10" s="73" t="s">
        <v>2</v>
      </c>
      <c r="D10" s="74"/>
      <c r="E10" s="74"/>
      <c r="F10" s="75"/>
      <c r="G10" s="13"/>
      <c r="H10" s="13"/>
      <c r="I10" s="13"/>
    </row>
    <row r="11" spans="2:20" s="9" customFormat="1" ht="15.75" x14ac:dyDescent="0.25">
      <c r="C11" s="73" t="s">
        <v>13</v>
      </c>
      <c r="D11" s="74"/>
      <c r="E11" s="74"/>
      <c r="F11" s="75"/>
      <c r="G11" s="13"/>
      <c r="H11" s="13"/>
      <c r="I11" s="13"/>
    </row>
    <row r="12" spans="2:20" s="9" customFormat="1" ht="5.25" customHeight="1" x14ac:dyDescent="0.25">
      <c r="C12" s="17"/>
      <c r="D12" s="18"/>
      <c r="E12" s="18"/>
      <c r="F12" s="19"/>
      <c r="G12" s="13"/>
      <c r="H12" s="13"/>
      <c r="I12" s="13"/>
      <c r="S12" s="20" t="s">
        <v>14</v>
      </c>
      <c r="T12" s="20" t="s">
        <v>15</v>
      </c>
    </row>
    <row r="13" spans="2:20" s="9" customFormat="1" ht="25.5" customHeight="1" x14ac:dyDescent="0.25">
      <c r="C13" s="21" t="s">
        <v>3</v>
      </c>
      <c r="D13" s="22" t="s">
        <v>14</v>
      </c>
      <c r="E13" s="23" t="s">
        <v>15</v>
      </c>
      <c r="F13" s="24" t="s">
        <v>6</v>
      </c>
      <c r="G13" s="13"/>
      <c r="H13" s="13"/>
      <c r="I13" s="13"/>
      <c r="S13" s="25">
        <v>27.304352659999996</v>
      </c>
      <c r="T13" s="26">
        <v>29.816728829999999</v>
      </c>
    </row>
    <row r="14" spans="2:20" s="9" customFormat="1" x14ac:dyDescent="0.25">
      <c r="C14" s="41" t="s">
        <v>7</v>
      </c>
      <c r="D14" s="42">
        <v>259321674.5</v>
      </c>
      <c r="E14" s="42">
        <v>288803934.88999999</v>
      </c>
      <c r="F14" s="43">
        <v>0.1136899198528043</v>
      </c>
      <c r="G14" s="27">
        <v>27.304352659999996</v>
      </c>
      <c r="H14" s="27">
        <v>29.816728829999999</v>
      </c>
      <c r="I14" s="13"/>
      <c r="S14" s="25">
        <v>27.396683270000008</v>
      </c>
      <c r="T14" s="26">
        <v>30.425930319999992</v>
      </c>
    </row>
    <row r="15" spans="2:20" s="9" customFormat="1" x14ac:dyDescent="0.25">
      <c r="C15" s="28" t="s">
        <v>8</v>
      </c>
      <c r="D15" s="44">
        <v>27304352.659999996</v>
      </c>
      <c r="E15" s="44">
        <v>29816728.829999998</v>
      </c>
      <c r="F15" s="45">
        <v>9.2013760636799669E-2</v>
      </c>
      <c r="G15" s="27">
        <v>27.304352659999996</v>
      </c>
      <c r="H15" s="27">
        <v>29.816728829999999</v>
      </c>
      <c r="I15" s="13"/>
      <c r="S15" s="25">
        <v>28.410413850000001</v>
      </c>
      <c r="T15" s="26">
        <v>32.070538109999994</v>
      </c>
    </row>
    <row r="16" spans="2:20" s="9" customFormat="1" x14ac:dyDescent="0.25">
      <c r="C16" s="28" t="s">
        <v>9</v>
      </c>
      <c r="D16" s="44">
        <v>27396683.270000007</v>
      </c>
      <c r="E16" s="44">
        <v>30425930.319999993</v>
      </c>
      <c r="F16" s="45">
        <v>0.11056984599727371</v>
      </c>
      <c r="G16" s="27">
        <v>27.396683270000008</v>
      </c>
      <c r="H16" s="27">
        <v>30.425930319999999</v>
      </c>
      <c r="I16" s="13"/>
      <c r="S16" s="25">
        <v>28.646086910000001</v>
      </c>
      <c r="T16" s="26">
        <v>31.530185109999998</v>
      </c>
    </row>
    <row r="17" spans="3:20" s="9" customFormat="1" x14ac:dyDescent="0.25">
      <c r="C17" s="28" t="s">
        <v>10</v>
      </c>
      <c r="D17" s="44">
        <v>28410413.850000001</v>
      </c>
      <c r="E17" s="44">
        <v>32070538.109999996</v>
      </c>
      <c r="F17" s="45">
        <v>0.12883037464095204</v>
      </c>
      <c r="G17" s="27">
        <v>28.410413850000001</v>
      </c>
      <c r="H17" s="27">
        <v>32.070538109999994</v>
      </c>
      <c r="I17" s="13"/>
      <c r="S17" s="25">
        <v>28.785375310000003</v>
      </c>
      <c r="T17" s="26">
        <v>31.95080003</v>
      </c>
    </row>
    <row r="18" spans="3:20" s="9" customFormat="1" x14ac:dyDescent="0.25">
      <c r="C18" s="28" t="s">
        <v>11</v>
      </c>
      <c r="D18" s="44">
        <v>28646086.91</v>
      </c>
      <c r="E18" s="44">
        <v>31530185.109999999</v>
      </c>
      <c r="F18" s="45">
        <v>0.10068035501886285</v>
      </c>
      <c r="G18" s="27">
        <v>28.646086910000001</v>
      </c>
      <c r="H18" s="27">
        <v>31.530185109999998</v>
      </c>
      <c r="I18" s="13"/>
      <c r="S18" s="25">
        <v>29.751580379999996</v>
      </c>
      <c r="T18" s="26">
        <v>32.711955279999998</v>
      </c>
    </row>
    <row r="19" spans="3:20" s="9" customFormat="1" x14ac:dyDescent="0.25">
      <c r="C19" s="28" t="s">
        <v>16</v>
      </c>
      <c r="D19" s="44">
        <v>28785375.310000002</v>
      </c>
      <c r="E19" s="44">
        <v>31950800.030000001</v>
      </c>
      <c r="F19" s="45">
        <v>0.10996642169540638</v>
      </c>
      <c r="G19" s="27">
        <v>28.785375310000003</v>
      </c>
      <c r="H19" s="27">
        <v>31.95080003</v>
      </c>
      <c r="I19" s="13"/>
      <c r="S19" s="25">
        <v>29.53100195</v>
      </c>
      <c r="T19" s="26">
        <v>33.291867889999999</v>
      </c>
    </row>
    <row r="20" spans="3:20" s="9" customFormat="1" x14ac:dyDescent="0.25">
      <c r="C20" s="28" t="s">
        <v>17</v>
      </c>
      <c r="D20" s="44">
        <v>29751580.379999995</v>
      </c>
      <c r="E20" s="44">
        <v>32711955.279999997</v>
      </c>
      <c r="F20" s="45">
        <v>9.950311419389557E-2</v>
      </c>
      <c r="G20" s="27">
        <v>29.751580379999996</v>
      </c>
      <c r="H20" s="27">
        <v>32.711955279999998</v>
      </c>
      <c r="I20" s="13"/>
      <c r="S20" s="25">
        <v>29.530011529999999</v>
      </c>
      <c r="T20" s="26">
        <v>33.239659439999997</v>
      </c>
    </row>
    <row r="21" spans="3:20" s="9" customFormat="1" x14ac:dyDescent="0.25">
      <c r="C21" s="28" t="s">
        <v>18</v>
      </c>
      <c r="D21" s="44">
        <v>29531001.949999999</v>
      </c>
      <c r="E21" s="44">
        <v>33291867.889999997</v>
      </c>
      <c r="F21" s="45">
        <v>0.12735314387123253</v>
      </c>
      <c r="G21" s="27">
        <v>29.53100195</v>
      </c>
      <c r="H21" s="27">
        <v>33.291867889999999</v>
      </c>
      <c r="I21" s="13"/>
      <c r="S21" s="25">
        <v>29.966168639999999</v>
      </c>
      <c r="T21" s="26">
        <v>33.766269880000003</v>
      </c>
    </row>
    <row r="22" spans="3:20" s="9" customFormat="1" x14ac:dyDescent="0.25">
      <c r="C22" s="28" t="s">
        <v>19</v>
      </c>
      <c r="D22" s="44">
        <v>29530011.530000001</v>
      </c>
      <c r="E22" s="44">
        <v>33239659.439999998</v>
      </c>
      <c r="F22" s="45">
        <v>0.12562297533244471</v>
      </c>
      <c r="G22" s="27">
        <v>29.530011529999999</v>
      </c>
      <c r="H22" s="27">
        <v>33.239659439999997</v>
      </c>
      <c r="I22" s="13"/>
    </row>
    <row r="23" spans="3:20" s="9" customFormat="1" x14ac:dyDescent="0.25">
      <c r="C23" s="28" t="s">
        <v>20</v>
      </c>
      <c r="D23" s="44">
        <v>29966168.640000001</v>
      </c>
      <c r="E23" s="44">
        <v>33766269.880000003</v>
      </c>
      <c r="F23" s="45">
        <v>0.12681304993149767</v>
      </c>
      <c r="G23" s="27">
        <v>29.966168639999999</v>
      </c>
      <c r="H23" s="27">
        <v>33.766269880000003</v>
      </c>
      <c r="I23" s="13"/>
    </row>
    <row r="24" spans="3:20" s="9" customFormat="1" x14ac:dyDescent="0.25">
      <c r="C24" s="28" t="s">
        <v>21</v>
      </c>
      <c r="D24" s="44">
        <v>30573302.610000003</v>
      </c>
      <c r="E24" s="44">
        <v>34699264.340000004</v>
      </c>
      <c r="F24" s="45">
        <v>0.13495309233129649</v>
      </c>
      <c r="G24" s="27">
        <v>30.573302610000002</v>
      </c>
      <c r="H24" s="27">
        <v>34.699264340000006</v>
      </c>
      <c r="I24" s="13"/>
    </row>
    <row r="25" spans="3:20" s="9" customFormat="1" x14ac:dyDescent="0.25">
      <c r="C25" s="28" t="s">
        <v>22</v>
      </c>
      <c r="D25" s="44">
        <v>29706072.210000005</v>
      </c>
      <c r="E25" s="44">
        <v>34996861.149999999</v>
      </c>
      <c r="F25" s="45">
        <v>0.17810462798979354</v>
      </c>
      <c r="G25" s="27">
        <v>29.706072210000006</v>
      </c>
      <c r="H25" s="27">
        <v>34.996861150000001</v>
      </c>
      <c r="I25" s="13"/>
    </row>
    <row r="26" spans="3:20" s="9" customFormat="1" x14ac:dyDescent="0.25">
      <c r="C26" s="31" t="s">
        <v>23</v>
      </c>
      <c r="D26" s="46">
        <v>31498329.710000005</v>
      </c>
      <c r="E26" s="46">
        <v>37105671.979999997</v>
      </c>
      <c r="F26" s="47">
        <v>0.17802030525510015</v>
      </c>
      <c r="G26" s="27">
        <v>31.498329710000004</v>
      </c>
      <c r="H26" s="27">
        <v>37.105671979999997</v>
      </c>
      <c r="I26" s="13"/>
    </row>
    <row r="27" spans="3:20" s="9" customFormat="1" x14ac:dyDescent="0.25">
      <c r="C27" s="48" t="s">
        <v>12</v>
      </c>
      <c r="G27" s="13"/>
      <c r="H27" s="13"/>
      <c r="I27" s="13"/>
    </row>
    <row r="28" spans="3:20" s="9" customFormat="1" x14ac:dyDescent="0.25">
      <c r="G28" s="13"/>
      <c r="H28" s="13"/>
      <c r="I28" s="13"/>
    </row>
    <row r="47" spans="3:6" x14ac:dyDescent="0.25">
      <c r="C47" s="76" t="s">
        <v>24</v>
      </c>
      <c r="D47" s="76"/>
      <c r="E47" s="76"/>
      <c r="F47" s="76"/>
    </row>
  </sheetData>
  <mergeCells count="5">
    <mergeCell ref="C8:F8"/>
    <mergeCell ref="C9:F9"/>
    <mergeCell ref="C10:F10"/>
    <mergeCell ref="C11:F11"/>
    <mergeCell ref="C47:F47"/>
  </mergeCells>
  <printOptions horizontalCentered="1"/>
  <pageMargins left="0.15748031496062992" right="0.15748031496062992" top="0.74803149606299213" bottom="0.15748031496062992" header="0.31496062992125984" footer="0.31496062992125984"/>
  <pageSetup scale="78" orientation="landscape" r:id="rId1"/>
  <rowBreaks count="2" manualBreakCount="2">
    <brk id="49" max="7" man="1"/>
    <brk id="5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32A7D-CBD4-40A1-AFD4-5F1B236C6359}">
  <dimension ref="A1:S35"/>
  <sheetViews>
    <sheetView showGridLines="0" tabSelected="1" view="pageBreakPreview" zoomScaleNormal="100" zoomScaleSheetLayoutView="100" workbookViewId="0">
      <selection activeCell="I7" sqref="I7"/>
    </sheetView>
  </sheetViews>
  <sheetFormatPr baseColWidth="10" defaultRowHeight="15.75" x14ac:dyDescent="0.3"/>
  <cols>
    <col min="1" max="1" width="0.7109375" style="77" customWidth="1"/>
    <col min="2" max="2" width="21.5703125" style="77" customWidth="1"/>
    <col min="3" max="3" width="21.85546875" style="77" customWidth="1"/>
    <col min="4" max="4" width="28.7109375" style="77" customWidth="1"/>
    <col min="5" max="5" width="19.5703125" style="77" customWidth="1"/>
    <col min="6" max="6" width="6.7109375" style="78" customWidth="1"/>
    <col min="7" max="7" width="1.5703125" style="78" customWidth="1"/>
    <col min="8" max="8" width="6" style="78" bestFit="1" customWidth="1"/>
    <col min="9" max="9" width="12.5703125" style="77" bestFit="1" customWidth="1"/>
    <col min="10" max="10" width="11.42578125" style="77"/>
    <col min="11" max="11" width="13.5703125" style="77" bestFit="1" customWidth="1"/>
    <col min="12" max="16384" width="11.42578125" style="77"/>
  </cols>
  <sheetData>
    <row r="1" spans="1:19" ht="16.5" customHeight="1" x14ac:dyDescent="0.3"/>
    <row r="2" spans="1:19" x14ac:dyDescent="0.3">
      <c r="B2" s="79"/>
      <c r="C2" s="79"/>
      <c r="D2" s="79"/>
      <c r="E2" s="79"/>
      <c r="F2" s="80"/>
    </row>
    <row r="3" spans="1:19" x14ac:dyDescent="0.3">
      <c r="B3" s="79"/>
      <c r="C3" s="79"/>
      <c r="D3" s="79"/>
      <c r="E3" s="79"/>
      <c r="F3" s="80"/>
    </row>
    <row r="4" spans="1:19" x14ac:dyDescent="0.3">
      <c r="A4" s="81"/>
      <c r="B4" s="79"/>
      <c r="C4" s="79"/>
      <c r="D4" s="79"/>
      <c r="E4" s="79"/>
    </row>
    <row r="5" spans="1:19" s="81" customFormat="1" x14ac:dyDescent="0.3">
      <c r="B5" s="82"/>
      <c r="C5" s="82"/>
      <c r="D5" s="82"/>
      <c r="E5" s="82"/>
      <c r="F5" s="83"/>
      <c r="G5" s="83"/>
      <c r="H5" s="83"/>
    </row>
    <row r="6" spans="1:19" s="81" customFormat="1" x14ac:dyDescent="0.3">
      <c r="B6" s="82"/>
      <c r="C6" s="82"/>
      <c r="D6" s="82"/>
      <c r="E6" s="82"/>
      <c r="F6" s="83"/>
      <c r="G6" s="83"/>
      <c r="H6" s="83"/>
    </row>
    <row r="7" spans="1:19" s="81" customFormat="1" ht="16.5" x14ac:dyDescent="0.3">
      <c r="B7" s="84" t="s">
        <v>0</v>
      </c>
      <c r="C7" s="84"/>
      <c r="D7" s="84"/>
      <c r="E7" s="84"/>
      <c r="G7" s="83"/>
      <c r="H7" s="83"/>
    </row>
    <row r="8" spans="1:19" s="81" customFormat="1" ht="15" customHeight="1" x14ac:dyDescent="0.3">
      <c r="B8" s="84" t="s">
        <v>1</v>
      </c>
      <c r="C8" s="84"/>
      <c r="D8" s="84"/>
      <c r="E8" s="84"/>
      <c r="F8" s="83"/>
      <c r="G8" s="83"/>
      <c r="H8" s="83"/>
    </row>
    <row r="9" spans="1:19" s="81" customFormat="1" ht="16.5" x14ac:dyDescent="0.3">
      <c r="B9" s="84" t="s">
        <v>2</v>
      </c>
      <c r="C9" s="84"/>
      <c r="D9" s="84"/>
      <c r="E9" s="84"/>
      <c r="F9" s="83"/>
      <c r="G9" s="83"/>
      <c r="H9" s="83"/>
    </row>
    <row r="10" spans="1:19" s="81" customFormat="1" ht="16.5" x14ac:dyDescent="0.3">
      <c r="B10" s="84" t="s">
        <v>52</v>
      </c>
      <c r="C10" s="84"/>
      <c r="D10" s="84"/>
      <c r="E10" s="84"/>
      <c r="F10" s="83"/>
      <c r="G10" s="83"/>
      <c r="H10" s="83"/>
    </row>
    <row r="11" spans="1:19" s="81" customFormat="1" ht="25.5" customHeight="1" x14ac:dyDescent="0.3">
      <c r="B11" s="85" t="s">
        <v>3</v>
      </c>
      <c r="C11" s="86" t="s">
        <v>50</v>
      </c>
      <c r="D11" s="86" t="s">
        <v>51</v>
      </c>
      <c r="E11" s="87" t="s">
        <v>6</v>
      </c>
      <c r="F11" s="88"/>
      <c r="G11" s="88"/>
      <c r="H11" s="83"/>
      <c r="R11" s="89"/>
      <c r="S11" s="90"/>
    </row>
    <row r="12" spans="1:19" s="81" customFormat="1" x14ac:dyDescent="0.3">
      <c r="B12" s="91" t="s">
        <v>7</v>
      </c>
      <c r="C12" s="92">
        <f>SUM(C13:C14)</f>
        <v>152853186.48000002</v>
      </c>
      <c r="D12" s="92">
        <f>SUM(D13:D14)</f>
        <v>177595265.05000001</v>
      </c>
      <c r="E12" s="93">
        <f>(D12-C12)/C12</f>
        <v>0.16186825502154223</v>
      </c>
      <c r="F12" s="88"/>
      <c r="G12" s="88"/>
      <c r="H12" s="83"/>
      <c r="J12" s="94"/>
      <c r="R12" s="89"/>
      <c r="S12" s="90"/>
    </row>
    <row r="13" spans="1:19" s="81" customFormat="1" x14ac:dyDescent="0.3">
      <c r="B13" s="95" t="s">
        <v>8</v>
      </c>
      <c r="C13" s="96">
        <v>76222109.480000004</v>
      </c>
      <c r="D13" s="96">
        <v>88910663.700000003</v>
      </c>
      <c r="E13" s="97">
        <f t="shared" ref="E13:E14" si="0">(D13-C13)/C13</f>
        <v>0.16646815873456455</v>
      </c>
      <c r="F13" s="88">
        <f>C13/1000000</f>
        <v>76.22210948</v>
      </c>
      <c r="G13" s="88">
        <f>D13/1000000</f>
        <v>88.910663700000001</v>
      </c>
      <c r="H13" s="98"/>
      <c r="J13" s="94"/>
      <c r="K13" s="94"/>
      <c r="L13" s="94"/>
      <c r="R13" s="89"/>
      <c r="S13" s="90"/>
    </row>
    <row r="14" spans="1:19" s="81" customFormat="1" x14ac:dyDescent="0.3">
      <c r="B14" s="99" t="s">
        <v>9</v>
      </c>
      <c r="C14" s="100">
        <v>76631077</v>
      </c>
      <c r="D14" s="100">
        <v>88684601.349999994</v>
      </c>
      <c r="E14" s="101">
        <f t="shared" si="0"/>
        <v>0.15729290024202575</v>
      </c>
      <c r="F14" s="88">
        <f t="shared" ref="F14:G14" si="1">C14/1000000</f>
        <v>76.631077000000005</v>
      </c>
      <c r="G14" s="88">
        <f t="shared" si="1"/>
        <v>88.684601349999994</v>
      </c>
      <c r="H14" s="98"/>
      <c r="J14" s="94"/>
      <c r="K14" s="94"/>
      <c r="R14" s="89"/>
      <c r="S14" s="90"/>
    </row>
    <row r="15" spans="1:19" s="81" customFormat="1" x14ac:dyDescent="0.3">
      <c r="B15" s="107" t="s">
        <v>53</v>
      </c>
      <c r="C15" s="102"/>
      <c r="D15" s="102"/>
      <c r="E15" s="103"/>
      <c r="F15" s="83"/>
      <c r="G15" s="83"/>
      <c r="H15" s="83"/>
    </row>
    <row r="16" spans="1:19" s="81" customFormat="1" x14ac:dyDescent="0.3">
      <c r="B16" s="104" t="s">
        <v>12</v>
      </c>
      <c r="E16" s="83"/>
      <c r="F16" s="83"/>
      <c r="G16" s="83"/>
      <c r="H16" s="83"/>
    </row>
    <row r="17" spans="2:8" s="81" customFormat="1" x14ac:dyDescent="0.3">
      <c r="F17" s="83"/>
      <c r="G17" s="83"/>
      <c r="H17" s="83"/>
    </row>
    <row r="18" spans="2:8" s="81" customFormat="1" x14ac:dyDescent="0.3">
      <c r="F18" s="83"/>
      <c r="G18" s="83"/>
      <c r="H18" s="83"/>
    </row>
    <row r="19" spans="2:8" x14ac:dyDescent="0.3">
      <c r="B19" s="105"/>
      <c r="C19" s="81"/>
      <c r="D19" s="81"/>
      <c r="E19" s="81"/>
    </row>
    <row r="35" spans="2:2" x14ac:dyDescent="0.3">
      <c r="B35" s="106" t="s">
        <v>12</v>
      </c>
    </row>
  </sheetData>
  <mergeCells count="4">
    <mergeCell ref="B7:E7"/>
    <mergeCell ref="B8:E8"/>
    <mergeCell ref="B9:E9"/>
    <mergeCell ref="B10:E10"/>
  </mergeCells>
  <printOptions horizontalCentered="1"/>
  <pageMargins left="0.15748031496062992" right="0.15748031496062992" top="0.39370078740157483" bottom="0.15748031496062992" header="0.31496062992125984" footer="0.31496062992125984"/>
  <pageSetup scale="85" orientation="landscape" r:id="rId1"/>
  <rowBreaks count="1" manualBreakCount="1">
    <brk id="3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S49"/>
  <sheetViews>
    <sheetView showGridLines="0" view="pageBreakPreview" zoomScaleNormal="100" zoomScaleSheetLayoutView="100" workbookViewId="0">
      <selection activeCell="E28" sqref="E28"/>
    </sheetView>
  </sheetViews>
  <sheetFormatPr baseColWidth="10" defaultRowHeight="15" x14ac:dyDescent="0.25"/>
  <cols>
    <col min="1" max="1" width="0.7109375" customWidth="1"/>
    <col min="2" max="2" width="21.5703125" customWidth="1"/>
    <col min="3" max="3" width="21.85546875" customWidth="1"/>
    <col min="4" max="4" width="28.7109375" customWidth="1"/>
    <col min="5" max="5" width="19.5703125" customWidth="1"/>
    <col min="6" max="6" width="6.7109375" style="1" customWidth="1"/>
    <col min="7" max="7" width="1.5703125" style="1" customWidth="1"/>
    <col min="8" max="8" width="4.85546875" style="1" customWidth="1"/>
  </cols>
  <sheetData>
    <row r="1" spans="1:19" ht="4.5" customHeight="1" thickBot="1" x14ac:dyDescent="0.3"/>
    <row r="2" spans="1:19" x14ac:dyDescent="0.25">
      <c r="B2" s="2"/>
      <c r="C2" s="3"/>
      <c r="D2" s="3"/>
      <c r="E2" s="4"/>
      <c r="F2" s="5"/>
    </row>
    <row r="3" spans="1:19" x14ac:dyDescent="0.25">
      <c r="B3" s="6"/>
      <c r="C3" s="7"/>
      <c r="D3" s="7"/>
      <c r="E3" s="8"/>
      <c r="F3" s="5"/>
    </row>
    <row r="4" spans="1:19" x14ac:dyDescent="0.25">
      <c r="A4" s="9"/>
      <c r="B4" s="6"/>
      <c r="C4" s="7"/>
      <c r="D4" s="7"/>
      <c r="E4" s="8"/>
    </row>
    <row r="5" spans="1:19" s="9" customFormat="1" x14ac:dyDescent="0.25">
      <c r="B5" s="10"/>
      <c r="C5" s="11"/>
      <c r="D5" s="11"/>
      <c r="E5" s="12"/>
      <c r="F5" s="13"/>
      <c r="G5" s="13"/>
      <c r="H5" s="13"/>
    </row>
    <row r="6" spans="1:19" s="9" customFormat="1" ht="15.75" thickBot="1" x14ac:dyDescent="0.3">
      <c r="B6" s="14"/>
      <c r="C6" s="15"/>
      <c r="D6" s="15"/>
      <c r="E6" s="16"/>
      <c r="F6" s="13"/>
      <c r="G6" s="13"/>
      <c r="H6" s="13"/>
    </row>
    <row r="7" spans="1:19" s="9" customFormat="1" ht="4.5" customHeight="1" x14ac:dyDescent="0.25">
      <c r="B7" s="17"/>
      <c r="C7" s="18"/>
      <c r="D7" s="18"/>
      <c r="E7" s="19"/>
      <c r="F7" s="13"/>
      <c r="G7" s="13"/>
      <c r="H7" s="13"/>
    </row>
    <row r="8" spans="1:19" s="9" customFormat="1" ht="15.75" x14ac:dyDescent="0.25">
      <c r="B8" s="73" t="s">
        <v>0</v>
      </c>
      <c r="C8" s="74"/>
      <c r="D8" s="74"/>
      <c r="E8" s="75"/>
      <c r="G8" s="13"/>
      <c r="H8" s="13"/>
    </row>
    <row r="9" spans="1:19" s="9" customFormat="1" ht="15" customHeight="1" x14ac:dyDescent="0.25">
      <c r="B9" s="73" t="s">
        <v>1</v>
      </c>
      <c r="C9" s="74"/>
      <c r="D9" s="74"/>
      <c r="E9" s="75"/>
      <c r="F9" s="13"/>
      <c r="G9" s="13"/>
      <c r="H9" s="13"/>
    </row>
    <row r="10" spans="1:19" s="9" customFormat="1" ht="15.75" x14ac:dyDescent="0.25">
      <c r="B10" s="73" t="s">
        <v>2</v>
      </c>
      <c r="C10" s="74"/>
      <c r="D10" s="74"/>
      <c r="E10" s="75"/>
      <c r="F10" s="13"/>
      <c r="G10" s="13"/>
      <c r="H10" s="13"/>
    </row>
    <row r="11" spans="1:19" s="9" customFormat="1" ht="15.75" x14ac:dyDescent="0.25">
      <c r="B11" s="73" t="s">
        <v>25</v>
      </c>
      <c r="C11" s="74"/>
      <c r="D11" s="74"/>
      <c r="E11" s="75"/>
      <c r="F11" s="13"/>
      <c r="G11" s="13"/>
      <c r="H11" s="13"/>
    </row>
    <row r="12" spans="1:19" s="9" customFormat="1" ht="5.25" customHeight="1" x14ac:dyDescent="0.25">
      <c r="B12" s="17"/>
      <c r="C12" s="18"/>
      <c r="D12" s="18"/>
      <c r="E12" s="19"/>
      <c r="F12" s="13"/>
      <c r="G12" s="13"/>
      <c r="H12" s="13"/>
      <c r="R12" s="20"/>
      <c r="S12" s="20"/>
    </row>
    <row r="13" spans="1:19" s="9" customFormat="1" ht="25.5" customHeight="1" x14ac:dyDescent="0.25">
      <c r="B13" s="21" t="s">
        <v>3</v>
      </c>
      <c r="C13" s="22" t="s">
        <v>4</v>
      </c>
      <c r="D13" s="23" t="s">
        <v>5</v>
      </c>
      <c r="E13" s="24" t="s">
        <v>6</v>
      </c>
      <c r="F13" s="49"/>
      <c r="G13" s="49"/>
      <c r="H13" s="13"/>
      <c r="R13" s="25"/>
      <c r="S13" s="26"/>
    </row>
    <row r="14" spans="1:19" s="9" customFormat="1" x14ac:dyDescent="0.25">
      <c r="B14" s="37" t="s">
        <v>7</v>
      </c>
      <c r="C14" s="38">
        <v>288803934.88999999</v>
      </c>
      <c r="D14" s="38">
        <v>336730666.68999994</v>
      </c>
      <c r="E14" s="39">
        <v>0.16594902634638387</v>
      </c>
      <c r="F14" s="49">
        <v>29.816728829999999</v>
      </c>
      <c r="G14" s="49">
        <v>34.786364119999995</v>
      </c>
      <c r="H14" s="13"/>
      <c r="R14" s="25"/>
      <c r="S14" s="26"/>
    </row>
    <row r="15" spans="1:19" s="9" customFormat="1" x14ac:dyDescent="0.25">
      <c r="B15" s="51" t="s">
        <v>8</v>
      </c>
      <c r="C15" s="52">
        <v>29816728.829999998</v>
      </c>
      <c r="D15" s="52">
        <v>34786364.119999997</v>
      </c>
      <c r="E15" s="53">
        <v>0.16667271981223575</v>
      </c>
      <c r="F15" s="49">
        <f>C15/1000000</f>
        <v>29.816728829999999</v>
      </c>
      <c r="G15" s="49">
        <f>D15/1000000</f>
        <v>34.786364119999995</v>
      </c>
      <c r="H15" s="13"/>
      <c r="R15" s="25"/>
      <c r="S15" s="26"/>
    </row>
    <row r="16" spans="1:19" s="9" customFormat="1" x14ac:dyDescent="0.25">
      <c r="B16" s="54" t="s">
        <v>9</v>
      </c>
      <c r="C16" s="50">
        <v>30425930.319999993</v>
      </c>
      <c r="D16" s="50">
        <v>35892247.07</v>
      </c>
      <c r="E16" s="55">
        <v>0.17965980637268508</v>
      </c>
      <c r="F16" s="49">
        <f t="shared" ref="F16:F23" si="0">C16/1000000</f>
        <v>30.425930319999992</v>
      </c>
      <c r="G16" s="49">
        <f t="shared" ref="G16:G24" si="1">D16/1000000</f>
        <v>35.892247070000003</v>
      </c>
      <c r="H16" s="13"/>
      <c r="R16" s="25"/>
      <c r="S16" s="26"/>
    </row>
    <row r="17" spans="2:19" s="9" customFormat="1" x14ac:dyDescent="0.25">
      <c r="B17" s="54" t="s">
        <v>10</v>
      </c>
      <c r="C17" s="50">
        <v>32070538.109999996</v>
      </c>
      <c r="D17" s="50">
        <v>37446906.660000011</v>
      </c>
      <c r="E17" s="55">
        <v>0.16764198129633501</v>
      </c>
      <c r="F17" s="49">
        <f t="shared" si="0"/>
        <v>32.070538109999994</v>
      </c>
      <c r="G17" s="49">
        <f t="shared" si="1"/>
        <v>37.44690666000001</v>
      </c>
      <c r="H17" s="13"/>
      <c r="R17" s="25"/>
      <c r="S17" s="26"/>
    </row>
    <row r="18" spans="2:19" s="9" customFormat="1" x14ac:dyDescent="0.25">
      <c r="B18" s="54" t="s">
        <v>11</v>
      </c>
      <c r="C18" s="50">
        <v>31530185.109999999</v>
      </c>
      <c r="D18" s="50">
        <v>37327405.93</v>
      </c>
      <c r="E18" s="55">
        <v>0.18386256851252591</v>
      </c>
      <c r="F18" s="49">
        <f t="shared" si="0"/>
        <v>31.530185109999998</v>
      </c>
      <c r="G18" s="49">
        <f t="shared" si="1"/>
        <v>37.327405929999998</v>
      </c>
      <c r="H18" s="13"/>
      <c r="R18" s="25"/>
      <c r="S18" s="26"/>
    </row>
    <row r="19" spans="2:19" s="9" customFormat="1" x14ac:dyDescent="0.25">
      <c r="B19" s="54" t="s">
        <v>16</v>
      </c>
      <c r="C19" s="50">
        <v>31950800.030000001</v>
      </c>
      <c r="D19" s="50">
        <v>38057394.219999984</v>
      </c>
      <c r="E19" s="55">
        <v>0.19112492282716653</v>
      </c>
      <c r="F19" s="49">
        <f t="shared" si="0"/>
        <v>31.95080003</v>
      </c>
      <c r="G19" s="49">
        <f t="shared" si="1"/>
        <v>38.057394219999985</v>
      </c>
      <c r="H19" s="13"/>
      <c r="R19" s="25"/>
      <c r="S19" s="26"/>
    </row>
    <row r="20" spans="2:19" s="9" customFormat="1" x14ac:dyDescent="0.25">
      <c r="B20" s="54" t="s">
        <v>17</v>
      </c>
      <c r="C20" s="50">
        <v>32711955.279999997</v>
      </c>
      <c r="D20" s="50">
        <v>37955037.019999996</v>
      </c>
      <c r="E20" s="55">
        <v>0.16028029187254367</v>
      </c>
      <c r="F20" s="49">
        <f t="shared" si="0"/>
        <v>32.711955279999998</v>
      </c>
      <c r="G20" s="49">
        <f t="shared" si="1"/>
        <v>37.955037019999999</v>
      </c>
      <c r="H20" s="13"/>
      <c r="R20" s="25"/>
      <c r="S20" s="26"/>
    </row>
    <row r="21" spans="2:19" s="9" customFormat="1" x14ac:dyDescent="0.25">
      <c r="B21" s="54" t="s">
        <v>18</v>
      </c>
      <c r="C21" s="50">
        <v>33291867.889999997</v>
      </c>
      <c r="D21" s="50">
        <v>38173006.339999996</v>
      </c>
      <c r="E21" s="55">
        <v>0.14661653909380568</v>
      </c>
      <c r="F21" s="49">
        <f t="shared" si="0"/>
        <v>33.291867889999999</v>
      </c>
      <c r="G21" s="49">
        <f t="shared" si="1"/>
        <v>38.173006339999993</v>
      </c>
      <c r="H21" s="13"/>
      <c r="R21" s="25"/>
      <c r="S21" s="26"/>
    </row>
    <row r="22" spans="2:19" s="9" customFormat="1" x14ac:dyDescent="0.25">
      <c r="B22" s="54" t="s">
        <v>19</v>
      </c>
      <c r="C22" s="50">
        <v>33239659.439999998</v>
      </c>
      <c r="D22" s="50">
        <v>38248438.110000007</v>
      </c>
      <c r="E22" s="55">
        <v>0.15068682274080514</v>
      </c>
      <c r="F22" s="49">
        <f t="shared" si="0"/>
        <v>33.239659439999997</v>
      </c>
      <c r="G22" s="49">
        <f t="shared" si="1"/>
        <v>38.248438110000009</v>
      </c>
      <c r="H22" s="13"/>
      <c r="R22" s="25"/>
      <c r="S22" s="26"/>
    </row>
    <row r="23" spans="2:19" s="9" customFormat="1" x14ac:dyDescent="0.25">
      <c r="B23" s="54" t="s">
        <v>20</v>
      </c>
      <c r="C23" s="50">
        <v>33766269.880000003</v>
      </c>
      <c r="D23" s="50">
        <v>38843867.219999999</v>
      </c>
      <c r="E23" s="55">
        <v>0.15037483731679502</v>
      </c>
      <c r="F23" s="49">
        <f t="shared" si="0"/>
        <v>33.766269880000003</v>
      </c>
      <c r="G23" s="49">
        <f t="shared" si="1"/>
        <v>38.84386722</v>
      </c>
      <c r="H23" s="13"/>
      <c r="R23" s="25"/>
      <c r="S23" s="26"/>
    </row>
    <row r="24" spans="2:19" s="9" customFormat="1" x14ac:dyDescent="0.25">
      <c r="B24" s="54" t="s">
        <v>21</v>
      </c>
      <c r="C24" s="50">
        <v>34699264.340000004</v>
      </c>
      <c r="D24" s="50">
        <v>38581071.689999998</v>
      </c>
      <c r="E24" s="55">
        <v>0.11187001868293778</v>
      </c>
      <c r="F24" s="49">
        <f>C24/1000000</f>
        <v>34.699264340000006</v>
      </c>
      <c r="G24" s="49">
        <f t="shared" si="1"/>
        <v>38.581071689999995</v>
      </c>
      <c r="H24" s="13"/>
      <c r="R24" s="25"/>
      <c r="S24" s="26"/>
    </row>
    <row r="25" spans="2:19" s="9" customFormat="1" x14ac:dyDescent="0.25">
      <c r="B25" s="54" t="s">
        <v>22</v>
      </c>
      <c r="C25" s="50">
        <v>34996861.149999999</v>
      </c>
      <c r="D25" s="50">
        <v>38429516.130000003</v>
      </c>
      <c r="E25" s="55">
        <v>9.8084652943225548E-2</v>
      </c>
      <c r="F25" s="49">
        <f t="shared" ref="F25:F26" si="2">C25/1000000</f>
        <v>34.996861150000001</v>
      </c>
      <c r="G25" s="49">
        <f t="shared" ref="G25:G26" si="3">D25/1000000</f>
        <v>38.429516130000003</v>
      </c>
      <c r="H25" s="13"/>
      <c r="R25" s="25"/>
      <c r="S25" s="26"/>
    </row>
    <row r="26" spans="2:19" s="9" customFormat="1" x14ac:dyDescent="0.25">
      <c r="B26" s="56" t="s">
        <v>23</v>
      </c>
      <c r="C26" s="57">
        <v>37105671.979999997</v>
      </c>
      <c r="D26" s="57">
        <v>40466402</v>
      </c>
      <c r="E26" s="58">
        <v>9.0571867875386847E-2</v>
      </c>
      <c r="F26" s="49">
        <f t="shared" si="2"/>
        <v>37.105671979999997</v>
      </c>
      <c r="G26" s="49">
        <f t="shared" si="3"/>
        <v>40.466402000000002</v>
      </c>
      <c r="H26" s="13"/>
      <c r="R26" s="25"/>
      <c r="S26" s="26"/>
    </row>
    <row r="27" spans="2:19" s="9" customFormat="1" x14ac:dyDescent="0.25">
      <c r="B27" s="34" t="s">
        <v>12</v>
      </c>
      <c r="F27" s="13"/>
      <c r="G27" s="13"/>
      <c r="H27" s="13"/>
    </row>
    <row r="28" spans="2:19" s="9" customFormat="1" x14ac:dyDescent="0.25">
      <c r="E28" s="13"/>
      <c r="F28" s="13"/>
      <c r="G28" s="13"/>
      <c r="H28" s="13"/>
    </row>
    <row r="29" spans="2:19" s="9" customFormat="1" x14ac:dyDescent="0.25">
      <c r="F29" s="13"/>
      <c r="G29" s="13"/>
      <c r="H29" s="13"/>
    </row>
    <row r="30" spans="2:19" s="9" customFormat="1" x14ac:dyDescent="0.25">
      <c r="F30" s="13"/>
      <c r="G30" s="13"/>
      <c r="H30" s="13"/>
    </row>
    <row r="31" spans="2:19" s="9" customFormat="1" x14ac:dyDescent="0.25">
      <c r="B31" s="35"/>
      <c r="F31" s="13"/>
      <c r="G31" s="13"/>
      <c r="H31" s="13"/>
    </row>
    <row r="49" spans="2:2" x14ac:dyDescent="0.25">
      <c r="B49" s="36" t="s">
        <v>12</v>
      </c>
    </row>
  </sheetData>
  <mergeCells count="4">
    <mergeCell ref="B8:E8"/>
    <mergeCell ref="B9:E9"/>
    <mergeCell ref="B10:E10"/>
    <mergeCell ref="B11:E11"/>
  </mergeCells>
  <printOptions horizontalCentered="1"/>
  <pageMargins left="0.15748031496062992" right="0.15748031496062992" top="0.39370078740157483" bottom="0.15748031496062992" header="0.31496062992125984" footer="0.31496062992125984"/>
  <pageSetup scale="82" orientation="landscape" r:id="rId1"/>
  <rowBreaks count="1" manualBreakCount="1">
    <brk id="50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49"/>
  <sheetViews>
    <sheetView showGridLines="0" view="pageBreakPreview" topLeftCell="A7" zoomScaleNormal="100" zoomScaleSheetLayoutView="100" workbookViewId="0">
      <selection activeCell="L31" sqref="L31"/>
    </sheetView>
  </sheetViews>
  <sheetFormatPr baseColWidth="10" defaultRowHeight="15" x14ac:dyDescent="0.25"/>
  <cols>
    <col min="1" max="1" width="0.7109375" customWidth="1"/>
    <col min="2" max="2" width="11.85546875" customWidth="1"/>
    <col min="3" max="3" width="23.85546875" customWidth="1"/>
    <col min="4" max="4" width="28.7109375" customWidth="1"/>
    <col min="5" max="5" width="19.5703125" customWidth="1"/>
    <col min="6" max="6" width="6.7109375" style="1" customWidth="1"/>
    <col min="7" max="7" width="1.5703125" style="1" customWidth="1"/>
    <col min="8" max="8" width="4.85546875" style="1" customWidth="1"/>
  </cols>
  <sheetData>
    <row r="1" spans="1:19" ht="4.5" customHeight="1" thickBot="1" x14ac:dyDescent="0.3"/>
    <row r="2" spans="1:19" x14ac:dyDescent="0.25">
      <c r="B2" s="2"/>
      <c r="C2" s="3"/>
      <c r="D2" s="3"/>
      <c r="E2" s="4"/>
      <c r="F2" s="5"/>
    </row>
    <row r="3" spans="1:19" x14ac:dyDescent="0.25">
      <c r="B3" s="6"/>
      <c r="C3" s="7"/>
      <c r="D3" s="7"/>
      <c r="E3" s="8"/>
      <c r="F3" s="5"/>
    </row>
    <row r="4" spans="1:19" x14ac:dyDescent="0.25">
      <c r="A4" s="9"/>
      <c r="B4" s="6"/>
      <c r="C4" s="7"/>
      <c r="D4" s="7"/>
      <c r="E4" s="8"/>
    </row>
    <row r="5" spans="1:19" s="9" customFormat="1" x14ac:dyDescent="0.25">
      <c r="B5" s="10"/>
      <c r="C5" s="11"/>
      <c r="D5" s="11"/>
      <c r="E5" s="12"/>
      <c r="F5" s="13"/>
      <c r="G5" s="13"/>
      <c r="H5" s="13"/>
    </row>
    <row r="6" spans="1:19" s="9" customFormat="1" ht="15.75" thickBot="1" x14ac:dyDescent="0.3">
      <c r="B6" s="14"/>
      <c r="C6" s="15"/>
      <c r="D6" s="15"/>
      <c r="E6" s="16"/>
      <c r="F6" s="13"/>
      <c r="G6" s="13"/>
      <c r="H6" s="13"/>
    </row>
    <row r="7" spans="1:19" s="9" customFormat="1" ht="4.5" customHeight="1" x14ac:dyDescent="0.25">
      <c r="B7" s="17"/>
      <c r="C7" s="18"/>
      <c r="D7" s="18"/>
      <c r="E7" s="19"/>
      <c r="F7" s="13"/>
      <c r="G7" s="13"/>
      <c r="H7" s="13"/>
    </row>
    <row r="8" spans="1:19" s="9" customFormat="1" ht="15.75" x14ac:dyDescent="0.25">
      <c r="B8" s="73" t="s">
        <v>0</v>
      </c>
      <c r="C8" s="74"/>
      <c r="D8" s="74"/>
      <c r="E8" s="75"/>
      <c r="G8" s="13"/>
      <c r="H8" s="13"/>
    </row>
    <row r="9" spans="1:19" s="9" customFormat="1" ht="15" customHeight="1" x14ac:dyDescent="0.25">
      <c r="B9" s="73" t="s">
        <v>1</v>
      </c>
      <c r="C9" s="74"/>
      <c r="D9" s="74"/>
      <c r="E9" s="75"/>
      <c r="F9" s="13"/>
      <c r="G9" s="13"/>
      <c r="H9" s="13"/>
    </row>
    <row r="10" spans="1:19" s="9" customFormat="1" ht="15.75" x14ac:dyDescent="0.25">
      <c r="B10" s="73" t="s">
        <v>2</v>
      </c>
      <c r="C10" s="74"/>
      <c r="D10" s="74"/>
      <c r="E10" s="75"/>
      <c r="F10" s="13"/>
      <c r="G10" s="13"/>
      <c r="H10" s="13"/>
    </row>
    <row r="11" spans="1:19" s="9" customFormat="1" ht="15.75" x14ac:dyDescent="0.25">
      <c r="B11" s="73" t="s">
        <v>43</v>
      </c>
      <c r="C11" s="74"/>
      <c r="D11" s="74"/>
      <c r="E11" s="75"/>
      <c r="F11" s="13"/>
      <c r="G11" s="13"/>
      <c r="H11" s="13"/>
    </row>
    <row r="12" spans="1:19" s="9" customFormat="1" ht="5.25" customHeight="1" x14ac:dyDescent="0.25">
      <c r="B12" s="17"/>
      <c r="C12" s="18"/>
      <c r="D12" s="18"/>
      <c r="E12" s="19"/>
      <c r="F12" s="13"/>
      <c r="G12" s="13"/>
      <c r="H12" s="13"/>
      <c r="R12" s="20"/>
      <c r="S12" s="20"/>
    </row>
    <row r="13" spans="1:19" s="9" customFormat="1" ht="25.5" customHeight="1" x14ac:dyDescent="0.25">
      <c r="B13" s="21" t="s">
        <v>3</v>
      </c>
      <c r="C13" s="22" t="s">
        <v>26</v>
      </c>
      <c r="D13" s="23" t="s">
        <v>27</v>
      </c>
      <c r="E13" s="24" t="s">
        <v>6</v>
      </c>
      <c r="F13" s="49"/>
      <c r="G13" s="49"/>
      <c r="H13" s="13"/>
      <c r="R13" s="25"/>
      <c r="S13" s="26"/>
    </row>
    <row r="14" spans="1:19" s="9" customFormat="1" x14ac:dyDescent="0.25">
      <c r="B14" s="37" t="s">
        <v>7</v>
      </c>
      <c r="C14" s="38">
        <f>SUM(C15:C26)</f>
        <v>454207656.50999993</v>
      </c>
      <c r="D14" s="38">
        <f>SUM(D15:D26)</f>
        <v>510083294.44999999</v>
      </c>
      <c r="E14" s="39">
        <f>(D14/C14)-1</f>
        <v>0.12301782486304225</v>
      </c>
      <c r="F14" s="49">
        <f>C15/1000000</f>
        <v>34.786364119999995</v>
      </c>
      <c r="G14" s="49">
        <f>D15/1000000</f>
        <v>37.742681879999999</v>
      </c>
      <c r="H14" s="13"/>
      <c r="R14" s="25"/>
      <c r="S14" s="26"/>
    </row>
    <row r="15" spans="1:19" s="9" customFormat="1" x14ac:dyDescent="0.25">
      <c r="B15" s="28" t="s">
        <v>8</v>
      </c>
      <c r="C15" s="29">
        <v>34786364.119999997</v>
      </c>
      <c r="D15" s="29">
        <v>37742681.880000003</v>
      </c>
      <c r="E15" s="30">
        <f>(D15/C15)-1</f>
        <v>8.4984959905605839E-2</v>
      </c>
      <c r="F15" s="49">
        <f>C15/1000000</f>
        <v>34.786364119999995</v>
      </c>
      <c r="G15" s="49">
        <f>D15/1000000</f>
        <v>37.742681879999999</v>
      </c>
      <c r="H15" s="13"/>
      <c r="R15" s="25"/>
      <c r="S15" s="26"/>
    </row>
    <row r="16" spans="1:19" s="9" customFormat="1" x14ac:dyDescent="0.25">
      <c r="B16" s="28" t="s">
        <v>9</v>
      </c>
      <c r="C16" s="29">
        <v>35892247.07</v>
      </c>
      <c r="D16" s="29">
        <v>38851562.149999991</v>
      </c>
      <c r="E16" s="30">
        <f t="shared" ref="E16:E26" si="0">(D16/C16)-1</f>
        <v>8.2449980750118224E-2</v>
      </c>
      <c r="F16" s="49">
        <f t="shared" ref="F16:G24" si="1">C16/1000000</f>
        <v>35.892247070000003</v>
      </c>
      <c r="G16" s="49">
        <f t="shared" si="1"/>
        <v>38.851562149999992</v>
      </c>
      <c r="H16" s="13"/>
      <c r="R16" s="25"/>
      <c r="S16" s="26"/>
    </row>
    <row r="17" spans="2:19" s="9" customFormat="1" x14ac:dyDescent="0.25">
      <c r="B17" s="28" t="s">
        <v>10</v>
      </c>
      <c r="C17" s="29">
        <v>37446906.660000011</v>
      </c>
      <c r="D17" s="29">
        <v>40951576</v>
      </c>
      <c r="E17" s="30">
        <f t="shared" si="0"/>
        <v>9.3590356389666729E-2</v>
      </c>
      <c r="F17" s="49">
        <f t="shared" si="1"/>
        <v>37.44690666000001</v>
      </c>
      <c r="G17" s="49">
        <f t="shared" si="1"/>
        <v>40.951576000000003</v>
      </c>
      <c r="H17" s="13"/>
      <c r="R17" s="25"/>
      <c r="S17" s="26"/>
    </row>
    <row r="18" spans="2:19" s="9" customFormat="1" x14ac:dyDescent="0.25">
      <c r="B18" s="28" t="s">
        <v>11</v>
      </c>
      <c r="C18" s="29">
        <v>37327405.93</v>
      </c>
      <c r="D18" s="29">
        <v>39999263</v>
      </c>
      <c r="E18" s="30">
        <f t="shared" si="0"/>
        <v>7.1578964662332156E-2</v>
      </c>
      <c r="F18" s="49">
        <f>C18/1000000</f>
        <v>37.327405929999998</v>
      </c>
      <c r="G18" s="49">
        <f t="shared" si="1"/>
        <v>39.999262999999999</v>
      </c>
      <c r="H18" s="13"/>
      <c r="R18" s="25"/>
      <c r="S18" s="26"/>
    </row>
    <row r="19" spans="2:19" s="9" customFormat="1" x14ac:dyDescent="0.25">
      <c r="B19" s="28" t="s">
        <v>16</v>
      </c>
      <c r="C19" s="29">
        <v>38057394.219999984</v>
      </c>
      <c r="D19" s="29">
        <v>42088048</v>
      </c>
      <c r="E19" s="30">
        <f t="shared" si="0"/>
        <v>0.10590987277531005</v>
      </c>
      <c r="F19" s="49">
        <f>C19/1000000</f>
        <v>38.057394219999985</v>
      </c>
      <c r="G19" s="49">
        <f t="shared" si="1"/>
        <v>42.088048000000001</v>
      </c>
      <c r="H19" s="13"/>
      <c r="R19" s="25"/>
      <c r="S19" s="26"/>
    </row>
    <row r="20" spans="2:19" s="9" customFormat="1" x14ac:dyDescent="0.25">
      <c r="B20" s="28" t="s">
        <v>17</v>
      </c>
      <c r="C20" s="29">
        <v>37955037.019999996</v>
      </c>
      <c r="D20" s="29">
        <v>43441732</v>
      </c>
      <c r="E20" s="30">
        <f t="shared" si="0"/>
        <v>0.14455775598661247</v>
      </c>
      <c r="F20" s="49">
        <f t="shared" ref="F20:F26" si="2">C20/1000000</f>
        <v>37.955037019999999</v>
      </c>
      <c r="G20" s="49">
        <f t="shared" si="1"/>
        <v>43.441732000000002</v>
      </c>
      <c r="H20" s="13"/>
      <c r="R20" s="25"/>
      <c r="S20" s="26"/>
    </row>
    <row r="21" spans="2:19" s="9" customFormat="1" x14ac:dyDescent="0.25">
      <c r="B21" s="28" t="s">
        <v>18</v>
      </c>
      <c r="C21" s="29">
        <v>38173006.339999996</v>
      </c>
      <c r="D21" s="29">
        <v>42689042</v>
      </c>
      <c r="E21" s="30">
        <f t="shared" si="0"/>
        <v>0.11830442747360537</v>
      </c>
      <c r="F21" s="49">
        <f t="shared" si="2"/>
        <v>38.173006339999993</v>
      </c>
      <c r="G21" s="49">
        <f t="shared" si="1"/>
        <v>42.689042000000001</v>
      </c>
      <c r="H21" s="13"/>
      <c r="R21" s="25"/>
      <c r="S21" s="26"/>
    </row>
    <row r="22" spans="2:19" s="9" customFormat="1" x14ac:dyDescent="0.25">
      <c r="B22" s="28" t="s">
        <v>19</v>
      </c>
      <c r="C22" s="29">
        <v>38248438.110000007</v>
      </c>
      <c r="D22" s="29">
        <v>43776443.420000002</v>
      </c>
      <c r="E22" s="30">
        <f t="shared" si="0"/>
        <v>0.14452891629461617</v>
      </c>
      <c r="F22" s="49">
        <f>C22/1000000</f>
        <v>38.248438110000009</v>
      </c>
      <c r="G22" s="49">
        <f t="shared" si="1"/>
        <v>43.77644342</v>
      </c>
      <c r="H22" s="13"/>
      <c r="R22" s="25"/>
      <c r="S22" s="26"/>
    </row>
    <row r="23" spans="2:19" s="9" customFormat="1" x14ac:dyDescent="0.25">
      <c r="B23" s="28" t="s">
        <v>20</v>
      </c>
      <c r="C23" s="29">
        <v>38843867.219999999</v>
      </c>
      <c r="D23" s="29">
        <v>44299486</v>
      </c>
      <c r="E23" s="30">
        <f t="shared" si="0"/>
        <v>0.14044993895950197</v>
      </c>
      <c r="F23" s="49">
        <f>C23/1000000</f>
        <v>38.84386722</v>
      </c>
      <c r="G23" s="49">
        <f t="shared" si="1"/>
        <v>44.299486000000002</v>
      </c>
      <c r="H23" s="13"/>
      <c r="R23" s="25"/>
      <c r="S23" s="26"/>
    </row>
    <row r="24" spans="2:19" s="9" customFormat="1" x14ac:dyDescent="0.25">
      <c r="B24" s="28" t="s">
        <v>21</v>
      </c>
      <c r="C24" s="29">
        <v>38581071.689999998</v>
      </c>
      <c r="D24" s="29">
        <v>44271649</v>
      </c>
      <c r="E24" s="30">
        <f t="shared" si="0"/>
        <v>0.14749661066245001</v>
      </c>
      <c r="F24" s="49">
        <f>C24/1000000</f>
        <v>38.581071689999995</v>
      </c>
      <c r="G24" s="49">
        <f t="shared" si="1"/>
        <v>44.271648999999996</v>
      </c>
      <c r="H24" s="13"/>
      <c r="R24" s="25"/>
      <c r="S24" s="26"/>
    </row>
    <row r="25" spans="2:19" s="9" customFormat="1" x14ac:dyDescent="0.25">
      <c r="B25" s="28" t="s">
        <v>22</v>
      </c>
      <c r="C25" s="29">
        <v>38429516.130000003</v>
      </c>
      <c r="D25" s="29">
        <v>44947962.520000003</v>
      </c>
      <c r="E25" s="30">
        <f t="shared" si="0"/>
        <v>0.1696208291551029</v>
      </c>
      <c r="F25" s="49">
        <f>C25/1000000</f>
        <v>38.429516130000003</v>
      </c>
      <c r="G25" s="49">
        <f t="shared" ref="G25" si="3">D25/1000000</f>
        <v>44.947962520000004</v>
      </c>
      <c r="H25" s="13"/>
      <c r="R25" s="25"/>
      <c r="S25" s="26"/>
    </row>
    <row r="26" spans="2:19" s="9" customFormat="1" x14ac:dyDescent="0.25">
      <c r="B26" s="31" t="s">
        <v>23</v>
      </c>
      <c r="C26" s="32">
        <v>40466402</v>
      </c>
      <c r="D26" s="32">
        <v>47023848.479999997</v>
      </c>
      <c r="E26" s="33">
        <f t="shared" si="0"/>
        <v>0.1620466894981174</v>
      </c>
      <c r="F26" s="49">
        <f t="shared" si="2"/>
        <v>40.466402000000002</v>
      </c>
      <c r="G26" s="49">
        <f>D26/1000000</f>
        <v>47.023848479999998</v>
      </c>
      <c r="H26" s="13"/>
      <c r="R26" s="25"/>
      <c r="S26" s="26"/>
    </row>
    <row r="27" spans="2:19" s="9" customFormat="1" x14ac:dyDescent="0.25">
      <c r="B27" s="34" t="s">
        <v>12</v>
      </c>
      <c r="F27" s="13"/>
      <c r="G27" s="13"/>
      <c r="H27" s="13"/>
    </row>
    <row r="28" spans="2:19" s="9" customFormat="1" x14ac:dyDescent="0.25">
      <c r="E28" s="13"/>
      <c r="F28" s="13"/>
      <c r="G28" s="13"/>
      <c r="H28" s="13"/>
    </row>
    <row r="29" spans="2:19" s="9" customFormat="1" x14ac:dyDescent="0.25">
      <c r="F29" s="13"/>
      <c r="G29" s="13"/>
      <c r="H29" s="13"/>
    </row>
    <row r="30" spans="2:19" s="9" customFormat="1" x14ac:dyDescent="0.25">
      <c r="F30" s="13"/>
      <c r="G30" s="13"/>
      <c r="H30" s="13"/>
    </row>
    <row r="31" spans="2:19" s="9" customFormat="1" x14ac:dyDescent="0.25">
      <c r="B31" s="35"/>
      <c r="F31" s="13"/>
      <c r="G31" s="13"/>
      <c r="H31" s="13"/>
    </row>
    <row r="49" spans="2:2" x14ac:dyDescent="0.25">
      <c r="B49" s="36" t="s">
        <v>12</v>
      </c>
    </row>
  </sheetData>
  <mergeCells count="4">
    <mergeCell ref="B8:E8"/>
    <mergeCell ref="B9:E9"/>
    <mergeCell ref="B10:E10"/>
    <mergeCell ref="B11:E11"/>
  </mergeCells>
  <printOptions horizontalCentered="1"/>
  <pageMargins left="0.15748031496062992" right="0.15748031496062992" top="0.39370078740157483" bottom="0.15748031496062992" header="0.31496062992125984" footer="0.31496062992125984"/>
  <pageSetup scale="82" orientation="landscape" r:id="rId1"/>
  <rowBreaks count="1" manualBreakCount="1">
    <brk id="50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S49"/>
  <sheetViews>
    <sheetView showGridLines="0" view="pageBreakPreview" topLeftCell="A7" zoomScaleNormal="100" zoomScaleSheetLayoutView="100" workbookViewId="0">
      <selection activeCell="B11" sqref="B11:E11"/>
    </sheetView>
  </sheetViews>
  <sheetFormatPr baseColWidth="10" defaultRowHeight="15" x14ac:dyDescent="0.25"/>
  <cols>
    <col min="1" max="1" width="0.7109375" customWidth="1"/>
    <col min="2" max="2" width="11.85546875" customWidth="1"/>
    <col min="3" max="3" width="23.85546875" customWidth="1"/>
    <col min="4" max="4" width="28.7109375" customWidth="1"/>
    <col min="5" max="5" width="19.5703125" customWidth="1"/>
    <col min="6" max="6" width="6.7109375" style="1" customWidth="1"/>
    <col min="7" max="7" width="1.5703125" style="1" customWidth="1"/>
    <col min="8" max="8" width="4.85546875" style="1" customWidth="1"/>
  </cols>
  <sheetData>
    <row r="1" spans="1:19" ht="4.5" customHeight="1" thickBot="1" x14ac:dyDescent="0.3"/>
    <row r="2" spans="1:19" x14ac:dyDescent="0.25">
      <c r="B2" s="2"/>
      <c r="C2" s="3"/>
      <c r="D2" s="3"/>
      <c r="E2" s="4"/>
      <c r="F2" s="5"/>
    </row>
    <row r="3" spans="1:19" x14ac:dyDescent="0.25">
      <c r="B3" s="6"/>
      <c r="C3" s="7"/>
      <c r="D3" s="7"/>
      <c r="E3" s="8"/>
      <c r="F3" s="5"/>
    </row>
    <row r="4" spans="1:19" x14ac:dyDescent="0.25">
      <c r="A4" s="9"/>
      <c r="B4" s="6"/>
      <c r="C4" s="7"/>
      <c r="D4" s="7"/>
      <c r="E4" s="8"/>
    </row>
    <row r="5" spans="1:19" s="9" customFormat="1" x14ac:dyDescent="0.25">
      <c r="B5" s="10"/>
      <c r="C5" s="11"/>
      <c r="D5" s="11"/>
      <c r="E5" s="12"/>
      <c r="F5" s="13"/>
      <c r="G5" s="13"/>
      <c r="H5" s="13"/>
    </row>
    <row r="6" spans="1:19" s="9" customFormat="1" ht="15.75" thickBot="1" x14ac:dyDescent="0.3">
      <c r="B6" s="14"/>
      <c r="C6" s="15"/>
      <c r="D6" s="15"/>
      <c r="E6" s="16"/>
      <c r="F6" s="13"/>
      <c r="G6" s="13"/>
      <c r="H6" s="13"/>
    </row>
    <row r="7" spans="1:19" s="9" customFormat="1" ht="4.5" customHeight="1" x14ac:dyDescent="0.25">
      <c r="B7" s="17"/>
      <c r="C7" s="18"/>
      <c r="D7" s="18"/>
      <c r="E7" s="19"/>
      <c r="F7" s="13"/>
      <c r="G7" s="13"/>
      <c r="H7" s="13"/>
    </row>
    <row r="8" spans="1:19" s="9" customFormat="1" ht="15.75" x14ac:dyDescent="0.25">
      <c r="B8" s="73" t="s">
        <v>0</v>
      </c>
      <c r="C8" s="74"/>
      <c r="D8" s="74"/>
      <c r="E8" s="75"/>
      <c r="G8" s="13"/>
      <c r="H8" s="13"/>
    </row>
    <row r="9" spans="1:19" s="9" customFormat="1" ht="15" customHeight="1" x14ac:dyDescent="0.25">
      <c r="B9" s="73" t="s">
        <v>1</v>
      </c>
      <c r="C9" s="74"/>
      <c r="D9" s="74"/>
      <c r="E9" s="75"/>
      <c r="F9" s="13"/>
      <c r="G9" s="13"/>
      <c r="H9" s="13"/>
    </row>
    <row r="10" spans="1:19" s="9" customFormat="1" ht="15.75" x14ac:dyDescent="0.25">
      <c r="B10" s="73" t="s">
        <v>2</v>
      </c>
      <c r="C10" s="74"/>
      <c r="D10" s="74"/>
      <c r="E10" s="75"/>
      <c r="F10" s="13"/>
      <c r="G10" s="13"/>
      <c r="H10" s="13"/>
    </row>
    <row r="11" spans="1:19" s="9" customFormat="1" ht="15.75" x14ac:dyDescent="0.25">
      <c r="B11" s="73" t="s">
        <v>44</v>
      </c>
      <c r="C11" s="74"/>
      <c r="D11" s="74"/>
      <c r="E11" s="75"/>
      <c r="F11" s="13"/>
      <c r="G11" s="13"/>
      <c r="H11" s="13"/>
    </row>
    <row r="12" spans="1:19" s="9" customFormat="1" ht="5.25" customHeight="1" x14ac:dyDescent="0.25">
      <c r="B12" s="17"/>
      <c r="C12" s="18"/>
      <c r="D12" s="18"/>
      <c r="E12" s="19"/>
      <c r="F12" s="13"/>
      <c r="G12" s="13"/>
      <c r="H12" s="13"/>
      <c r="R12" s="20"/>
      <c r="S12" s="20"/>
    </row>
    <row r="13" spans="1:19" s="9" customFormat="1" ht="25.5" customHeight="1" x14ac:dyDescent="0.25">
      <c r="B13" s="21" t="s">
        <v>3</v>
      </c>
      <c r="C13" s="22" t="s">
        <v>28</v>
      </c>
      <c r="D13" s="23" t="s">
        <v>29</v>
      </c>
      <c r="E13" s="24" t="s">
        <v>6</v>
      </c>
      <c r="F13" s="49"/>
      <c r="G13" s="49"/>
      <c r="H13" s="13"/>
      <c r="R13" s="25"/>
      <c r="S13" s="26"/>
    </row>
    <row r="14" spans="1:19" s="9" customFormat="1" x14ac:dyDescent="0.25">
      <c r="B14" s="37" t="s">
        <v>7</v>
      </c>
      <c r="C14" s="38">
        <f>SUM(C15:C26)</f>
        <v>510083294.44999999</v>
      </c>
      <c r="D14" s="38">
        <f>SUM(D15:D26)</f>
        <v>576371696.70999992</v>
      </c>
      <c r="E14" s="39">
        <f>(D14/C14)-1</f>
        <v>0.12995603459524352</v>
      </c>
      <c r="F14" s="49"/>
      <c r="G14" s="49"/>
      <c r="H14" s="13"/>
      <c r="R14" s="25"/>
      <c r="S14" s="26"/>
    </row>
    <row r="15" spans="1:19" s="9" customFormat="1" x14ac:dyDescent="0.25">
      <c r="B15" s="28" t="s">
        <v>8</v>
      </c>
      <c r="C15" s="29">
        <v>37742681.880000003</v>
      </c>
      <c r="D15" s="29">
        <v>45175500</v>
      </c>
      <c r="E15" s="30">
        <f>(D15/C15)-1</f>
        <v>0.19693402137219818</v>
      </c>
      <c r="F15" s="49">
        <f>C15/1000000</f>
        <v>37.742681879999999</v>
      </c>
      <c r="G15" s="49">
        <f>D15/1000000</f>
        <v>45.1755</v>
      </c>
      <c r="H15" s="13"/>
      <c r="R15" s="25"/>
      <c r="S15" s="26"/>
    </row>
    <row r="16" spans="1:19" s="9" customFormat="1" x14ac:dyDescent="0.25">
      <c r="B16" s="28" t="s">
        <v>9</v>
      </c>
      <c r="C16" s="29">
        <v>38851562.149999991</v>
      </c>
      <c r="D16" s="29">
        <v>45387259.07</v>
      </c>
      <c r="E16" s="30">
        <f t="shared" ref="E16:E26" si="0">(D16/C16)-1</f>
        <v>0.1682222427702309</v>
      </c>
      <c r="F16" s="49">
        <f t="shared" ref="F16:G24" si="1">C16/1000000</f>
        <v>38.851562149999992</v>
      </c>
      <c r="G16" s="49">
        <f t="shared" si="1"/>
        <v>45.387259069999999</v>
      </c>
      <c r="H16" s="13"/>
      <c r="R16" s="25"/>
      <c r="S16" s="26"/>
    </row>
    <row r="17" spans="2:19" s="9" customFormat="1" x14ac:dyDescent="0.25">
      <c r="B17" s="28" t="s">
        <v>10</v>
      </c>
      <c r="C17" s="29">
        <v>40951576</v>
      </c>
      <c r="D17" s="29">
        <v>47019183.729999997</v>
      </c>
      <c r="E17" s="30">
        <f t="shared" si="0"/>
        <v>0.14816542664926979</v>
      </c>
      <c r="F17" s="49">
        <f t="shared" si="1"/>
        <v>40.951576000000003</v>
      </c>
      <c r="G17" s="49">
        <f t="shared" si="1"/>
        <v>47.019183729999995</v>
      </c>
      <c r="H17" s="13"/>
      <c r="R17" s="25"/>
      <c r="S17" s="26"/>
    </row>
    <row r="18" spans="2:19" s="9" customFormat="1" x14ac:dyDescent="0.25">
      <c r="B18" s="28" t="s">
        <v>11</v>
      </c>
      <c r="C18" s="29">
        <v>39999263</v>
      </c>
      <c r="D18" s="29">
        <v>46745585</v>
      </c>
      <c r="E18" s="30">
        <f t="shared" si="0"/>
        <v>0.16866115758182842</v>
      </c>
      <c r="F18" s="49">
        <f>C18/1000000</f>
        <v>39.999262999999999</v>
      </c>
      <c r="G18" s="49">
        <f t="shared" si="1"/>
        <v>46.745584999999998</v>
      </c>
      <c r="H18" s="13"/>
      <c r="R18" s="25"/>
      <c r="S18" s="26"/>
    </row>
    <row r="19" spans="2:19" s="9" customFormat="1" x14ac:dyDescent="0.25">
      <c r="B19" s="28" t="s">
        <v>16</v>
      </c>
      <c r="C19" s="29">
        <v>42088048</v>
      </c>
      <c r="D19" s="29">
        <v>47525589</v>
      </c>
      <c r="E19" s="30">
        <f t="shared" si="0"/>
        <v>0.12919442118104407</v>
      </c>
      <c r="F19" s="49">
        <f>C19/1000000</f>
        <v>42.088048000000001</v>
      </c>
      <c r="G19" s="49">
        <f t="shared" si="1"/>
        <v>47.525588999999997</v>
      </c>
      <c r="H19" s="13"/>
      <c r="R19" s="25"/>
      <c r="S19" s="26"/>
    </row>
    <row r="20" spans="2:19" s="9" customFormat="1" x14ac:dyDescent="0.25">
      <c r="B20" s="28" t="s">
        <v>17</v>
      </c>
      <c r="C20" s="29">
        <v>43441732</v>
      </c>
      <c r="D20" s="29">
        <v>48343451.68</v>
      </c>
      <c r="E20" s="30">
        <f t="shared" si="0"/>
        <v>0.11283435200051417</v>
      </c>
      <c r="F20" s="49">
        <f t="shared" ref="F20:F26" si="2">C20/1000000</f>
        <v>43.441732000000002</v>
      </c>
      <c r="G20" s="49">
        <f t="shared" si="1"/>
        <v>48.343451680000001</v>
      </c>
      <c r="H20" s="13"/>
      <c r="R20" s="25"/>
      <c r="S20" s="26"/>
    </row>
    <row r="21" spans="2:19" s="9" customFormat="1" x14ac:dyDescent="0.25">
      <c r="B21" s="28" t="s">
        <v>18</v>
      </c>
      <c r="C21" s="29">
        <v>42689042</v>
      </c>
      <c r="D21" s="29">
        <v>49111055</v>
      </c>
      <c r="E21" s="30">
        <f t="shared" si="0"/>
        <v>0.15043703721437462</v>
      </c>
      <c r="F21" s="49">
        <f t="shared" si="2"/>
        <v>42.689042000000001</v>
      </c>
      <c r="G21" s="49">
        <f t="shared" si="1"/>
        <v>49.111055</v>
      </c>
      <c r="H21" s="13"/>
      <c r="R21" s="25"/>
      <c r="S21" s="26"/>
    </row>
    <row r="22" spans="2:19" s="9" customFormat="1" x14ac:dyDescent="0.25">
      <c r="B22" s="28" t="s">
        <v>19</v>
      </c>
      <c r="C22" s="29">
        <v>43776443.420000002</v>
      </c>
      <c r="D22" s="29">
        <v>48276482.729999997</v>
      </c>
      <c r="E22" s="30">
        <f t="shared" si="0"/>
        <v>0.10279590936215888</v>
      </c>
      <c r="F22" s="49">
        <f>C22/1000000</f>
        <v>43.77644342</v>
      </c>
      <c r="G22" s="49">
        <f t="shared" si="1"/>
        <v>48.276482729999998</v>
      </c>
      <c r="H22" s="13"/>
      <c r="R22" s="25"/>
      <c r="S22" s="26"/>
    </row>
    <row r="23" spans="2:19" s="9" customFormat="1" x14ac:dyDescent="0.25">
      <c r="B23" s="28" t="s">
        <v>20</v>
      </c>
      <c r="C23" s="29">
        <v>44299486</v>
      </c>
      <c r="D23" s="29">
        <v>48497729.789999999</v>
      </c>
      <c r="E23" s="30">
        <f t="shared" si="0"/>
        <v>9.4769582428112065E-2</v>
      </c>
      <c r="F23" s="49">
        <f>C23/1000000</f>
        <v>44.299486000000002</v>
      </c>
      <c r="G23" s="49">
        <f t="shared" si="1"/>
        <v>48.497729790000001</v>
      </c>
      <c r="H23" s="13"/>
      <c r="R23" s="25"/>
      <c r="S23" s="26"/>
    </row>
    <row r="24" spans="2:19" s="9" customFormat="1" x14ac:dyDescent="0.25">
      <c r="B24" s="28" t="s">
        <v>21</v>
      </c>
      <c r="C24" s="29">
        <v>44271649</v>
      </c>
      <c r="D24" s="29">
        <v>50082241.310000002</v>
      </c>
      <c r="E24" s="30">
        <f t="shared" si="0"/>
        <v>0.13124860811035077</v>
      </c>
      <c r="F24" s="49">
        <f>C24/1000000</f>
        <v>44.271648999999996</v>
      </c>
      <c r="G24" s="49">
        <f t="shared" si="1"/>
        <v>50.082241310000001</v>
      </c>
      <c r="H24" s="13"/>
      <c r="R24" s="25"/>
      <c r="S24" s="26"/>
    </row>
    <row r="25" spans="2:19" s="9" customFormat="1" x14ac:dyDescent="0.25">
      <c r="B25" s="28" t="s">
        <v>22</v>
      </c>
      <c r="C25" s="29">
        <v>44947962.520000003</v>
      </c>
      <c r="D25" s="29">
        <v>48850296.719999999</v>
      </c>
      <c r="E25" s="30">
        <f t="shared" si="0"/>
        <v>8.6818934190034058E-2</v>
      </c>
      <c r="F25" s="49">
        <f>C25/1000000</f>
        <v>44.947962520000004</v>
      </c>
      <c r="G25" s="49">
        <f t="shared" ref="G25" si="3">D25/1000000</f>
        <v>48.850296719999996</v>
      </c>
      <c r="H25" s="13"/>
      <c r="R25" s="25"/>
      <c r="S25" s="26"/>
    </row>
    <row r="26" spans="2:19" s="9" customFormat="1" x14ac:dyDescent="0.25">
      <c r="B26" s="31" t="s">
        <v>23</v>
      </c>
      <c r="C26" s="32">
        <v>47023848.479999997</v>
      </c>
      <c r="D26" s="32">
        <v>51357322.68</v>
      </c>
      <c r="E26" s="33">
        <f t="shared" si="0"/>
        <v>9.2154818035429464E-2</v>
      </c>
      <c r="F26" s="49">
        <f t="shared" si="2"/>
        <v>47.023848479999998</v>
      </c>
      <c r="G26" s="49">
        <f>D26/1000000</f>
        <v>51.357322680000003</v>
      </c>
      <c r="H26" s="13"/>
      <c r="R26" s="25"/>
      <c r="S26" s="26"/>
    </row>
    <row r="27" spans="2:19" s="9" customFormat="1" x14ac:dyDescent="0.25">
      <c r="B27" s="34" t="s">
        <v>12</v>
      </c>
      <c r="F27" s="13"/>
      <c r="G27" s="13"/>
      <c r="H27" s="13"/>
    </row>
    <row r="28" spans="2:19" s="9" customFormat="1" x14ac:dyDescent="0.25">
      <c r="E28" s="13"/>
      <c r="F28" s="13"/>
      <c r="G28" s="13"/>
      <c r="H28" s="13"/>
    </row>
    <row r="29" spans="2:19" s="9" customFormat="1" x14ac:dyDescent="0.25">
      <c r="F29" s="13"/>
      <c r="G29" s="13"/>
      <c r="H29" s="13"/>
    </row>
    <row r="30" spans="2:19" s="9" customFormat="1" x14ac:dyDescent="0.25">
      <c r="F30" s="13"/>
      <c r="G30" s="13"/>
      <c r="H30" s="13"/>
    </row>
    <row r="31" spans="2:19" s="9" customFormat="1" x14ac:dyDescent="0.25">
      <c r="B31" s="35"/>
      <c r="F31" s="13"/>
      <c r="G31" s="13"/>
      <c r="H31" s="13"/>
    </row>
    <row r="49" spans="2:2" x14ac:dyDescent="0.25">
      <c r="B49" s="36" t="s">
        <v>12</v>
      </c>
    </row>
  </sheetData>
  <mergeCells count="4">
    <mergeCell ref="B8:E8"/>
    <mergeCell ref="B9:E9"/>
    <mergeCell ref="B10:E10"/>
    <mergeCell ref="B11:E11"/>
  </mergeCells>
  <printOptions horizontalCentered="1"/>
  <pageMargins left="0.15748031496062992" right="0.15748031496062992" top="0.39370078740157483" bottom="0.15748031496062992" header="0.31496062992125984" footer="0.31496062992125984"/>
  <pageSetup scale="82" orientation="landscape" r:id="rId1"/>
  <rowBreaks count="1" manualBreakCount="1">
    <brk id="50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S49"/>
  <sheetViews>
    <sheetView showGridLines="0" view="pageBreakPreview" zoomScaleNormal="100" zoomScaleSheetLayoutView="100" workbookViewId="0">
      <selection activeCell="B11" sqref="B11:E11"/>
    </sheetView>
  </sheetViews>
  <sheetFormatPr baseColWidth="10" defaultRowHeight="15" x14ac:dyDescent="0.25"/>
  <cols>
    <col min="1" max="1" width="0.7109375" customWidth="1"/>
    <col min="2" max="2" width="11.85546875" customWidth="1"/>
    <col min="3" max="3" width="23.85546875" customWidth="1"/>
    <col min="4" max="4" width="28.7109375" customWidth="1"/>
    <col min="5" max="5" width="19.5703125" customWidth="1"/>
    <col min="6" max="6" width="6.7109375" style="1" customWidth="1"/>
    <col min="7" max="7" width="1.5703125" style="1" customWidth="1"/>
    <col min="8" max="8" width="4.85546875" style="1" customWidth="1"/>
  </cols>
  <sheetData>
    <row r="1" spans="1:19" ht="4.5" customHeight="1" thickBot="1" x14ac:dyDescent="0.3"/>
    <row r="2" spans="1:19" x14ac:dyDescent="0.25">
      <c r="B2" s="2"/>
      <c r="C2" s="3"/>
      <c r="D2" s="3"/>
      <c r="E2" s="4"/>
      <c r="F2" s="5"/>
    </row>
    <row r="3" spans="1:19" x14ac:dyDescent="0.25">
      <c r="B3" s="6"/>
      <c r="C3" s="7"/>
      <c r="D3" s="7"/>
      <c r="E3" s="8"/>
      <c r="F3" s="5"/>
    </row>
    <row r="4" spans="1:19" x14ac:dyDescent="0.25">
      <c r="A4" s="9"/>
      <c r="B4" s="6"/>
      <c r="C4" s="7"/>
      <c r="D4" s="7"/>
      <c r="E4" s="8"/>
    </row>
    <row r="5" spans="1:19" s="9" customFormat="1" x14ac:dyDescent="0.25">
      <c r="B5" s="10"/>
      <c r="C5" s="11"/>
      <c r="D5" s="11"/>
      <c r="E5" s="12"/>
      <c r="F5" s="13"/>
      <c r="G5" s="13"/>
      <c r="H5" s="13"/>
    </row>
    <row r="6" spans="1:19" s="9" customFormat="1" ht="15.75" thickBot="1" x14ac:dyDescent="0.3">
      <c r="B6" s="14"/>
      <c r="C6" s="15"/>
      <c r="D6" s="15"/>
      <c r="E6" s="16"/>
      <c r="F6" s="13"/>
      <c r="G6" s="13"/>
      <c r="H6" s="13"/>
    </row>
    <row r="7" spans="1:19" s="9" customFormat="1" ht="4.5" customHeight="1" x14ac:dyDescent="0.25">
      <c r="B7" s="17"/>
      <c r="C7" s="18"/>
      <c r="D7" s="18"/>
      <c r="E7" s="19"/>
      <c r="F7" s="13"/>
      <c r="G7" s="13"/>
      <c r="H7" s="13"/>
    </row>
    <row r="8" spans="1:19" s="9" customFormat="1" ht="15.75" x14ac:dyDescent="0.25">
      <c r="B8" s="73" t="s">
        <v>0</v>
      </c>
      <c r="C8" s="74"/>
      <c r="D8" s="74"/>
      <c r="E8" s="75"/>
      <c r="G8" s="13"/>
      <c r="H8" s="13"/>
    </row>
    <row r="9" spans="1:19" s="9" customFormat="1" ht="15" customHeight="1" x14ac:dyDescent="0.25">
      <c r="B9" s="73" t="s">
        <v>1</v>
      </c>
      <c r="C9" s="74"/>
      <c r="D9" s="74"/>
      <c r="E9" s="75"/>
      <c r="F9" s="13"/>
      <c r="G9" s="13"/>
      <c r="H9" s="13"/>
    </row>
    <row r="10" spans="1:19" s="9" customFormat="1" ht="15.75" x14ac:dyDescent="0.25">
      <c r="B10" s="73" t="s">
        <v>2</v>
      </c>
      <c r="C10" s="74"/>
      <c r="D10" s="74"/>
      <c r="E10" s="75"/>
      <c r="F10" s="13"/>
      <c r="G10" s="13"/>
      <c r="H10" s="13"/>
    </row>
    <row r="11" spans="1:19" s="9" customFormat="1" ht="15.75" x14ac:dyDescent="0.25">
      <c r="B11" s="73" t="s">
        <v>45</v>
      </c>
      <c r="C11" s="74"/>
      <c r="D11" s="74"/>
      <c r="E11" s="75"/>
      <c r="F11" s="13"/>
      <c r="G11" s="13"/>
      <c r="H11" s="13"/>
    </row>
    <row r="12" spans="1:19" s="9" customFormat="1" ht="5.25" customHeight="1" x14ac:dyDescent="0.25">
      <c r="B12" s="17"/>
      <c r="C12" s="18"/>
      <c r="D12" s="18"/>
      <c r="E12" s="19"/>
      <c r="F12" s="13"/>
      <c r="G12" s="13"/>
      <c r="H12" s="13"/>
      <c r="R12" s="20"/>
      <c r="S12" s="20"/>
    </row>
    <row r="13" spans="1:19" s="9" customFormat="1" ht="25.5" customHeight="1" x14ac:dyDescent="0.25">
      <c r="B13" s="21" t="s">
        <v>3</v>
      </c>
      <c r="C13" s="22" t="s">
        <v>30</v>
      </c>
      <c r="D13" s="23" t="s">
        <v>31</v>
      </c>
      <c r="E13" s="24" t="s">
        <v>6</v>
      </c>
      <c r="F13" s="49"/>
      <c r="G13" s="49"/>
      <c r="H13" s="13"/>
      <c r="R13" s="25"/>
      <c r="S13" s="26"/>
    </row>
    <row r="14" spans="1:19" s="9" customFormat="1" x14ac:dyDescent="0.25">
      <c r="B14" s="37" t="s">
        <v>7</v>
      </c>
      <c r="C14" s="38">
        <f>SUM(C15:C26)</f>
        <v>576371696.70999992</v>
      </c>
      <c r="D14" s="38">
        <f>SUM(D15:D26)</f>
        <v>625823471.14999998</v>
      </c>
      <c r="E14" s="39">
        <f>(D14/C14)-1</f>
        <v>8.5798408773846591E-2</v>
      </c>
      <c r="F14" s="49"/>
      <c r="G14" s="49"/>
      <c r="H14" s="13"/>
      <c r="R14" s="25"/>
      <c r="S14" s="26"/>
    </row>
    <row r="15" spans="1:19" s="9" customFormat="1" x14ac:dyDescent="0.25">
      <c r="B15" s="28" t="s">
        <v>8</v>
      </c>
      <c r="C15" s="29">
        <v>45175500</v>
      </c>
      <c r="D15" s="29">
        <v>48473697.549999997</v>
      </c>
      <c r="E15" s="30">
        <f>(D15/C15)-1</f>
        <v>7.3008545561200178E-2</v>
      </c>
      <c r="F15" s="49">
        <f>C15/1000000</f>
        <v>45.1755</v>
      </c>
      <c r="G15" s="49">
        <f>D15/1000000</f>
        <v>48.473697549999997</v>
      </c>
      <c r="H15" s="13"/>
      <c r="R15" s="25"/>
      <c r="S15" s="26"/>
    </row>
    <row r="16" spans="1:19" s="9" customFormat="1" x14ac:dyDescent="0.25">
      <c r="B16" s="28" t="s">
        <v>9</v>
      </c>
      <c r="C16" s="29">
        <v>45387259.07</v>
      </c>
      <c r="D16" s="29">
        <v>48656243.57</v>
      </c>
      <c r="E16" s="30">
        <f t="shared" ref="E16:E26" si="0">(D16/C16)-1</f>
        <v>7.2024276569737422E-2</v>
      </c>
      <c r="F16" s="49">
        <f t="shared" ref="F16:G24" si="1">C16/1000000</f>
        <v>45.387259069999999</v>
      </c>
      <c r="G16" s="49">
        <f t="shared" si="1"/>
        <v>48.656243570000001</v>
      </c>
      <c r="H16" s="13"/>
      <c r="R16" s="25"/>
      <c r="S16" s="26"/>
    </row>
    <row r="17" spans="2:19" s="9" customFormat="1" x14ac:dyDescent="0.25">
      <c r="B17" s="28" t="s">
        <v>10</v>
      </c>
      <c r="C17" s="29">
        <v>47019183.729999997</v>
      </c>
      <c r="D17" s="29">
        <v>50086809.789999999</v>
      </c>
      <c r="E17" s="30">
        <f t="shared" si="0"/>
        <v>6.5242010104117121E-2</v>
      </c>
      <c r="F17" s="49">
        <f t="shared" si="1"/>
        <v>47.019183729999995</v>
      </c>
      <c r="G17" s="49">
        <f t="shared" si="1"/>
        <v>50.086809789999997</v>
      </c>
      <c r="H17" s="13"/>
      <c r="R17" s="25"/>
      <c r="S17" s="26"/>
    </row>
    <row r="18" spans="2:19" s="9" customFormat="1" x14ac:dyDescent="0.25">
      <c r="B18" s="28" t="s">
        <v>11</v>
      </c>
      <c r="C18" s="29">
        <v>46745585</v>
      </c>
      <c r="D18" s="29">
        <v>50226749.969999991</v>
      </c>
      <c r="E18" s="30">
        <f t="shared" si="0"/>
        <v>7.4470454696416555E-2</v>
      </c>
      <c r="F18" s="49">
        <f>C18/1000000</f>
        <v>46.745584999999998</v>
      </c>
      <c r="G18" s="49">
        <f t="shared" si="1"/>
        <v>50.226749969999993</v>
      </c>
      <c r="H18" s="13"/>
      <c r="R18" s="25"/>
      <c r="S18" s="26"/>
    </row>
    <row r="19" spans="2:19" s="9" customFormat="1" x14ac:dyDescent="0.25">
      <c r="B19" s="28" t="s">
        <v>16</v>
      </c>
      <c r="C19" s="29">
        <v>47525589</v>
      </c>
      <c r="D19" s="29">
        <v>52084155.050000004</v>
      </c>
      <c r="E19" s="30">
        <f t="shared" si="0"/>
        <v>9.5918138962991062E-2</v>
      </c>
      <c r="F19" s="49">
        <f>C19/1000000</f>
        <v>47.525588999999997</v>
      </c>
      <c r="G19" s="49">
        <f t="shared" si="1"/>
        <v>52.084155050000007</v>
      </c>
      <c r="H19" s="13"/>
      <c r="R19" s="25"/>
      <c r="S19" s="26"/>
    </row>
    <row r="20" spans="2:19" s="9" customFormat="1" x14ac:dyDescent="0.25">
      <c r="B20" s="28" t="s">
        <v>17</v>
      </c>
      <c r="C20" s="29">
        <v>48343451.68</v>
      </c>
      <c r="D20" s="29">
        <v>51909975.079999998</v>
      </c>
      <c r="E20" s="30">
        <f t="shared" si="0"/>
        <v>7.3774694939200858E-2</v>
      </c>
      <c r="F20" s="49">
        <f t="shared" ref="F20:F21" si="2">C20/1000000</f>
        <v>48.343451680000001</v>
      </c>
      <c r="G20" s="49">
        <f t="shared" si="1"/>
        <v>51.909975079999995</v>
      </c>
      <c r="H20" s="13"/>
      <c r="R20" s="25"/>
      <c r="S20" s="26"/>
    </row>
    <row r="21" spans="2:19" s="9" customFormat="1" x14ac:dyDescent="0.25">
      <c r="B21" s="28" t="s">
        <v>18</v>
      </c>
      <c r="C21" s="29">
        <v>49111055</v>
      </c>
      <c r="D21" s="29">
        <v>52497173.310000002</v>
      </c>
      <c r="E21" s="30">
        <f t="shared" si="0"/>
        <v>6.8948189160261464E-2</v>
      </c>
      <c r="F21" s="49">
        <f t="shared" si="2"/>
        <v>49.111055</v>
      </c>
      <c r="G21" s="49">
        <f t="shared" si="1"/>
        <v>52.497173310000001</v>
      </c>
      <c r="H21" s="13"/>
      <c r="R21" s="25"/>
      <c r="S21" s="26"/>
    </row>
    <row r="22" spans="2:19" s="9" customFormat="1" x14ac:dyDescent="0.25">
      <c r="B22" s="28" t="s">
        <v>19</v>
      </c>
      <c r="C22" s="29">
        <v>48276482.729999997</v>
      </c>
      <c r="D22" s="29">
        <v>51357644.700000003</v>
      </c>
      <c r="E22" s="30">
        <f t="shared" si="0"/>
        <v>6.3823248831781809E-2</v>
      </c>
      <c r="F22" s="49">
        <f>C22/1000000</f>
        <v>48.276482729999998</v>
      </c>
      <c r="G22" s="49">
        <f t="shared" si="1"/>
        <v>51.357644700000002</v>
      </c>
      <c r="H22" s="13"/>
      <c r="R22" s="25"/>
      <c r="S22" s="26"/>
    </row>
    <row r="23" spans="2:19" s="9" customFormat="1" x14ac:dyDescent="0.25">
      <c r="B23" s="28" t="s">
        <v>20</v>
      </c>
      <c r="C23" s="29">
        <v>48497729.789999999</v>
      </c>
      <c r="D23" s="29">
        <v>53530491.450000003</v>
      </c>
      <c r="E23" s="30">
        <f t="shared" si="0"/>
        <v>0.10377313910965236</v>
      </c>
      <c r="F23" s="49">
        <f>C23/1000000</f>
        <v>48.497729790000001</v>
      </c>
      <c r="G23" s="49">
        <f t="shared" si="1"/>
        <v>53.53049145</v>
      </c>
      <c r="H23" s="13"/>
      <c r="R23" s="25"/>
      <c r="S23" s="26"/>
    </row>
    <row r="24" spans="2:19" s="9" customFormat="1" x14ac:dyDescent="0.25">
      <c r="B24" s="28" t="s">
        <v>21</v>
      </c>
      <c r="C24" s="29">
        <v>50082241.310000002</v>
      </c>
      <c r="D24" s="29">
        <v>54235124</v>
      </c>
      <c r="E24" s="30">
        <f t="shared" si="0"/>
        <v>8.2921262734517054E-2</v>
      </c>
      <c r="F24" s="49">
        <f>C24/1000000</f>
        <v>50.082241310000001</v>
      </c>
      <c r="G24" s="49">
        <f t="shared" si="1"/>
        <v>54.235123999999999</v>
      </c>
      <c r="H24" s="13"/>
      <c r="R24" s="25"/>
      <c r="S24" s="26"/>
    </row>
    <row r="25" spans="2:19" s="9" customFormat="1" x14ac:dyDescent="0.25">
      <c r="B25" s="28" t="s">
        <v>22</v>
      </c>
      <c r="C25" s="29">
        <v>48850296.719999999</v>
      </c>
      <c r="D25" s="29">
        <v>54156177.439999998</v>
      </c>
      <c r="E25" s="30">
        <f t="shared" ref="E25" si="3">(D25/C25)-1</f>
        <v>0.10861511753781627</v>
      </c>
      <c r="F25" s="49">
        <f t="shared" ref="F25" si="4">C25/1000000</f>
        <v>48.850296719999996</v>
      </c>
      <c r="G25" s="49">
        <f>D25/1000000</f>
        <v>54.15617744</v>
      </c>
      <c r="H25" s="13"/>
      <c r="R25" s="25"/>
      <c r="S25" s="26"/>
    </row>
    <row r="26" spans="2:19" s="9" customFormat="1" x14ac:dyDescent="0.25">
      <c r="B26" s="31" t="s">
        <v>23</v>
      </c>
      <c r="C26" s="32">
        <v>51357322.68</v>
      </c>
      <c r="D26" s="32">
        <v>58609229.240000002</v>
      </c>
      <c r="E26" s="33">
        <f t="shared" si="0"/>
        <v>0.14120491843364924</v>
      </c>
      <c r="F26" s="49">
        <f>C26/1000000</f>
        <v>51.357322680000003</v>
      </c>
      <c r="G26" s="49">
        <f>D26/1000000</f>
        <v>58.609229240000005</v>
      </c>
      <c r="H26" s="13"/>
      <c r="R26" s="25"/>
      <c r="S26" s="26"/>
    </row>
    <row r="27" spans="2:19" s="9" customFormat="1" x14ac:dyDescent="0.25">
      <c r="B27" s="34" t="s">
        <v>12</v>
      </c>
      <c r="F27" s="13"/>
      <c r="G27" s="13"/>
      <c r="H27" s="13"/>
    </row>
    <row r="28" spans="2:19" s="9" customFormat="1" x14ac:dyDescent="0.25">
      <c r="E28" s="13"/>
      <c r="F28" s="13"/>
      <c r="G28" s="13"/>
      <c r="H28" s="13"/>
    </row>
    <row r="29" spans="2:19" s="9" customFormat="1" x14ac:dyDescent="0.25">
      <c r="F29" s="13"/>
      <c r="G29" s="13"/>
      <c r="H29" s="13"/>
    </row>
    <row r="30" spans="2:19" s="9" customFormat="1" x14ac:dyDescent="0.25">
      <c r="F30" s="13"/>
      <c r="G30" s="13"/>
      <c r="H30" s="13"/>
    </row>
    <row r="31" spans="2:19" s="9" customFormat="1" x14ac:dyDescent="0.25">
      <c r="B31" s="35"/>
      <c r="F31" s="13"/>
      <c r="G31" s="13"/>
      <c r="H31" s="13"/>
    </row>
    <row r="49" spans="2:2" x14ac:dyDescent="0.25">
      <c r="B49" s="36" t="s">
        <v>12</v>
      </c>
    </row>
  </sheetData>
  <mergeCells count="4">
    <mergeCell ref="B8:E8"/>
    <mergeCell ref="B9:E9"/>
    <mergeCell ref="B10:E10"/>
    <mergeCell ref="B11:E11"/>
  </mergeCells>
  <printOptions horizontalCentered="1"/>
  <pageMargins left="0.15748031496062992" right="0.15748031496062992" top="0.39370078740157483" bottom="0.15748031496062992" header="0.31496062992125984" footer="0.31496062992125984"/>
  <pageSetup scale="82" orientation="landscape" r:id="rId1"/>
  <rowBreaks count="1" manualBreakCount="1">
    <brk id="50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S47"/>
  <sheetViews>
    <sheetView showGridLines="0" view="pageBreakPreview" zoomScaleNormal="100" zoomScaleSheetLayoutView="100" workbookViewId="0">
      <selection activeCell="K18" sqref="K18"/>
    </sheetView>
  </sheetViews>
  <sheetFormatPr baseColWidth="10" defaultRowHeight="15" x14ac:dyDescent="0.25"/>
  <cols>
    <col min="1" max="1" width="0.7109375" customWidth="1"/>
    <col min="2" max="2" width="21.5703125" customWidth="1"/>
    <col min="3" max="3" width="21.85546875" customWidth="1"/>
    <col min="4" max="4" width="28.7109375" customWidth="1"/>
    <col min="5" max="5" width="19.5703125" customWidth="1"/>
    <col min="6" max="6" width="5.42578125" style="1" customWidth="1"/>
    <col min="7" max="7" width="1.5703125" style="1" customWidth="1"/>
    <col min="8" max="8" width="4.85546875" style="1" customWidth="1"/>
    <col min="10" max="10" width="12.5703125" bestFit="1" customWidth="1"/>
    <col min="11" max="11" width="13.7109375" customWidth="1"/>
  </cols>
  <sheetData>
    <row r="1" spans="1:19" ht="16.5" customHeight="1" thickBot="1" x14ac:dyDescent="0.3"/>
    <row r="2" spans="1:19" x14ac:dyDescent="0.25">
      <c r="B2" s="2"/>
      <c r="C2" s="3"/>
      <c r="D2" s="3"/>
      <c r="E2" s="4"/>
      <c r="F2" s="5"/>
    </row>
    <row r="3" spans="1:19" x14ac:dyDescent="0.25">
      <c r="B3" s="6"/>
      <c r="C3" s="7"/>
      <c r="D3" s="7"/>
      <c r="E3" s="8"/>
      <c r="F3" s="5"/>
    </row>
    <row r="4" spans="1:19" x14ac:dyDescent="0.25">
      <c r="A4" s="9"/>
      <c r="B4" s="6"/>
      <c r="C4" s="7"/>
      <c r="D4" s="7"/>
      <c r="E4" s="8"/>
    </row>
    <row r="5" spans="1:19" s="9" customFormat="1" x14ac:dyDescent="0.25">
      <c r="B5" s="10"/>
      <c r="C5" s="11"/>
      <c r="D5" s="11"/>
      <c r="E5" s="12"/>
      <c r="F5" s="13"/>
      <c r="G5" s="13"/>
      <c r="H5" s="13"/>
    </row>
    <row r="6" spans="1:19" s="9" customFormat="1" ht="15.75" thickBot="1" x14ac:dyDescent="0.3">
      <c r="B6" s="14"/>
      <c r="C6" s="15"/>
      <c r="D6" s="15"/>
      <c r="E6" s="16"/>
      <c r="F6" s="13"/>
      <c r="G6" s="13"/>
      <c r="H6" s="13"/>
    </row>
    <row r="7" spans="1:19" s="9" customFormat="1" ht="4.5" customHeight="1" x14ac:dyDescent="0.25">
      <c r="B7" s="17"/>
      <c r="C7" s="18"/>
      <c r="D7" s="18"/>
      <c r="E7" s="19"/>
      <c r="F7" s="13"/>
      <c r="G7" s="13"/>
      <c r="H7" s="13"/>
    </row>
    <row r="8" spans="1:19" s="9" customFormat="1" ht="15.75" x14ac:dyDescent="0.25">
      <c r="B8" s="73" t="s">
        <v>0</v>
      </c>
      <c r="C8" s="74"/>
      <c r="D8" s="74"/>
      <c r="E8" s="75"/>
      <c r="G8" s="13"/>
      <c r="H8" s="13"/>
    </row>
    <row r="9" spans="1:19" s="9" customFormat="1" ht="15" customHeight="1" x14ac:dyDescent="0.25">
      <c r="B9" s="73" t="s">
        <v>1</v>
      </c>
      <c r="C9" s="74"/>
      <c r="D9" s="74"/>
      <c r="E9" s="75"/>
      <c r="F9" s="13"/>
      <c r="G9" s="13"/>
      <c r="H9" s="13"/>
    </row>
    <row r="10" spans="1:19" s="9" customFormat="1" ht="15.75" x14ac:dyDescent="0.25">
      <c r="B10" s="73" t="s">
        <v>2</v>
      </c>
      <c r="C10" s="74"/>
      <c r="D10" s="74"/>
      <c r="E10" s="75"/>
      <c r="F10" s="13"/>
      <c r="G10" s="13"/>
      <c r="H10" s="13"/>
    </row>
    <row r="11" spans="1:19" s="9" customFormat="1" ht="15.75" x14ac:dyDescent="0.25">
      <c r="B11" s="73" t="s">
        <v>46</v>
      </c>
      <c r="C11" s="74"/>
      <c r="D11" s="74"/>
      <c r="E11" s="75"/>
      <c r="F11" s="13"/>
      <c r="G11" s="13"/>
      <c r="H11" s="13"/>
    </row>
    <row r="12" spans="1:19" s="9" customFormat="1" ht="5.25" customHeight="1" x14ac:dyDescent="0.25">
      <c r="B12" s="17"/>
      <c r="C12" s="18"/>
      <c r="D12" s="18"/>
      <c r="E12" s="19"/>
      <c r="F12" s="13"/>
      <c r="G12" s="13"/>
      <c r="H12" s="13"/>
      <c r="R12" s="20"/>
      <c r="S12" s="20"/>
    </row>
    <row r="13" spans="1:19" s="9" customFormat="1" ht="25.5" customHeight="1" x14ac:dyDescent="0.25">
      <c r="B13" s="21" t="s">
        <v>3</v>
      </c>
      <c r="C13" s="22" t="s">
        <v>32</v>
      </c>
      <c r="D13" s="23" t="s">
        <v>33</v>
      </c>
      <c r="E13" s="24" t="s">
        <v>6</v>
      </c>
      <c r="F13" s="49"/>
      <c r="G13" s="49"/>
      <c r="H13" s="13"/>
      <c r="R13" s="25"/>
      <c r="S13" s="26"/>
    </row>
    <row r="14" spans="1:19" s="9" customFormat="1" x14ac:dyDescent="0.25">
      <c r="B14" s="37" t="s">
        <v>7</v>
      </c>
      <c r="C14" s="38">
        <f>SUM(C15:C26)</f>
        <v>625823471.14999998</v>
      </c>
      <c r="D14" s="38">
        <f>SUM(D15:D26)</f>
        <v>616506642.17000008</v>
      </c>
      <c r="E14" s="39">
        <f t="shared" ref="E14" si="0">(D14-C14)/C14</f>
        <v>-1.4887311533521573E-2</v>
      </c>
      <c r="F14" s="49"/>
      <c r="G14" s="49"/>
      <c r="H14" s="13"/>
      <c r="R14" s="25"/>
      <c r="S14" s="26"/>
    </row>
    <row r="15" spans="1:19" s="9" customFormat="1" x14ac:dyDescent="0.25">
      <c r="B15" s="51" t="s">
        <v>8</v>
      </c>
      <c r="C15" s="52">
        <v>48473697.549999997</v>
      </c>
      <c r="D15" s="52">
        <v>55225780</v>
      </c>
      <c r="E15" s="53">
        <f>(D15-C15)/C15</f>
        <v>0.13929373642345555</v>
      </c>
      <c r="F15" s="49">
        <f>C15/1000000</f>
        <v>48.473697549999997</v>
      </c>
      <c r="G15" s="49">
        <f t="shared" ref="G15:G26" si="1">D15/1000000</f>
        <v>55.22578</v>
      </c>
      <c r="H15" s="13"/>
      <c r="I15" s="59"/>
      <c r="R15" s="25"/>
      <c r="S15" s="26"/>
    </row>
    <row r="16" spans="1:19" s="9" customFormat="1" x14ac:dyDescent="0.25">
      <c r="B16" s="54" t="s">
        <v>9</v>
      </c>
      <c r="C16" s="50">
        <v>48656243.57</v>
      </c>
      <c r="D16" s="50">
        <v>55099794.740000002</v>
      </c>
      <c r="E16" s="55">
        <f>(D16-C16)/C16</f>
        <v>0.13243009935055702</v>
      </c>
      <c r="F16" s="49">
        <f t="shared" ref="F16:F22" si="2">C16/1000000</f>
        <v>48.656243570000001</v>
      </c>
      <c r="G16" s="49">
        <f t="shared" si="1"/>
        <v>55.09979474</v>
      </c>
      <c r="H16" s="13"/>
      <c r="I16" s="59"/>
      <c r="R16" s="25"/>
      <c r="S16" s="26"/>
    </row>
    <row r="17" spans="2:19" s="9" customFormat="1" x14ac:dyDescent="0.25">
      <c r="B17" s="54" t="s">
        <v>10</v>
      </c>
      <c r="C17" s="50">
        <v>50086809.789999999</v>
      </c>
      <c r="D17" s="50">
        <v>57789515.210000001</v>
      </c>
      <c r="E17" s="55">
        <f>(D17-C17)/C17</f>
        <v>0.1537871038761561</v>
      </c>
      <c r="F17" s="49">
        <f t="shared" si="2"/>
        <v>50.086809789999997</v>
      </c>
      <c r="G17" s="49">
        <f t="shared" si="1"/>
        <v>57.789515209999998</v>
      </c>
      <c r="H17" s="13"/>
      <c r="I17" s="59"/>
      <c r="R17" s="25"/>
      <c r="S17" s="26"/>
    </row>
    <row r="18" spans="2:19" s="9" customFormat="1" x14ac:dyDescent="0.25">
      <c r="B18" s="54" t="s">
        <v>11</v>
      </c>
      <c r="C18" s="50">
        <v>50226749.969999991</v>
      </c>
      <c r="D18" s="50">
        <v>48120143.539999999</v>
      </c>
      <c r="E18" s="55">
        <f>(D18-C18)/C18</f>
        <v>-4.1941922008854847E-2</v>
      </c>
      <c r="F18" s="49">
        <f t="shared" si="2"/>
        <v>50.226749969999993</v>
      </c>
      <c r="G18" s="49">
        <f t="shared" si="1"/>
        <v>48.120143540000001</v>
      </c>
      <c r="H18" s="13"/>
      <c r="I18" s="59"/>
      <c r="R18" s="25"/>
      <c r="S18" s="26"/>
    </row>
    <row r="19" spans="2:19" s="9" customFormat="1" x14ac:dyDescent="0.25">
      <c r="B19" s="54" t="s">
        <v>16</v>
      </c>
      <c r="C19" s="50">
        <v>52084155.050000004</v>
      </c>
      <c r="D19" s="50">
        <v>48450841.600000001</v>
      </c>
      <c r="E19" s="55">
        <f t="shared" ref="E19:E25" si="3">(D19-C19)/C19</f>
        <v>-6.9758517662657227E-2</v>
      </c>
      <c r="F19" s="49">
        <f t="shared" si="2"/>
        <v>52.084155050000007</v>
      </c>
      <c r="G19" s="49">
        <f t="shared" si="1"/>
        <v>48.450841600000004</v>
      </c>
      <c r="H19" s="13"/>
      <c r="I19" s="59"/>
      <c r="R19" s="25"/>
      <c r="S19" s="26"/>
    </row>
    <row r="20" spans="2:19" s="9" customFormat="1" x14ac:dyDescent="0.25">
      <c r="B20" s="54" t="s">
        <v>17</v>
      </c>
      <c r="C20" s="50">
        <v>51909975.079999998</v>
      </c>
      <c r="D20" s="50">
        <v>45676650.590000004</v>
      </c>
      <c r="E20" s="55">
        <f t="shared" si="3"/>
        <v>-0.12007951227858681</v>
      </c>
      <c r="F20" s="49">
        <f t="shared" si="2"/>
        <v>51.909975079999995</v>
      </c>
      <c r="G20" s="49">
        <f t="shared" si="1"/>
        <v>45.676650590000001</v>
      </c>
      <c r="H20" s="13"/>
      <c r="I20" s="59"/>
      <c r="R20" s="25"/>
      <c r="S20" s="26"/>
    </row>
    <row r="21" spans="2:19" s="9" customFormat="1" x14ac:dyDescent="0.25">
      <c r="B21" s="54" t="s">
        <v>18</v>
      </c>
      <c r="C21" s="50">
        <v>52497173.310000002</v>
      </c>
      <c r="D21" s="50">
        <v>49449773.850000001</v>
      </c>
      <c r="E21" s="55">
        <f t="shared" si="3"/>
        <v>-5.8048829448489797E-2</v>
      </c>
      <c r="F21" s="49">
        <f t="shared" si="2"/>
        <v>52.497173310000001</v>
      </c>
      <c r="G21" s="49">
        <f t="shared" si="1"/>
        <v>49.44977385</v>
      </c>
      <c r="H21" s="13"/>
      <c r="I21" s="59"/>
      <c r="R21" s="25"/>
      <c r="S21" s="26"/>
    </row>
    <row r="22" spans="2:19" s="9" customFormat="1" x14ac:dyDescent="0.25">
      <c r="B22" s="54" t="s">
        <v>19</v>
      </c>
      <c r="C22" s="50">
        <v>51357644.700000003</v>
      </c>
      <c r="D22" s="50">
        <v>49951702.100000001</v>
      </c>
      <c r="E22" s="55">
        <v>-2.737552721143385E-2</v>
      </c>
      <c r="F22" s="49">
        <f t="shared" si="2"/>
        <v>51.357644700000002</v>
      </c>
      <c r="G22" s="49">
        <f t="shared" si="1"/>
        <v>49.951702099999999</v>
      </c>
      <c r="H22" s="13"/>
      <c r="I22" s="59"/>
      <c r="R22" s="25"/>
      <c r="S22" s="26"/>
    </row>
    <row r="23" spans="2:19" s="9" customFormat="1" x14ac:dyDescent="0.25">
      <c r="B23" s="54" t="s">
        <v>20</v>
      </c>
      <c r="C23" s="50">
        <v>53530491.450000003</v>
      </c>
      <c r="D23" s="50">
        <v>50031955.130000003</v>
      </c>
      <c r="E23" s="55">
        <f t="shared" si="3"/>
        <v>-6.5355953686093052E-2</v>
      </c>
      <c r="F23" s="49">
        <v>53.53049145</v>
      </c>
      <c r="G23" s="49">
        <v>50.03195513</v>
      </c>
      <c r="H23" s="13"/>
      <c r="I23" s="59"/>
      <c r="R23" s="25"/>
      <c r="S23" s="26"/>
    </row>
    <row r="24" spans="2:19" s="9" customFormat="1" x14ac:dyDescent="0.25">
      <c r="B24" s="54" t="s">
        <v>21</v>
      </c>
      <c r="C24" s="50">
        <v>54235124</v>
      </c>
      <c r="D24" s="50">
        <v>51542420</v>
      </c>
      <c r="E24" s="55">
        <f t="shared" si="3"/>
        <v>-4.9648711045631608E-2</v>
      </c>
      <c r="F24" s="49">
        <f>C24/1000000</f>
        <v>54.235123999999999</v>
      </c>
      <c r="G24" s="49">
        <f t="shared" ref="G24" si="4">D24/1000000</f>
        <v>51.54242</v>
      </c>
      <c r="H24" s="13"/>
      <c r="I24" s="59"/>
      <c r="R24" s="25"/>
      <c r="S24" s="26"/>
    </row>
    <row r="25" spans="2:19" s="9" customFormat="1" x14ac:dyDescent="0.25">
      <c r="B25" s="54" t="s">
        <v>22</v>
      </c>
      <c r="C25" s="50">
        <v>54156177.439999998</v>
      </c>
      <c r="D25" s="50">
        <v>51456534.719999999</v>
      </c>
      <c r="E25" s="55">
        <f t="shared" si="3"/>
        <v>-4.9849211070906022E-2</v>
      </c>
      <c r="F25" s="49">
        <v>54.15617744</v>
      </c>
      <c r="G25" s="49">
        <v>51.456534720000001</v>
      </c>
      <c r="H25" s="13"/>
      <c r="I25" s="59"/>
      <c r="R25" s="25"/>
      <c r="S25" s="26"/>
    </row>
    <row r="26" spans="2:19" s="9" customFormat="1" x14ac:dyDescent="0.25">
      <c r="B26" s="56" t="s">
        <v>23</v>
      </c>
      <c r="C26" s="57">
        <v>58609229.240000002</v>
      </c>
      <c r="D26" s="57">
        <v>53711530.689999998</v>
      </c>
      <c r="E26" s="58">
        <f>(D26-C26)/C26</f>
        <v>-8.3565312383555315E-2</v>
      </c>
      <c r="F26" s="49">
        <f>C26/1000000</f>
        <v>58.609229240000005</v>
      </c>
      <c r="G26" s="49">
        <f t="shared" si="1"/>
        <v>53.711530689999996</v>
      </c>
      <c r="H26" s="13"/>
      <c r="I26" s="59"/>
      <c r="R26" s="25"/>
      <c r="S26" s="26"/>
    </row>
    <row r="27" spans="2:19" s="9" customFormat="1" x14ac:dyDescent="0.25">
      <c r="B27" s="34" t="s">
        <v>12</v>
      </c>
      <c r="F27" s="13"/>
      <c r="G27" s="13"/>
      <c r="H27" s="13"/>
      <c r="I27" s="59"/>
    </row>
    <row r="28" spans="2:19" s="9" customFormat="1" x14ac:dyDescent="0.25">
      <c r="E28" s="13"/>
      <c r="F28" s="13"/>
      <c r="G28" s="13"/>
      <c r="H28" s="13"/>
      <c r="I28" s="59"/>
    </row>
    <row r="29" spans="2:19" s="9" customFormat="1" x14ac:dyDescent="0.25">
      <c r="F29" s="13"/>
      <c r="G29" s="13"/>
      <c r="H29" s="13"/>
    </row>
    <row r="30" spans="2:19" s="9" customFormat="1" x14ac:dyDescent="0.25">
      <c r="F30" s="13"/>
      <c r="G30" s="13"/>
      <c r="H30" s="13"/>
    </row>
    <row r="31" spans="2:19" s="9" customFormat="1" x14ac:dyDescent="0.25">
      <c r="B31" s="35"/>
      <c r="F31" s="13"/>
      <c r="G31" s="13"/>
      <c r="H31" s="13"/>
    </row>
    <row r="47" spans="2:2" x14ac:dyDescent="0.25">
      <c r="B47" s="36" t="s">
        <v>12</v>
      </c>
    </row>
  </sheetData>
  <mergeCells count="4">
    <mergeCell ref="B8:E8"/>
    <mergeCell ref="B9:E9"/>
    <mergeCell ref="B10:E10"/>
    <mergeCell ref="B11:E11"/>
  </mergeCells>
  <printOptions horizontalCentered="1"/>
  <pageMargins left="0.15748031496062992" right="0.15748031496062992" top="0.39370078740157483" bottom="0.15748031496062992" header="0.31496062992125984" footer="0.31496062992125984"/>
  <pageSetup scale="84" orientation="landscape" r:id="rId1"/>
  <rowBreaks count="1" manualBreakCount="1">
    <brk id="50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S47"/>
  <sheetViews>
    <sheetView showGridLines="0" view="pageBreakPreview" topLeftCell="A10" zoomScaleNormal="100" zoomScaleSheetLayoutView="100" workbookViewId="0">
      <selection activeCell="D25" sqref="D25:D26"/>
    </sheetView>
  </sheetViews>
  <sheetFormatPr baseColWidth="10" defaultRowHeight="15" x14ac:dyDescent="0.25"/>
  <cols>
    <col min="1" max="1" width="0.7109375" customWidth="1"/>
    <col min="2" max="2" width="21.5703125" customWidth="1"/>
    <col min="3" max="3" width="21.85546875" customWidth="1"/>
    <col min="4" max="4" width="28.7109375" customWidth="1"/>
    <col min="5" max="5" width="19.5703125" customWidth="1"/>
    <col min="6" max="6" width="6.7109375" style="1" customWidth="1"/>
    <col min="7" max="7" width="1.5703125" style="1" customWidth="1"/>
    <col min="8" max="8" width="6" style="1" bestFit="1" customWidth="1"/>
    <col min="9" max="9" width="12.5703125" bestFit="1" customWidth="1"/>
    <col min="11" max="11" width="13.5703125" bestFit="1" customWidth="1"/>
  </cols>
  <sheetData>
    <row r="1" spans="1:19" ht="16.5" customHeight="1" thickBot="1" x14ac:dyDescent="0.3"/>
    <row r="2" spans="1:19" x14ac:dyDescent="0.25">
      <c r="B2" s="2"/>
      <c r="C2" s="3"/>
      <c r="D2" s="3"/>
      <c r="E2" s="4"/>
      <c r="F2" s="5"/>
    </row>
    <row r="3" spans="1:19" x14ac:dyDescent="0.25">
      <c r="B3" s="6"/>
      <c r="C3" s="7"/>
      <c r="D3" s="7"/>
      <c r="E3" s="8"/>
      <c r="F3" s="5"/>
    </row>
    <row r="4" spans="1:19" x14ac:dyDescent="0.25">
      <c r="A4" s="9"/>
      <c r="B4" s="6"/>
      <c r="C4" s="7"/>
      <c r="D4" s="7"/>
      <c r="E4" s="8"/>
    </row>
    <row r="5" spans="1:19" s="9" customFormat="1" x14ac:dyDescent="0.25">
      <c r="B5" s="10"/>
      <c r="C5" s="11"/>
      <c r="D5" s="11"/>
      <c r="E5" s="12"/>
      <c r="F5" s="13"/>
      <c r="G5" s="13"/>
      <c r="H5" s="13"/>
    </row>
    <row r="6" spans="1:19" s="9" customFormat="1" ht="15.75" thickBot="1" x14ac:dyDescent="0.3">
      <c r="B6" s="14"/>
      <c r="C6" s="15"/>
      <c r="D6" s="15"/>
      <c r="E6" s="16"/>
      <c r="F6" s="13"/>
      <c r="G6" s="13"/>
      <c r="H6" s="13"/>
    </row>
    <row r="7" spans="1:19" s="9" customFormat="1" ht="4.5" customHeight="1" x14ac:dyDescent="0.25">
      <c r="B7" s="17"/>
      <c r="C7" s="18"/>
      <c r="D7" s="18"/>
      <c r="E7" s="19"/>
      <c r="F7" s="13"/>
      <c r="G7" s="13"/>
      <c r="H7" s="13"/>
    </row>
    <row r="8" spans="1:19" s="9" customFormat="1" ht="15.75" x14ac:dyDescent="0.25">
      <c r="B8" s="73" t="s">
        <v>0</v>
      </c>
      <c r="C8" s="74"/>
      <c r="D8" s="74"/>
      <c r="E8" s="75"/>
      <c r="G8" s="13"/>
      <c r="H8" s="13"/>
    </row>
    <row r="9" spans="1:19" s="9" customFormat="1" ht="15" customHeight="1" x14ac:dyDescent="0.25">
      <c r="B9" s="73" t="s">
        <v>1</v>
      </c>
      <c r="C9" s="74"/>
      <c r="D9" s="74"/>
      <c r="E9" s="75"/>
      <c r="F9" s="13"/>
      <c r="G9" s="13"/>
      <c r="H9" s="13"/>
    </row>
    <row r="10" spans="1:19" s="9" customFormat="1" ht="15.75" x14ac:dyDescent="0.25">
      <c r="B10" s="73" t="s">
        <v>2</v>
      </c>
      <c r="C10" s="74"/>
      <c r="D10" s="74"/>
      <c r="E10" s="75"/>
      <c r="F10" s="13"/>
      <c r="G10" s="13"/>
      <c r="H10" s="13"/>
    </row>
    <row r="11" spans="1:19" s="9" customFormat="1" ht="15.75" x14ac:dyDescent="0.25">
      <c r="B11" s="73" t="s">
        <v>47</v>
      </c>
      <c r="C11" s="74"/>
      <c r="D11" s="74"/>
      <c r="E11" s="75"/>
      <c r="F11" s="13"/>
      <c r="G11" s="13"/>
      <c r="H11" s="13"/>
    </row>
    <row r="12" spans="1:19" s="9" customFormat="1" ht="5.25" customHeight="1" x14ac:dyDescent="0.25">
      <c r="B12" s="17"/>
      <c r="C12" s="18"/>
      <c r="D12" s="18"/>
      <c r="E12" s="19"/>
      <c r="F12" s="13"/>
      <c r="G12" s="13"/>
      <c r="H12" s="13"/>
      <c r="R12" s="20"/>
      <c r="S12" s="20"/>
    </row>
    <row r="13" spans="1:19" s="9" customFormat="1" ht="25.5" customHeight="1" x14ac:dyDescent="0.25">
      <c r="B13" s="21" t="s">
        <v>3</v>
      </c>
      <c r="C13" s="22" t="s">
        <v>34</v>
      </c>
      <c r="D13" s="23" t="s">
        <v>35</v>
      </c>
      <c r="E13" s="24" t="s">
        <v>6</v>
      </c>
      <c r="F13" s="49"/>
      <c r="G13" s="49"/>
      <c r="H13" s="13"/>
      <c r="R13" s="25"/>
      <c r="S13" s="26"/>
    </row>
    <row r="14" spans="1:19" s="9" customFormat="1" x14ac:dyDescent="0.25">
      <c r="B14" s="37" t="s">
        <v>7</v>
      </c>
      <c r="C14" s="38">
        <f>SUM(C15:C26)</f>
        <v>616506641.97000003</v>
      </c>
      <c r="D14" s="38">
        <f>SUM(D15:D26)</f>
        <v>714267160.36000013</v>
      </c>
      <c r="E14" s="39">
        <f>(D14-C14)/C14</f>
        <v>0.15857171964541017</v>
      </c>
      <c r="F14" s="49"/>
      <c r="G14" s="49"/>
      <c r="H14" s="13"/>
      <c r="R14" s="25"/>
      <c r="S14" s="26"/>
    </row>
    <row r="15" spans="1:19" s="9" customFormat="1" x14ac:dyDescent="0.25">
      <c r="B15" s="51" t="s">
        <v>8</v>
      </c>
      <c r="C15" s="52">
        <v>55225780</v>
      </c>
      <c r="D15" s="52">
        <v>51329327.329999998</v>
      </c>
      <c r="E15" s="53">
        <v>-7.0554959477258664E-2</v>
      </c>
      <c r="F15" s="49">
        <f>C15/1000000</f>
        <v>55.22578</v>
      </c>
      <c r="G15" s="49">
        <f>D15/1000000</f>
        <v>51.329327329999998</v>
      </c>
      <c r="H15" s="61"/>
      <c r="I15" s="59"/>
      <c r="J15" s="60"/>
      <c r="K15" s="59"/>
      <c r="L15" s="59"/>
      <c r="R15" s="25"/>
      <c r="S15" s="26"/>
    </row>
    <row r="16" spans="1:19" s="9" customFormat="1" x14ac:dyDescent="0.25">
      <c r="B16" s="54" t="s">
        <v>9</v>
      </c>
      <c r="C16" s="50">
        <v>55099794.740000002</v>
      </c>
      <c r="D16" s="50">
        <v>53876603.450000003</v>
      </c>
      <c r="E16" s="55">
        <v>-2.2199561645771734E-2</v>
      </c>
      <c r="F16" s="49">
        <f t="shared" ref="F16:G26" si="0">C16/1000000</f>
        <v>55.09979474</v>
      </c>
      <c r="G16" s="49">
        <f t="shared" si="0"/>
        <v>53.876603450000005</v>
      </c>
      <c r="H16" s="61"/>
      <c r="I16" s="59"/>
      <c r="J16" s="60"/>
      <c r="K16" s="59"/>
      <c r="R16" s="25"/>
      <c r="S16" s="26"/>
    </row>
    <row r="17" spans="2:19" s="9" customFormat="1" x14ac:dyDescent="0.25">
      <c r="B17" s="54" t="s">
        <v>10</v>
      </c>
      <c r="C17" s="50">
        <v>57789515.210000001</v>
      </c>
      <c r="D17" s="50">
        <v>55318504.710000001</v>
      </c>
      <c r="E17" s="55">
        <v>-4.2758803063508169E-2</v>
      </c>
      <c r="F17" s="49">
        <f t="shared" si="0"/>
        <v>57.789515209999998</v>
      </c>
      <c r="G17" s="49">
        <f t="shared" si="0"/>
        <v>55.318504709999999</v>
      </c>
      <c r="H17" s="61"/>
      <c r="I17" s="59"/>
      <c r="J17" s="60"/>
      <c r="K17" s="59"/>
      <c r="R17" s="25"/>
      <c r="S17" s="26"/>
    </row>
    <row r="18" spans="2:19" s="9" customFormat="1" x14ac:dyDescent="0.25">
      <c r="B18" s="54" t="s">
        <v>11</v>
      </c>
      <c r="C18" s="50">
        <v>48120143.539999999</v>
      </c>
      <c r="D18" s="50">
        <v>55123548.810000002</v>
      </c>
      <c r="E18" s="55">
        <v>0.14553999125498043</v>
      </c>
      <c r="F18" s="49">
        <f t="shared" si="0"/>
        <v>48.120143540000001</v>
      </c>
      <c r="G18" s="49">
        <f t="shared" si="0"/>
        <v>55.123548810000003</v>
      </c>
      <c r="H18" s="61"/>
      <c r="I18" s="59"/>
      <c r="J18" s="60"/>
      <c r="K18" s="59"/>
      <c r="R18" s="25"/>
      <c r="S18" s="26"/>
    </row>
    <row r="19" spans="2:19" s="9" customFormat="1" x14ac:dyDescent="0.25">
      <c r="B19" s="54" t="s">
        <v>16</v>
      </c>
      <c r="C19" s="50">
        <v>48450841.600000001</v>
      </c>
      <c r="D19" s="50">
        <v>57174464.759999998</v>
      </c>
      <c r="E19" s="55">
        <v>0.18005101401582252</v>
      </c>
      <c r="F19" s="49">
        <f t="shared" si="0"/>
        <v>48.450841600000004</v>
      </c>
      <c r="G19" s="49">
        <f t="shared" si="0"/>
        <v>57.174464759999999</v>
      </c>
      <c r="H19" s="61"/>
      <c r="I19" s="59"/>
      <c r="J19" s="60"/>
      <c r="K19" s="59"/>
      <c r="R19" s="25"/>
      <c r="S19" s="26"/>
    </row>
    <row r="20" spans="2:19" s="9" customFormat="1" x14ac:dyDescent="0.25">
      <c r="B20" s="54" t="s">
        <v>17</v>
      </c>
      <c r="C20" s="50">
        <v>45676650.590000004</v>
      </c>
      <c r="D20" s="50">
        <v>57215661</v>
      </c>
      <c r="E20" s="55">
        <v>0.25262382992080057</v>
      </c>
      <c r="F20" s="49">
        <f t="shared" si="0"/>
        <v>45.676650590000001</v>
      </c>
      <c r="G20" s="49">
        <f t="shared" si="0"/>
        <v>57.215660999999997</v>
      </c>
      <c r="H20" s="61"/>
      <c r="I20" s="59"/>
      <c r="J20" s="60"/>
      <c r="K20" s="59"/>
      <c r="R20" s="25"/>
      <c r="S20" s="26"/>
    </row>
    <row r="21" spans="2:19" s="9" customFormat="1" x14ac:dyDescent="0.25">
      <c r="B21" s="54" t="s">
        <v>18</v>
      </c>
      <c r="C21" s="50">
        <v>49449773.850000001</v>
      </c>
      <c r="D21" s="50">
        <v>59753309.909999996</v>
      </c>
      <c r="E21" s="55">
        <v>0.20836366393210501</v>
      </c>
      <c r="F21" s="49">
        <f t="shared" si="0"/>
        <v>49.44977385</v>
      </c>
      <c r="G21" s="49">
        <f t="shared" si="0"/>
        <v>59.753309909999999</v>
      </c>
      <c r="H21" s="61"/>
      <c r="I21" s="59"/>
      <c r="J21" s="60"/>
      <c r="K21" s="59"/>
      <c r="R21" s="25"/>
      <c r="S21" s="26"/>
    </row>
    <row r="22" spans="2:19" s="9" customFormat="1" x14ac:dyDescent="0.25">
      <c r="B22" s="54" t="s">
        <v>19</v>
      </c>
      <c r="C22" s="50">
        <v>49951702.100000001</v>
      </c>
      <c r="D22" s="50">
        <v>61377754</v>
      </c>
      <c r="E22" s="55">
        <v>0.2287419931582271</v>
      </c>
      <c r="F22" s="49">
        <f t="shared" si="0"/>
        <v>49.951702099999999</v>
      </c>
      <c r="G22" s="49">
        <f t="shared" si="0"/>
        <v>61.377754000000003</v>
      </c>
      <c r="H22" s="61"/>
      <c r="I22" s="59"/>
      <c r="J22" s="60"/>
      <c r="K22" s="59"/>
      <c r="R22" s="25"/>
      <c r="S22" s="26"/>
    </row>
    <row r="23" spans="2:19" s="9" customFormat="1" x14ac:dyDescent="0.25">
      <c r="B23" s="54" t="s">
        <v>20</v>
      </c>
      <c r="C23" s="50">
        <v>50031955.130000003</v>
      </c>
      <c r="D23" s="50">
        <v>63529065.549999997</v>
      </c>
      <c r="E23" s="55">
        <f>(D23/C23)-1</f>
        <v>0.26976979782081112</v>
      </c>
      <c r="F23" s="49">
        <f t="shared" si="0"/>
        <v>50.03195513</v>
      </c>
      <c r="G23" s="49">
        <f t="shared" si="0"/>
        <v>63.529065549999999</v>
      </c>
      <c r="H23" s="61"/>
      <c r="I23" s="59"/>
      <c r="J23" s="60"/>
      <c r="K23" s="59"/>
      <c r="R23" s="25"/>
      <c r="S23" s="26"/>
    </row>
    <row r="24" spans="2:19" s="9" customFormat="1" x14ac:dyDescent="0.25">
      <c r="B24" s="54" t="s">
        <v>21</v>
      </c>
      <c r="C24" s="50">
        <v>51542419.329999998</v>
      </c>
      <c r="D24" s="50">
        <v>64699339.919999994</v>
      </c>
      <c r="E24" s="55">
        <f>(D24/C24)-1</f>
        <v>0.25526393136035974</v>
      </c>
      <c r="F24" s="49">
        <f t="shared" si="0"/>
        <v>51.542419330000001</v>
      </c>
      <c r="G24" s="49">
        <f t="shared" si="0"/>
        <v>64.69933992</v>
      </c>
      <c r="H24" s="61"/>
      <c r="I24" s="59"/>
      <c r="J24" s="60"/>
      <c r="K24" s="59"/>
      <c r="R24" s="25"/>
      <c r="S24" s="26"/>
    </row>
    <row r="25" spans="2:19" s="9" customFormat="1" x14ac:dyDescent="0.25">
      <c r="B25" s="54" t="s">
        <v>22</v>
      </c>
      <c r="C25" s="50">
        <v>51456535.189999998</v>
      </c>
      <c r="D25" s="50">
        <v>64944650.609999999</v>
      </c>
      <c r="E25" s="55">
        <f t="shared" ref="E25:E26" si="1">(D25/C25)-1</f>
        <v>0.26212638239624941</v>
      </c>
      <c r="F25" s="49">
        <f t="shared" si="0"/>
        <v>51.456535189999997</v>
      </c>
      <c r="G25" s="49">
        <f t="shared" si="0"/>
        <v>64.944650609999997</v>
      </c>
      <c r="H25" s="61"/>
      <c r="I25" s="59"/>
      <c r="J25" s="60"/>
      <c r="K25" s="59"/>
      <c r="R25" s="25"/>
      <c r="S25" s="26"/>
    </row>
    <row r="26" spans="2:19" s="9" customFormat="1" x14ac:dyDescent="0.25">
      <c r="B26" s="56" t="s">
        <v>23</v>
      </c>
      <c r="C26" s="57">
        <v>53711530.689999998</v>
      </c>
      <c r="D26" s="57">
        <v>69924930.310000002</v>
      </c>
      <c r="E26" s="58">
        <f t="shared" si="1"/>
        <v>0.30186068823055545</v>
      </c>
      <c r="F26" s="49">
        <f t="shared" si="0"/>
        <v>53.711530689999996</v>
      </c>
      <c r="G26" s="49">
        <f t="shared" si="0"/>
        <v>69.924930310000008</v>
      </c>
      <c r="H26" s="61"/>
      <c r="I26" s="59"/>
      <c r="J26" s="60"/>
      <c r="K26" s="59"/>
      <c r="R26" s="25"/>
      <c r="S26" s="26"/>
    </row>
    <row r="27" spans="2:19" s="9" customFormat="1" x14ac:dyDescent="0.25">
      <c r="B27" s="34" t="s">
        <v>12</v>
      </c>
      <c r="F27" s="13"/>
      <c r="G27" s="13"/>
      <c r="H27" s="13"/>
    </row>
    <row r="28" spans="2:19" s="9" customFormat="1" x14ac:dyDescent="0.25">
      <c r="E28" s="13"/>
      <c r="F28" s="13"/>
      <c r="G28" s="13"/>
      <c r="H28" s="13"/>
    </row>
    <row r="29" spans="2:19" s="9" customFormat="1" x14ac:dyDescent="0.25">
      <c r="F29" s="13"/>
      <c r="G29" s="13"/>
      <c r="H29" s="13"/>
    </row>
    <row r="30" spans="2:19" s="9" customFormat="1" x14ac:dyDescent="0.25">
      <c r="F30" s="13"/>
      <c r="G30" s="13"/>
      <c r="H30" s="13"/>
    </row>
    <row r="31" spans="2:19" s="9" customFormat="1" x14ac:dyDescent="0.25">
      <c r="B31" s="35"/>
      <c r="F31" s="13"/>
      <c r="G31" s="13"/>
      <c r="H31" s="13"/>
    </row>
    <row r="47" spans="2:2" x14ac:dyDescent="0.25">
      <c r="B47" s="36" t="s">
        <v>12</v>
      </c>
    </row>
  </sheetData>
  <mergeCells count="4">
    <mergeCell ref="B8:E8"/>
    <mergeCell ref="B9:E9"/>
    <mergeCell ref="B10:E10"/>
    <mergeCell ref="B11:E11"/>
  </mergeCells>
  <printOptions horizontalCentered="1"/>
  <pageMargins left="0.15748031496062992" right="0.15748031496062992" top="0.39370078740157483" bottom="0.15748031496062992" header="0.31496062992125984" footer="0.31496062992125984"/>
  <pageSetup scale="90" orientation="landscape" r:id="rId1"/>
  <rowBreaks count="1" manualBreakCount="1">
    <brk id="50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S47"/>
  <sheetViews>
    <sheetView showGridLines="0" view="pageBreakPreview" topLeftCell="A10" zoomScaleNormal="100" zoomScaleSheetLayoutView="100" workbookViewId="0">
      <selection activeCell="H30" sqref="H30"/>
    </sheetView>
  </sheetViews>
  <sheetFormatPr baseColWidth="10" defaultRowHeight="15" x14ac:dyDescent="0.25"/>
  <cols>
    <col min="1" max="1" width="0.7109375" customWidth="1"/>
    <col min="2" max="2" width="21.5703125" customWidth="1"/>
    <col min="3" max="3" width="21.85546875" customWidth="1"/>
    <col min="4" max="4" width="28.7109375" customWidth="1"/>
    <col min="5" max="5" width="19.5703125" customWidth="1"/>
    <col min="6" max="6" width="4.5703125" style="1" customWidth="1"/>
    <col min="7" max="7" width="2.28515625" style="1" customWidth="1"/>
    <col min="8" max="8" width="6" style="1" bestFit="1" customWidth="1"/>
    <col min="9" max="9" width="12.5703125" bestFit="1" customWidth="1"/>
    <col min="11" max="11" width="13.5703125" bestFit="1" customWidth="1"/>
  </cols>
  <sheetData>
    <row r="1" spans="1:19" ht="16.5" customHeight="1" thickBot="1" x14ac:dyDescent="0.3"/>
    <row r="2" spans="1:19" x14ac:dyDescent="0.25">
      <c r="B2" s="2"/>
      <c r="C2" s="3"/>
      <c r="D2" s="3"/>
      <c r="E2" s="4"/>
      <c r="F2" s="65"/>
    </row>
    <row r="3" spans="1:19" x14ac:dyDescent="0.25">
      <c r="B3" s="6"/>
      <c r="C3" s="7"/>
      <c r="D3" s="7"/>
      <c r="E3" s="8"/>
      <c r="F3" s="65"/>
    </row>
    <row r="4" spans="1:19" x14ac:dyDescent="0.25">
      <c r="A4" s="9"/>
      <c r="B4" s="6"/>
      <c r="C4" s="7"/>
      <c r="D4" s="7"/>
      <c r="E4" s="8"/>
    </row>
    <row r="5" spans="1:19" s="9" customFormat="1" x14ac:dyDescent="0.25">
      <c r="B5" s="10"/>
      <c r="C5" s="11"/>
      <c r="D5" s="11"/>
      <c r="E5" s="12"/>
      <c r="F5" s="13"/>
      <c r="G5" s="13"/>
      <c r="H5" s="13"/>
    </row>
    <row r="6" spans="1:19" s="9" customFormat="1" ht="15.75" thickBot="1" x14ac:dyDescent="0.3">
      <c r="B6" s="14"/>
      <c r="C6" s="15"/>
      <c r="D6" s="15"/>
      <c r="E6" s="16"/>
      <c r="F6" s="13"/>
      <c r="G6" s="13"/>
      <c r="H6" s="13"/>
    </row>
    <row r="7" spans="1:19" s="9" customFormat="1" ht="4.5" customHeight="1" x14ac:dyDescent="0.25">
      <c r="B7" s="17"/>
      <c r="C7" s="18"/>
      <c r="D7" s="18"/>
      <c r="E7" s="19"/>
      <c r="F7" s="13"/>
      <c r="G7" s="13"/>
      <c r="H7" s="13"/>
    </row>
    <row r="8" spans="1:19" s="9" customFormat="1" ht="15.75" x14ac:dyDescent="0.25">
      <c r="B8" s="73" t="s">
        <v>0</v>
      </c>
      <c r="C8" s="74"/>
      <c r="D8" s="74"/>
      <c r="E8" s="75"/>
      <c r="F8" s="13"/>
      <c r="G8" s="13"/>
      <c r="H8" s="13"/>
    </row>
    <row r="9" spans="1:19" s="9" customFormat="1" ht="15" customHeight="1" x14ac:dyDescent="0.25">
      <c r="B9" s="73" t="s">
        <v>1</v>
      </c>
      <c r="C9" s="74"/>
      <c r="D9" s="74"/>
      <c r="E9" s="75"/>
      <c r="F9" s="13"/>
      <c r="G9" s="13"/>
      <c r="H9" s="13"/>
    </row>
    <row r="10" spans="1:19" s="9" customFormat="1" ht="15.75" x14ac:dyDescent="0.25">
      <c r="B10" s="73" t="s">
        <v>2</v>
      </c>
      <c r="C10" s="74"/>
      <c r="D10" s="74"/>
      <c r="E10" s="75"/>
      <c r="F10" s="13"/>
      <c r="G10" s="13"/>
      <c r="H10" s="13"/>
    </row>
    <row r="11" spans="1:19" s="9" customFormat="1" ht="15.75" x14ac:dyDescent="0.25">
      <c r="B11" s="73" t="s">
        <v>48</v>
      </c>
      <c r="C11" s="74"/>
      <c r="D11" s="74"/>
      <c r="E11" s="75"/>
      <c r="F11" s="13"/>
      <c r="G11" s="13"/>
      <c r="H11" s="13"/>
    </row>
    <row r="12" spans="1:19" s="9" customFormat="1" ht="5.25" customHeight="1" x14ac:dyDescent="0.25">
      <c r="B12" s="17"/>
      <c r="C12" s="18"/>
      <c r="D12" s="18"/>
      <c r="E12" s="19"/>
      <c r="F12" s="13"/>
      <c r="G12" s="13"/>
      <c r="H12" s="13"/>
      <c r="R12" s="20"/>
      <c r="S12" s="20"/>
    </row>
    <row r="13" spans="1:19" s="9" customFormat="1" ht="25.5" customHeight="1" x14ac:dyDescent="0.25">
      <c r="B13" s="21" t="s">
        <v>3</v>
      </c>
      <c r="C13" s="22" t="s">
        <v>36</v>
      </c>
      <c r="D13" s="23" t="s">
        <v>37</v>
      </c>
      <c r="E13" s="24" t="s">
        <v>6</v>
      </c>
      <c r="F13" s="49"/>
      <c r="G13" s="49"/>
      <c r="H13" s="62"/>
      <c r="R13" s="25"/>
      <c r="S13" s="26"/>
    </row>
    <row r="14" spans="1:19" s="9" customFormat="1" x14ac:dyDescent="0.25">
      <c r="B14" s="37" t="s">
        <v>7</v>
      </c>
      <c r="C14" s="38">
        <f>SUM(C15:C26)</f>
        <v>714267160.36000013</v>
      </c>
      <c r="D14" s="38">
        <f>SUM(D15:D26)</f>
        <v>872334623.38999987</v>
      </c>
      <c r="E14" s="39">
        <f>(D14-C14)/C14</f>
        <v>0.22130019662437181</v>
      </c>
      <c r="F14" s="49"/>
      <c r="G14" s="49"/>
      <c r="H14" s="62"/>
      <c r="R14" s="25"/>
      <c r="S14" s="26"/>
    </row>
    <row r="15" spans="1:19" s="9" customFormat="1" x14ac:dyDescent="0.25">
      <c r="B15" s="51" t="s">
        <v>8</v>
      </c>
      <c r="C15" s="52">
        <v>51329327.329999998</v>
      </c>
      <c r="D15" s="52">
        <v>63160565.890000001</v>
      </c>
      <c r="E15" s="53">
        <f t="shared" ref="E15:E22" si="0">(D15-C15)/C15</f>
        <v>0.23049666098166657</v>
      </c>
      <c r="F15" s="49">
        <f>C15/1000000</f>
        <v>51.329327329999998</v>
      </c>
      <c r="G15" s="49">
        <f>D15/1000000</f>
        <v>63.160565890000001</v>
      </c>
      <c r="H15" s="63"/>
      <c r="I15" s="59"/>
      <c r="J15" s="60"/>
      <c r="K15" s="59"/>
      <c r="L15" s="59"/>
      <c r="R15" s="25"/>
      <c r="S15" s="26"/>
    </row>
    <row r="16" spans="1:19" s="9" customFormat="1" x14ac:dyDescent="0.25">
      <c r="B16" s="54" t="s">
        <v>9</v>
      </c>
      <c r="C16" s="50">
        <v>53876603.450000003</v>
      </c>
      <c r="D16" s="50">
        <v>67894666</v>
      </c>
      <c r="E16" s="55">
        <f t="shared" si="0"/>
        <v>0.26018831278050802</v>
      </c>
      <c r="F16" s="49">
        <f t="shared" ref="F16:G27" si="1">C16/1000000</f>
        <v>53.876603450000005</v>
      </c>
      <c r="G16" s="49">
        <f t="shared" si="1"/>
        <v>67.894666000000001</v>
      </c>
      <c r="H16" s="63"/>
      <c r="I16" s="59"/>
      <c r="J16" s="60"/>
      <c r="K16" s="59"/>
      <c r="R16" s="25"/>
      <c r="S16" s="26"/>
    </row>
    <row r="17" spans="2:19" s="9" customFormat="1" x14ac:dyDescent="0.25">
      <c r="B17" s="54" t="s">
        <v>10</v>
      </c>
      <c r="C17" s="50">
        <v>55318504.710000001</v>
      </c>
      <c r="D17" s="50">
        <v>71128137</v>
      </c>
      <c r="E17" s="55">
        <f t="shared" si="0"/>
        <v>0.28579283501750313</v>
      </c>
      <c r="F17" s="49">
        <f t="shared" si="1"/>
        <v>55.318504709999999</v>
      </c>
      <c r="G17" s="49">
        <f t="shared" si="1"/>
        <v>71.128136999999995</v>
      </c>
      <c r="H17" s="63"/>
      <c r="I17" s="59"/>
      <c r="J17" s="60"/>
      <c r="K17" s="59"/>
      <c r="R17" s="25"/>
      <c r="S17" s="26"/>
    </row>
    <row r="18" spans="2:19" s="9" customFormat="1" x14ac:dyDescent="0.25">
      <c r="B18" s="54" t="s">
        <v>11</v>
      </c>
      <c r="C18" s="50">
        <v>55123548.810000002</v>
      </c>
      <c r="D18" s="50">
        <v>70172057.650000006</v>
      </c>
      <c r="E18" s="55">
        <f t="shared" si="0"/>
        <v>0.27299600923498674</v>
      </c>
      <c r="F18" s="49">
        <f t="shared" si="1"/>
        <v>55.123548810000003</v>
      </c>
      <c r="G18" s="49">
        <f t="shared" si="1"/>
        <v>70.172057649999999</v>
      </c>
      <c r="H18" s="63"/>
      <c r="I18" s="59"/>
      <c r="J18" s="60"/>
      <c r="K18" s="59"/>
      <c r="R18" s="25"/>
      <c r="S18" s="26"/>
    </row>
    <row r="19" spans="2:19" s="9" customFormat="1" x14ac:dyDescent="0.25">
      <c r="B19" s="54" t="s">
        <v>16</v>
      </c>
      <c r="C19" s="50">
        <v>57174464.759999998</v>
      </c>
      <c r="D19" s="50">
        <v>71388547.530000001</v>
      </c>
      <c r="E19" s="55">
        <f t="shared" si="0"/>
        <v>0.24860893459459826</v>
      </c>
      <c r="F19" s="49">
        <f t="shared" si="1"/>
        <v>57.174464759999999</v>
      </c>
      <c r="G19" s="49">
        <f t="shared" si="1"/>
        <v>71.388547529999997</v>
      </c>
      <c r="H19" s="63"/>
      <c r="I19" s="59"/>
      <c r="J19" s="60"/>
      <c r="K19" s="59"/>
      <c r="R19" s="25"/>
      <c r="S19" s="26"/>
    </row>
    <row r="20" spans="2:19" s="9" customFormat="1" x14ac:dyDescent="0.25">
      <c r="B20" s="54" t="s">
        <v>17</v>
      </c>
      <c r="C20" s="50">
        <v>57215661</v>
      </c>
      <c r="D20" s="50">
        <v>72252495.780000001</v>
      </c>
      <c r="E20" s="55">
        <f t="shared" si="0"/>
        <v>0.26280977126175298</v>
      </c>
      <c r="F20" s="49">
        <f t="shared" si="1"/>
        <v>57.215660999999997</v>
      </c>
      <c r="G20" s="49">
        <f t="shared" si="1"/>
        <v>72.252495780000004</v>
      </c>
      <c r="H20" s="63"/>
      <c r="I20" s="59"/>
      <c r="J20" s="60"/>
      <c r="K20" s="59"/>
      <c r="R20" s="25"/>
      <c r="S20" s="26"/>
    </row>
    <row r="21" spans="2:19" s="9" customFormat="1" x14ac:dyDescent="0.25">
      <c r="B21" s="54" t="s">
        <v>18</v>
      </c>
      <c r="C21" s="50">
        <v>59753309.909999996</v>
      </c>
      <c r="D21" s="50">
        <v>73480326.359999999</v>
      </c>
      <c r="E21" s="55">
        <f t="shared" si="0"/>
        <v>0.22972813507194054</v>
      </c>
      <c r="F21" s="49">
        <f t="shared" si="1"/>
        <v>59.753309909999999</v>
      </c>
      <c r="G21" s="49">
        <f t="shared" si="1"/>
        <v>73.480326360000007</v>
      </c>
      <c r="H21" s="63"/>
      <c r="I21" s="59"/>
      <c r="J21" s="60"/>
      <c r="K21" s="59"/>
      <c r="R21" s="25"/>
      <c r="S21" s="26"/>
    </row>
    <row r="22" spans="2:19" s="9" customFormat="1" x14ac:dyDescent="0.25">
      <c r="B22" s="54" t="s">
        <v>19</v>
      </c>
      <c r="C22" s="50">
        <v>61377754</v>
      </c>
      <c r="D22" s="50">
        <v>76149028.239999995</v>
      </c>
      <c r="E22" s="55">
        <f t="shared" si="0"/>
        <v>0.24066169381173502</v>
      </c>
      <c r="F22" s="49">
        <f t="shared" si="1"/>
        <v>61.377754000000003</v>
      </c>
      <c r="G22" s="49">
        <f t="shared" si="1"/>
        <v>76.149028239999993</v>
      </c>
      <c r="H22" s="63"/>
      <c r="I22" s="59"/>
      <c r="J22" s="60"/>
      <c r="K22" s="59"/>
      <c r="R22" s="25"/>
      <c r="S22" s="26"/>
    </row>
    <row r="23" spans="2:19" s="9" customFormat="1" x14ac:dyDescent="0.25">
      <c r="B23" s="54" t="s">
        <v>20</v>
      </c>
      <c r="C23" s="50">
        <v>63529065.549999997</v>
      </c>
      <c r="D23" s="50">
        <v>75231119.739999995</v>
      </c>
      <c r="E23" s="55">
        <f>(D23-C23)/C23</f>
        <v>0.18420000496922151</v>
      </c>
      <c r="F23" s="49">
        <f t="shared" si="1"/>
        <v>63.529065549999999</v>
      </c>
      <c r="G23" s="49">
        <f t="shared" si="1"/>
        <v>75.231119739999997</v>
      </c>
      <c r="H23" s="63"/>
      <c r="I23" s="59"/>
      <c r="J23" s="60"/>
      <c r="K23" s="59"/>
      <c r="R23" s="25"/>
      <c r="S23" s="26"/>
    </row>
    <row r="24" spans="2:19" s="9" customFormat="1" x14ac:dyDescent="0.25">
      <c r="B24" s="54" t="s">
        <v>38</v>
      </c>
      <c r="C24" s="50">
        <v>64699339.919999994</v>
      </c>
      <c r="D24" s="50">
        <v>76077545</v>
      </c>
      <c r="E24" s="55">
        <f t="shared" ref="E24:E26" si="2">(D24-C24)/C24</f>
        <v>0.17586276914214316</v>
      </c>
      <c r="F24" s="49">
        <f t="shared" ref="F24:F26" si="3">C24/1000000</f>
        <v>64.69933992</v>
      </c>
      <c r="G24" s="49">
        <f t="shared" ref="G24:G26" si="4">D24/1000000</f>
        <v>76.077545000000001</v>
      </c>
      <c r="H24" s="63"/>
      <c r="I24" s="59"/>
      <c r="J24" s="60"/>
      <c r="K24" s="59"/>
      <c r="R24" s="25"/>
      <c r="S24" s="26"/>
    </row>
    <row r="25" spans="2:19" s="9" customFormat="1" x14ac:dyDescent="0.25">
      <c r="B25" s="54" t="s">
        <v>39</v>
      </c>
      <c r="C25" s="50">
        <v>64944650.609999999</v>
      </c>
      <c r="D25" s="50">
        <v>76099573.409999996</v>
      </c>
      <c r="E25" s="55">
        <f t="shared" si="2"/>
        <v>0.17176045594558009</v>
      </c>
      <c r="F25" s="49">
        <f t="shared" si="3"/>
        <v>64.944650609999997</v>
      </c>
      <c r="G25" s="49">
        <f t="shared" si="4"/>
        <v>76.099573409999991</v>
      </c>
      <c r="H25" s="63"/>
      <c r="I25" s="59"/>
      <c r="J25" s="60"/>
      <c r="K25" s="59"/>
      <c r="R25" s="25"/>
      <c r="S25" s="26"/>
    </row>
    <row r="26" spans="2:19" s="9" customFormat="1" x14ac:dyDescent="0.25">
      <c r="B26" s="56" t="s">
        <v>40</v>
      </c>
      <c r="C26" s="57">
        <v>69924930.310000002</v>
      </c>
      <c r="D26" s="57">
        <v>79300560.790000007</v>
      </c>
      <c r="E26" s="58">
        <f t="shared" si="2"/>
        <v>0.13408137038442197</v>
      </c>
      <c r="F26" s="49">
        <f t="shared" si="3"/>
        <v>69.924930310000008</v>
      </c>
      <c r="G26" s="49">
        <f t="shared" si="4"/>
        <v>79.300560790000006</v>
      </c>
      <c r="H26" s="63"/>
      <c r="I26" s="59"/>
      <c r="J26" s="60"/>
      <c r="K26" s="59"/>
      <c r="R26" s="25"/>
      <c r="S26" s="26"/>
    </row>
    <row r="27" spans="2:19" s="9" customFormat="1" x14ac:dyDescent="0.25">
      <c r="B27" s="34" t="s">
        <v>12</v>
      </c>
      <c r="F27" s="49">
        <f t="shared" si="1"/>
        <v>0</v>
      </c>
      <c r="G27" s="49">
        <f t="shared" si="1"/>
        <v>0</v>
      </c>
      <c r="H27" s="62"/>
    </row>
    <row r="28" spans="2:19" s="9" customFormat="1" x14ac:dyDescent="0.25">
      <c r="E28" s="13"/>
      <c r="F28" s="13"/>
      <c r="G28" s="13"/>
      <c r="H28" s="62"/>
    </row>
    <row r="29" spans="2:19" s="9" customFormat="1" x14ac:dyDescent="0.25">
      <c r="F29" s="13"/>
      <c r="G29" s="13"/>
      <c r="H29" s="62"/>
    </row>
    <row r="30" spans="2:19" s="9" customFormat="1" x14ac:dyDescent="0.25">
      <c r="F30" s="13"/>
      <c r="G30" s="13"/>
      <c r="H30" s="62"/>
    </row>
    <row r="31" spans="2:19" s="9" customFormat="1" x14ac:dyDescent="0.25">
      <c r="B31" s="35"/>
      <c r="F31" s="13"/>
      <c r="G31" s="13"/>
      <c r="H31" s="62"/>
    </row>
    <row r="32" spans="2:19" x14ac:dyDescent="0.25">
      <c r="H32" s="64"/>
    </row>
    <row r="33" spans="2:8" x14ac:dyDescent="0.25">
      <c r="H33" s="64"/>
    </row>
    <row r="34" spans="2:8" x14ac:dyDescent="0.25">
      <c r="H34" s="64"/>
    </row>
    <row r="47" spans="2:8" x14ac:dyDescent="0.25">
      <c r="B47" s="36" t="s">
        <v>12</v>
      </c>
    </row>
  </sheetData>
  <mergeCells count="4">
    <mergeCell ref="B8:E8"/>
    <mergeCell ref="B9:E9"/>
    <mergeCell ref="B10:E10"/>
    <mergeCell ref="B11:E11"/>
  </mergeCells>
  <printOptions horizontalCentered="1"/>
  <pageMargins left="0.15748031496062992" right="0.15748031496062992" top="0.39370078740157483" bottom="0.15748031496062992" header="0.31496062992125984" footer="0.31496062992125984"/>
  <pageSetup scale="84" orientation="landscape" r:id="rId1"/>
  <rowBreaks count="1" manualBreakCount="1">
    <brk id="50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B493-BA60-4FFC-85C9-783588B1F0DE}">
  <dimension ref="A1:S44"/>
  <sheetViews>
    <sheetView showGridLines="0" view="pageBreakPreview" topLeftCell="A10" zoomScaleNormal="100" zoomScaleSheetLayoutView="100" workbookViewId="0">
      <selection activeCell="I27" sqref="I27"/>
    </sheetView>
  </sheetViews>
  <sheetFormatPr baseColWidth="10" defaultRowHeight="15" x14ac:dyDescent="0.25"/>
  <cols>
    <col min="1" max="1" width="0.7109375" customWidth="1"/>
    <col min="2" max="2" width="21.5703125" customWidth="1"/>
    <col min="3" max="3" width="21.85546875" customWidth="1"/>
    <col min="4" max="4" width="28.7109375" customWidth="1"/>
    <col min="5" max="5" width="19.5703125" customWidth="1"/>
    <col min="6" max="6" width="6.7109375" style="1" customWidth="1"/>
    <col min="7" max="7" width="1.5703125" style="1" customWidth="1"/>
    <col min="8" max="8" width="6" style="1" bestFit="1" customWidth="1"/>
    <col min="9" max="9" width="12.5703125" bestFit="1" customWidth="1"/>
    <col min="11" max="11" width="13.5703125" bestFit="1" customWidth="1"/>
  </cols>
  <sheetData>
    <row r="1" spans="1:19" ht="16.5" customHeight="1" x14ac:dyDescent="0.25"/>
    <row r="2" spans="1:19" x14ac:dyDescent="0.25">
      <c r="B2" s="7"/>
      <c r="C2" s="7"/>
      <c r="D2" s="7"/>
      <c r="E2" s="7"/>
      <c r="F2" s="65"/>
    </row>
    <row r="3" spans="1:19" x14ac:dyDescent="0.25">
      <c r="B3" s="7"/>
      <c r="C3" s="7"/>
      <c r="D3" s="7"/>
      <c r="E3" s="7"/>
      <c r="F3" s="65"/>
    </row>
    <row r="4" spans="1:19" x14ac:dyDescent="0.25">
      <c r="A4" s="9"/>
      <c r="B4" s="7"/>
      <c r="C4" s="7"/>
      <c r="D4" s="7"/>
      <c r="E4" s="7"/>
    </row>
    <row r="5" spans="1:19" s="9" customFormat="1" x14ac:dyDescent="0.25">
      <c r="B5" s="11"/>
      <c r="C5" s="11"/>
      <c r="D5" s="11"/>
      <c r="E5" s="11"/>
      <c r="F5" s="13"/>
      <c r="G5" s="13"/>
      <c r="H5" s="13"/>
    </row>
    <row r="6" spans="1:19" s="9" customFormat="1" x14ac:dyDescent="0.25">
      <c r="B6" s="11"/>
      <c r="C6" s="11"/>
      <c r="D6" s="11"/>
      <c r="E6" s="11"/>
      <c r="F6" s="13"/>
      <c r="G6" s="13"/>
      <c r="H6" s="13"/>
    </row>
    <row r="7" spans="1:19" s="9" customFormat="1" ht="15.75" x14ac:dyDescent="0.25">
      <c r="B7" s="74" t="s">
        <v>0</v>
      </c>
      <c r="C7" s="74"/>
      <c r="D7" s="74"/>
      <c r="E7" s="74"/>
      <c r="F7" s="13"/>
      <c r="G7" s="13"/>
      <c r="H7" s="13"/>
    </row>
    <row r="8" spans="1:19" s="9" customFormat="1" ht="15" customHeight="1" x14ac:dyDescent="0.25">
      <c r="B8" s="74" t="s">
        <v>1</v>
      </c>
      <c r="C8" s="74"/>
      <c r="D8" s="74"/>
      <c r="E8" s="74"/>
      <c r="F8" s="13"/>
      <c r="G8" s="13"/>
      <c r="H8" s="13"/>
    </row>
    <row r="9" spans="1:19" s="9" customFormat="1" ht="15.75" x14ac:dyDescent="0.25">
      <c r="B9" s="74" t="s">
        <v>2</v>
      </c>
      <c r="C9" s="74"/>
      <c r="D9" s="74"/>
      <c r="E9" s="74"/>
      <c r="F9" s="13"/>
      <c r="G9" s="13"/>
      <c r="H9" s="13"/>
    </row>
    <row r="10" spans="1:19" s="9" customFormat="1" ht="15.75" x14ac:dyDescent="0.25">
      <c r="B10" s="74" t="s">
        <v>49</v>
      </c>
      <c r="C10" s="74"/>
      <c r="D10" s="74"/>
      <c r="E10" s="74"/>
      <c r="F10" s="13"/>
      <c r="G10" s="13"/>
      <c r="H10" s="13"/>
    </row>
    <row r="11" spans="1:19" s="9" customFormat="1" ht="25.5" customHeight="1" x14ac:dyDescent="0.25">
      <c r="B11" s="66" t="s">
        <v>3</v>
      </c>
      <c r="C11" s="67" t="s">
        <v>41</v>
      </c>
      <c r="D11" s="67" t="s">
        <v>42</v>
      </c>
      <c r="E11" s="68" t="s">
        <v>6</v>
      </c>
      <c r="F11" s="49"/>
      <c r="G11" s="49"/>
      <c r="H11" s="13"/>
      <c r="R11" s="25"/>
      <c r="S11" s="26"/>
    </row>
    <row r="12" spans="1:19" s="9" customFormat="1" x14ac:dyDescent="0.25">
      <c r="B12" s="69" t="s">
        <v>7</v>
      </c>
      <c r="C12" s="70">
        <f>SUM(C13:C24)</f>
        <v>872334623.38999987</v>
      </c>
      <c r="D12" s="70">
        <f>SUM(D13:D24)</f>
        <v>1006099857.8299999</v>
      </c>
      <c r="E12" s="71">
        <f>(D12-C12)/C12</f>
        <v>0.15334165451346166</v>
      </c>
      <c r="F12" s="49"/>
      <c r="G12" s="49"/>
      <c r="H12" s="13"/>
      <c r="J12" s="59"/>
      <c r="R12" s="25"/>
      <c r="S12" s="26"/>
    </row>
    <row r="13" spans="1:19" s="9" customFormat="1" x14ac:dyDescent="0.25">
      <c r="B13" s="51" t="s">
        <v>8</v>
      </c>
      <c r="C13" s="52">
        <v>63160565.890000001</v>
      </c>
      <c r="D13" s="52">
        <v>76222109.480000004</v>
      </c>
      <c r="E13" s="53">
        <f t="shared" ref="E13:E24" si="0">(D13-C13)/C13</f>
        <v>0.20679902730364855</v>
      </c>
      <c r="F13" s="49">
        <f>C13/1000000</f>
        <v>63.160565890000001</v>
      </c>
      <c r="G13" s="49">
        <f>D13/1000000</f>
        <v>76.22210948</v>
      </c>
      <c r="H13" s="61"/>
      <c r="J13" s="59"/>
      <c r="K13" s="59"/>
      <c r="L13" s="59"/>
      <c r="R13" s="25"/>
      <c r="S13" s="26"/>
    </row>
    <row r="14" spans="1:19" s="9" customFormat="1" x14ac:dyDescent="0.25">
      <c r="B14" s="54" t="s">
        <v>9</v>
      </c>
      <c r="C14" s="50">
        <v>67894666</v>
      </c>
      <c r="D14" s="50">
        <v>76631077</v>
      </c>
      <c r="E14" s="55">
        <f t="shared" si="0"/>
        <v>0.12867595519212069</v>
      </c>
      <c r="F14" s="49">
        <f t="shared" ref="F14:F24" si="1">C14/1000000</f>
        <v>67.894666000000001</v>
      </c>
      <c r="G14" s="49">
        <f t="shared" ref="G14:G24" si="2">D14/1000000</f>
        <v>76.631077000000005</v>
      </c>
      <c r="H14" s="61"/>
      <c r="J14" s="59"/>
      <c r="K14" s="59"/>
      <c r="R14" s="25"/>
      <c r="S14" s="26"/>
    </row>
    <row r="15" spans="1:19" s="9" customFormat="1" x14ac:dyDescent="0.25">
      <c r="B15" s="54" t="s">
        <v>10</v>
      </c>
      <c r="C15" s="50">
        <v>71128137</v>
      </c>
      <c r="D15" s="50">
        <v>81478604.170000002</v>
      </c>
      <c r="E15" s="55">
        <f t="shared" si="0"/>
        <v>0.14551860355909507</v>
      </c>
      <c r="F15" s="49">
        <f t="shared" si="1"/>
        <v>71.128136999999995</v>
      </c>
      <c r="G15" s="49">
        <f t="shared" si="2"/>
        <v>81.478604169999997</v>
      </c>
      <c r="H15" s="61"/>
      <c r="J15" s="59"/>
      <c r="K15" s="59"/>
      <c r="R15" s="25"/>
      <c r="S15" s="26"/>
    </row>
    <row r="16" spans="1:19" s="9" customFormat="1" x14ac:dyDescent="0.25">
      <c r="B16" s="54" t="s">
        <v>11</v>
      </c>
      <c r="C16" s="50">
        <v>70172057.650000006</v>
      </c>
      <c r="D16" s="50">
        <v>78455081</v>
      </c>
      <c r="E16" s="55">
        <f t="shared" si="0"/>
        <v>0.11803876966688881</v>
      </c>
      <c r="F16" s="49">
        <f t="shared" si="1"/>
        <v>70.172057649999999</v>
      </c>
      <c r="G16" s="49">
        <f t="shared" si="2"/>
        <v>78.455081000000007</v>
      </c>
      <c r="H16" s="61"/>
      <c r="J16" s="59"/>
      <c r="K16" s="59"/>
      <c r="R16" s="25"/>
      <c r="S16" s="26"/>
    </row>
    <row r="17" spans="2:19" s="9" customFormat="1" x14ac:dyDescent="0.25">
      <c r="B17" s="54" t="s">
        <v>16</v>
      </c>
      <c r="C17" s="50">
        <v>71388547.530000001</v>
      </c>
      <c r="D17" s="50">
        <v>84523810.879999995</v>
      </c>
      <c r="E17" s="55">
        <f t="shared" si="0"/>
        <v>0.18399678666217562</v>
      </c>
      <c r="F17" s="49">
        <f t="shared" si="1"/>
        <v>71.388547529999997</v>
      </c>
      <c r="G17" s="49">
        <f t="shared" si="2"/>
        <v>84.523810879999999</v>
      </c>
      <c r="H17" s="61"/>
      <c r="J17" s="59"/>
      <c r="K17" s="59"/>
      <c r="R17" s="25"/>
      <c r="S17" s="26"/>
    </row>
    <row r="18" spans="2:19" s="9" customFormat="1" x14ac:dyDescent="0.25">
      <c r="B18" s="54" t="s">
        <v>17</v>
      </c>
      <c r="C18" s="50">
        <v>72252495.780000001</v>
      </c>
      <c r="D18" s="50">
        <v>83765694.680000007</v>
      </c>
      <c r="E18" s="55">
        <f t="shared" si="0"/>
        <v>0.15934672948954298</v>
      </c>
      <c r="F18" s="49">
        <f t="shared" si="1"/>
        <v>72.252495780000004</v>
      </c>
      <c r="G18" s="49">
        <f t="shared" si="2"/>
        <v>83.76569468000001</v>
      </c>
      <c r="H18" s="61"/>
      <c r="J18" s="59"/>
      <c r="K18" s="59"/>
      <c r="R18" s="25"/>
      <c r="S18" s="26"/>
    </row>
    <row r="19" spans="2:19" s="9" customFormat="1" x14ac:dyDescent="0.25">
      <c r="B19" s="54" t="s">
        <v>18</v>
      </c>
      <c r="C19" s="50">
        <v>73480326.359999999</v>
      </c>
      <c r="D19" s="50">
        <v>85477877</v>
      </c>
      <c r="E19" s="55">
        <f t="shared" si="0"/>
        <v>0.16327568526602282</v>
      </c>
      <c r="F19" s="49">
        <f t="shared" si="1"/>
        <v>73.480326360000007</v>
      </c>
      <c r="G19" s="49">
        <f t="shared" si="2"/>
        <v>85.477877000000007</v>
      </c>
      <c r="H19" s="61"/>
      <c r="J19" s="59"/>
      <c r="K19" s="59"/>
      <c r="R19" s="25"/>
      <c r="S19" s="26"/>
    </row>
    <row r="20" spans="2:19" s="9" customFormat="1" x14ac:dyDescent="0.25">
      <c r="B20" s="54" t="s">
        <v>19</v>
      </c>
      <c r="C20" s="50">
        <v>76149028.239999995</v>
      </c>
      <c r="D20" s="50">
        <v>87771973.420000002</v>
      </c>
      <c r="E20" s="55">
        <f t="shared" si="0"/>
        <v>0.15263418915035662</v>
      </c>
      <c r="F20" s="49">
        <f t="shared" si="1"/>
        <v>76.149028239999993</v>
      </c>
      <c r="G20" s="49">
        <f t="shared" si="2"/>
        <v>87.771973419999995</v>
      </c>
      <c r="H20" s="61"/>
      <c r="J20" s="59"/>
      <c r="K20" s="59"/>
      <c r="R20" s="25"/>
      <c r="S20" s="26"/>
    </row>
    <row r="21" spans="2:19" s="9" customFormat="1" x14ac:dyDescent="0.25">
      <c r="B21" s="54" t="s">
        <v>20</v>
      </c>
      <c r="C21" s="50">
        <v>75231119.739999995</v>
      </c>
      <c r="D21" s="50">
        <v>86029291.340000004</v>
      </c>
      <c r="E21" s="55">
        <f t="shared" si="0"/>
        <v>0.14353330958410124</v>
      </c>
      <c r="F21" s="49">
        <f t="shared" si="1"/>
        <v>75.231119739999997</v>
      </c>
      <c r="G21" s="49">
        <f t="shared" si="2"/>
        <v>86.02929134</v>
      </c>
      <c r="H21" s="61"/>
      <c r="J21" s="59"/>
      <c r="K21" s="59"/>
      <c r="R21" s="25"/>
      <c r="S21" s="26"/>
    </row>
    <row r="22" spans="2:19" s="9" customFormat="1" x14ac:dyDescent="0.25">
      <c r="B22" s="54" t="s">
        <v>21</v>
      </c>
      <c r="C22" s="50">
        <v>76077545</v>
      </c>
      <c r="D22" s="50">
        <v>88002952.540000007</v>
      </c>
      <c r="E22" s="55">
        <f t="shared" si="0"/>
        <v>0.15675331715817073</v>
      </c>
      <c r="F22" s="49">
        <f t="shared" si="1"/>
        <v>76.077545000000001</v>
      </c>
      <c r="G22" s="49">
        <f t="shared" si="2"/>
        <v>88.00295254000001</v>
      </c>
      <c r="H22" s="61"/>
      <c r="J22" s="59"/>
      <c r="K22" s="59"/>
      <c r="R22" s="25"/>
      <c r="S22" s="26"/>
    </row>
    <row r="23" spans="2:19" s="9" customFormat="1" x14ac:dyDescent="0.25">
      <c r="B23" s="54" t="s">
        <v>39</v>
      </c>
      <c r="C23" s="50">
        <v>76099573.409999996</v>
      </c>
      <c r="D23" s="50">
        <v>87423658</v>
      </c>
      <c r="E23" s="55">
        <v>0.14880615071242886</v>
      </c>
      <c r="F23" s="49">
        <f t="shared" si="1"/>
        <v>76.099573409999991</v>
      </c>
      <c r="G23" s="49">
        <f t="shared" si="2"/>
        <v>87.423658000000003</v>
      </c>
      <c r="H23" s="61"/>
      <c r="J23" s="59"/>
      <c r="K23" s="59"/>
      <c r="R23" s="25"/>
      <c r="S23" s="26"/>
    </row>
    <row r="24" spans="2:19" s="9" customFormat="1" x14ac:dyDescent="0.25">
      <c r="B24" s="56" t="s">
        <v>23</v>
      </c>
      <c r="C24" s="57">
        <v>79300560.790000007</v>
      </c>
      <c r="D24" s="57">
        <v>90317728.319999993</v>
      </c>
      <c r="E24" s="58">
        <f t="shared" si="0"/>
        <v>0.13892925119628255</v>
      </c>
      <c r="F24" s="49">
        <f t="shared" si="1"/>
        <v>79.300560790000006</v>
      </c>
      <c r="G24" s="49">
        <f t="shared" si="2"/>
        <v>90.317728319999986</v>
      </c>
      <c r="H24" s="61"/>
      <c r="J24" s="59"/>
      <c r="K24" s="59"/>
      <c r="R24" s="25"/>
      <c r="S24" s="26"/>
    </row>
    <row r="25" spans="2:19" s="9" customFormat="1" x14ac:dyDescent="0.25">
      <c r="B25" s="72" t="s">
        <v>12</v>
      </c>
      <c r="E25" s="13"/>
      <c r="F25" s="13"/>
      <c r="G25" s="13"/>
      <c r="H25" s="13"/>
    </row>
    <row r="26" spans="2:19" s="9" customFormat="1" x14ac:dyDescent="0.25">
      <c r="F26" s="13"/>
      <c r="G26" s="13"/>
      <c r="H26" s="13"/>
    </row>
    <row r="27" spans="2:19" s="9" customFormat="1" x14ac:dyDescent="0.25">
      <c r="F27" s="13"/>
      <c r="G27" s="13"/>
      <c r="H27" s="13"/>
    </row>
    <row r="28" spans="2:19" s="9" customFormat="1" x14ac:dyDescent="0.25">
      <c r="B28" s="35"/>
      <c r="F28" s="13"/>
      <c r="G28" s="13"/>
      <c r="H28" s="13"/>
    </row>
    <row r="44" spans="2:2" x14ac:dyDescent="0.25">
      <c r="B44" s="36" t="s">
        <v>12</v>
      </c>
    </row>
  </sheetData>
  <mergeCells count="4">
    <mergeCell ref="B7:E7"/>
    <mergeCell ref="B8:E8"/>
    <mergeCell ref="B9:E9"/>
    <mergeCell ref="B10:E10"/>
  </mergeCells>
  <printOptions horizontalCentered="1"/>
  <pageMargins left="0.15748031496062992" right="0.15748031496062992" top="0.39370078740157483" bottom="0.15748031496062992" header="0.31496062992125984" footer="0.31496062992125984"/>
  <pageSetup scale="85" orientation="landscape" r:id="rId1"/>
  <rowBreaks count="1" manualBreakCount="1">
    <brk id="4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 2015</vt:lpstr>
      <vt:lpstr>2016</vt:lpstr>
      <vt:lpstr> 2017</vt:lpstr>
      <vt:lpstr> 2018</vt:lpstr>
      <vt:lpstr>2019</vt:lpstr>
      <vt:lpstr>2020</vt:lpstr>
      <vt:lpstr> 2021</vt:lpstr>
      <vt:lpstr> 2022</vt:lpstr>
      <vt:lpstr> 2023</vt:lpstr>
      <vt:lpstr> 2024</vt:lpstr>
      <vt:lpstr>' 2015'!Área_de_impresión</vt:lpstr>
      <vt:lpstr>' 2017'!Área_de_impresión</vt:lpstr>
      <vt:lpstr>' 2018'!Área_de_impresión</vt:lpstr>
      <vt:lpstr>' 2021'!Área_de_impresión</vt:lpstr>
      <vt:lpstr>' 2022'!Área_de_impresión</vt:lpstr>
      <vt:lpstr>' 2023'!Área_de_impresión</vt:lpstr>
      <vt:lpstr>' 2024'!Área_de_impresión</vt:lpstr>
      <vt:lpstr>'2016'!Área_de_impresión</vt:lpstr>
      <vt:lpstr>'2019'!Área_de_impresión</vt:lpstr>
      <vt:lpstr>'2020'!Área_de_impresión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2024-01-09T15:25:32Z</cp:lastPrinted>
  <dcterms:created xsi:type="dcterms:W3CDTF">2016-05-24T19:45:15Z</dcterms:created>
  <dcterms:modified xsi:type="dcterms:W3CDTF">2024-04-11T19:50:15Z</dcterms:modified>
</cp:coreProperties>
</file>