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Feb" sheetId="1" r:id="rId1"/>
  </sheets>
  <definedNames>
    <definedName name="_xlnm.Print_Area" localSheetId="0">Feb!$C$1:$K$83</definedName>
    <definedName name="_xlnm.Print_Titles" localSheetId="0">Feb!$1:$7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1" l="1"/>
  <c r="H73" i="1"/>
  <c r="I72" i="1"/>
  <c r="I71" i="1"/>
  <c r="I70" i="1"/>
  <c r="I69" i="1"/>
  <c r="I68" i="1"/>
  <c r="I67" i="1"/>
  <c r="I66" i="1"/>
  <c r="G66" i="1"/>
  <c r="I65" i="1"/>
  <c r="I64" i="1"/>
  <c r="I63" i="1"/>
  <c r="I62" i="1"/>
  <c r="I61" i="1"/>
  <c r="I60" i="1"/>
  <c r="I59" i="1"/>
  <c r="I58" i="1"/>
  <c r="I57" i="1"/>
  <c r="I56" i="1"/>
  <c r="I55" i="1"/>
  <c r="G55" i="1"/>
  <c r="I54" i="1"/>
  <c r="G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G29" i="1"/>
  <c r="I28" i="1"/>
  <c r="I27" i="1"/>
  <c r="I26" i="1"/>
  <c r="I25" i="1"/>
  <c r="I24" i="1"/>
  <c r="I23" i="1"/>
  <c r="I22" i="1"/>
  <c r="I21" i="1"/>
  <c r="I20" i="1"/>
  <c r="G19" i="1"/>
  <c r="I19" i="1" s="1"/>
  <c r="I18" i="1"/>
  <c r="I17" i="1"/>
  <c r="G16" i="1"/>
  <c r="G73" i="1" s="1"/>
  <c r="I15" i="1"/>
  <c r="I14" i="1"/>
  <c r="I13" i="1"/>
  <c r="I12" i="1"/>
  <c r="I11" i="1"/>
  <c r="I10" i="1"/>
  <c r="I9" i="1"/>
  <c r="I8" i="1"/>
  <c r="I16" i="1" l="1"/>
  <c r="I73" i="1" s="1"/>
  <c r="L74" i="1" s="1"/>
</calcChain>
</file>

<file path=xl/sharedStrings.xml><?xml version="1.0" encoding="utf-8"?>
<sst xmlns="http://schemas.openxmlformats.org/spreadsheetml/2006/main" count="341" uniqueCount="193">
  <si>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</si>
  <si>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</si>
  <si>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</si>
  <si>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</si>
  <si>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28/02/2022</t>
  </si>
  <si>
    <t>VALOR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</si>
  <si>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</si>
  <si>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</si>
  <si>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</si>
  <si>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</si>
  <si>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</si>
  <si>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</si>
  <si>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</si>
  <si>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</si>
  <si>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</si>
  <si>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B1500000101</t>
  </si>
  <si>
    <t>JOSE A. CARVAJAL RAMIREZ</t>
  </si>
  <si>
    <t>ALQUILER LOCAL</t>
  </si>
  <si>
    <t>FEBRERO</t>
  </si>
  <si>
    <t>PENDIENTE</t>
  </si>
  <si>
    <t>B1500000001</t>
  </si>
  <si>
    <t>LUCAS EVANGELISTA MARTE PILAR</t>
  </si>
  <si>
    <t>SERVICIOS PRROFESIONALES</t>
  </si>
  <si>
    <t>ENERO</t>
  </si>
  <si>
    <t>B1500000102</t>
  </si>
  <si>
    <t>LISSELOT MARIA RIVERA</t>
  </si>
  <si>
    <t>B1500000021</t>
  </si>
  <si>
    <t>AURORA DE LAS MERCEDES</t>
  </si>
  <si>
    <t>SRIA CAROLINA BELLO SOSA</t>
  </si>
  <si>
    <t>PUBLICIDAD</t>
  </si>
  <si>
    <t>22/02/202</t>
  </si>
  <si>
    <t>PABLO CEFERINO ESPAILLAT GALAN</t>
  </si>
  <si>
    <t>B1500002065</t>
  </si>
  <si>
    <t>SERVICIOS E INSTALAC. TEC.</t>
  </si>
  <si>
    <t>MANT. ASCENSORES</t>
  </si>
  <si>
    <t>B1500002437</t>
  </si>
  <si>
    <t>MAFRE SALUD ARS</t>
  </si>
  <si>
    <t>SEGURO EMPLEADOS</t>
  </si>
  <si>
    <t>B1500261163</t>
  </si>
  <si>
    <t>EDENORTE</t>
  </si>
  <si>
    <t>SERV. ELECTRICIDAD</t>
  </si>
  <si>
    <t>B1500000665</t>
  </si>
  <si>
    <t>PRIMERA ARS DE HUMANO</t>
  </si>
  <si>
    <t>B1500000189</t>
  </si>
  <si>
    <t>CARLO, ROMAN &amp; ASOC. SRL.</t>
  </si>
  <si>
    <t>B1500152519</t>
  </si>
  <si>
    <t>COMPAÑÍA DOM. DE TELEFONOS, SA</t>
  </si>
  <si>
    <t>SERVICIO COMUNICACIÓN</t>
  </si>
  <si>
    <t>B1500008580</t>
  </si>
  <si>
    <t>SEGUROS UNIVERSAL, S. A.</t>
  </si>
  <si>
    <t>B1500006503</t>
  </si>
  <si>
    <t>EDITORA LISTIN DIARIO</t>
  </si>
  <si>
    <t>B1500004726</t>
  </si>
  <si>
    <t>MAGNA MOTORS, S. A.</t>
  </si>
  <si>
    <t>MANTNIMIENTO VEHICULO</t>
  </si>
  <si>
    <t>B1500003663</t>
  </si>
  <si>
    <t>EDITORA EL NUEVO DIARIO, S. A.</t>
  </si>
  <si>
    <t>B1500000646</t>
  </si>
  <si>
    <t>IMPORTADORA K&amp;G S.A.S</t>
  </si>
  <si>
    <t>ADQ. BATERIAS VEHICULO</t>
  </si>
  <si>
    <t>B1500000257</t>
  </si>
  <si>
    <t>A 24 ALARMA 24, S. A.</t>
  </si>
  <si>
    <t>SERVICIO ALARMAS</t>
  </si>
  <si>
    <t>B1500142724</t>
  </si>
  <si>
    <t>AGUA PLANETA AZUL., S. A.</t>
  </si>
  <si>
    <t>CONSUMO AGUA EMPLEADOS</t>
  </si>
  <si>
    <t>B1500000020</t>
  </si>
  <si>
    <t>CONSERMANCA, SRL</t>
  </si>
  <si>
    <t>SERVICIO DE PUBLICIDAD</t>
  </si>
  <si>
    <t>SEPTIEMBRE</t>
  </si>
  <si>
    <t>ATRASO</t>
  </si>
  <si>
    <t>B1500000492</t>
  </si>
  <si>
    <t>IDENTIFICACIONES CORPORATIVAS, SRL</t>
  </si>
  <si>
    <t>MANTE. EQUIPOS VIGILANCIA</t>
  </si>
  <si>
    <t>B1500279523</t>
  </si>
  <si>
    <t>EDESUR, S. A.</t>
  </si>
  <si>
    <t>B1500003086</t>
  </si>
  <si>
    <t>COLUMBUS NETWORKS DOM.</t>
  </si>
  <si>
    <t>SERVICIO DE INTERNET</t>
  </si>
  <si>
    <t>B1500004079</t>
  </si>
  <si>
    <t>OFFITEK, SRL</t>
  </si>
  <si>
    <t>MATERIAL GASTABLE OFICINA</t>
  </si>
  <si>
    <t>B1500021991</t>
  </si>
  <si>
    <t>HUMANO SEGUROS, S. A.</t>
  </si>
  <si>
    <t>SERV. SEGURO EMPLEADOS</t>
  </si>
  <si>
    <t>B1500009202</t>
  </si>
  <si>
    <t>WIND TELECOM S.A.</t>
  </si>
  <si>
    <t>B1500000557</t>
  </si>
  <si>
    <t>FLOW SRL</t>
  </si>
  <si>
    <t>ADQUISICION MOBILIARIOS</t>
  </si>
  <si>
    <t>B1500000252</t>
  </si>
  <si>
    <t>REAL LAVANDERIA, SRL</t>
  </si>
  <si>
    <t>SERVICIO DE LAVANDERIA</t>
  </si>
  <si>
    <t>B1500002032</t>
  </si>
  <si>
    <t>ZUNI FLOR</t>
  </si>
  <si>
    <t>SERVICIO DE FLORISTERIA</t>
  </si>
  <si>
    <t>B1500061268</t>
  </si>
  <si>
    <t>SUNIX PETROLEUM, SRL.</t>
  </si>
  <si>
    <t>ADQUISICION COMBUSTIBLE</t>
  </si>
  <si>
    <t>B1500000156</t>
  </si>
  <si>
    <t>INFORMATICA ACTUALIZADA. SRL.</t>
  </si>
  <si>
    <t>SERVICIOS GPS VEHICULOS</t>
  </si>
  <si>
    <t>B1500000337</t>
  </si>
  <si>
    <t>AROMA COFFEE SERVICE, SAS.</t>
  </si>
  <si>
    <t>SERVICIOS DE CAFÉ</t>
  </si>
  <si>
    <t>B1500000151</t>
  </si>
  <si>
    <t>WTV WORLD TELEVISION SRL</t>
  </si>
  <si>
    <t>OCTUBRE</t>
  </si>
  <si>
    <t>B1500002238</t>
  </si>
  <si>
    <t>GTG INDUSTRIAL SRL</t>
  </si>
  <si>
    <t>MATERIALES DE LIMPIEZA</t>
  </si>
  <si>
    <t>B1500000832</t>
  </si>
  <si>
    <t>PG CONTRATISTA, SRL</t>
  </si>
  <si>
    <t>MANTENIMENTO PLANTAS ELECT.</t>
  </si>
  <si>
    <t>DICIEMBRE</t>
  </si>
  <si>
    <t>B1500000351</t>
  </si>
  <si>
    <t>DOS GARCIA SRL</t>
  </si>
  <si>
    <t>ADQUISICION LAMPARAS</t>
  </si>
  <si>
    <t>B1500000096</t>
  </si>
  <si>
    <t>MACRO DIAGNOSTICA</t>
  </si>
  <si>
    <t>ADQUISICION MASCARILLA</t>
  </si>
  <si>
    <t>B1500000341</t>
  </si>
  <si>
    <t>ABASTECIMIENTOS COMERCIALES</t>
  </si>
  <si>
    <t>ADQ.MATERIALES LIMPIEZA</t>
  </si>
  <si>
    <t>B1500000191</t>
  </si>
  <si>
    <t>PEREZ AUTOBUS, SRL</t>
  </si>
  <si>
    <t>SERVICIO TRANSPORTE</t>
  </si>
  <si>
    <t>B1500000004</t>
  </si>
  <si>
    <t>SUPLECA COMERCIAL, SRL</t>
  </si>
  <si>
    <t>B1500000008</t>
  </si>
  <si>
    <t>E&amp;E NEW WORLD CONSULTING, SRL.</t>
  </si>
  <si>
    <t>SERV. REFRIGERIO</t>
  </si>
  <si>
    <t>B1500000209</t>
  </si>
  <si>
    <t>JULIO COLON &amp; ASOC. SRL</t>
  </si>
  <si>
    <t>MANT. AIRES ACOND.</t>
  </si>
  <si>
    <t>RAJD COMERCIAL, SRL</t>
  </si>
  <si>
    <t>B1500000135</t>
  </si>
  <si>
    <t>DENTO MEDIA, SRL</t>
  </si>
  <si>
    <t>ALQUILER SALON ACTIVIDAD</t>
  </si>
  <si>
    <t>B1500000005</t>
  </si>
  <si>
    <t>EDITORA JJB,SRL</t>
  </si>
  <si>
    <t>B1500000081</t>
  </si>
  <si>
    <t>SAVANT CONSULTORES SRL</t>
  </si>
  <si>
    <t>SERVICIOS INFORMATICA</t>
  </si>
  <si>
    <t>B1500000030</t>
  </si>
  <si>
    <t>SIEMER, SRL</t>
  </si>
  <si>
    <t>SERVICIO DE MUDANZA</t>
  </si>
  <si>
    <t>B1500001430</t>
  </si>
  <si>
    <t>INVERSIONES ND &amp; ASOCIADOS, SRL</t>
  </si>
  <si>
    <t>ADQ. MATERIAL GASTABLE</t>
  </si>
  <si>
    <t>B1500000106</t>
  </si>
  <si>
    <t>RGM MULTISERVICES, EIRL</t>
  </si>
  <si>
    <t>ADQ. MATERIALES DE CANETS</t>
  </si>
  <si>
    <t>B1500000345</t>
  </si>
  <si>
    <t>SKETECHPROM, SRL</t>
  </si>
  <si>
    <t>B1500000375</t>
  </si>
  <si>
    <t>INVERSIONES SIURANA SRL</t>
  </si>
  <si>
    <t>SERV. ALMUERZO PERSONAL</t>
  </si>
  <si>
    <t>B1500000064</t>
  </si>
  <si>
    <t>ESTUDIO MENTE CREATIVA, SRL</t>
  </si>
  <si>
    <t xml:space="preserve">SERVICIOS IMPRESOS </t>
  </si>
  <si>
    <t>B1500000043</t>
  </si>
  <si>
    <t>FPG ELECTROMECANICA, SRL</t>
  </si>
  <si>
    <t>SERV.MANTENIMIENTO UPS</t>
  </si>
  <si>
    <t>DITA SERVICES, SRL</t>
  </si>
  <si>
    <t>SERV.DE FUMIGACION</t>
  </si>
  <si>
    <t>B1500000053</t>
  </si>
  <si>
    <t>GOMARGOS, SRL</t>
  </si>
  <si>
    <t>SERVICIO DE REFIRGERIO</t>
  </si>
  <si>
    <t>B1500000025</t>
  </si>
  <si>
    <t>RENXYS FAMILIA, SRL</t>
  </si>
  <si>
    <t>MILITIN SHOW, EIRL</t>
  </si>
  <si>
    <t>B1500000012</t>
  </si>
  <si>
    <t>TRETAS MOTION SRL</t>
  </si>
  <si>
    <t>AGOSTO</t>
  </si>
  <si>
    <t>INST.DE CAPACITACION POLITICA JURIDICA</t>
  </si>
  <si>
    <t>ALQUILER SALON TALLER</t>
  </si>
  <si>
    <t>NOVIEMBRE</t>
  </si>
  <si>
    <t>DREAM LAB, SRL</t>
  </si>
  <si>
    <t>ADQUISICION DE PINES</t>
  </si>
  <si>
    <t>B1500000203</t>
  </si>
  <si>
    <t>CONDOMINIO PLAZA PALERMO</t>
  </si>
  <si>
    <t>B1500004531</t>
  </si>
  <si>
    <t>CORPORACION ESTATAL DE RADIO Y TV</t>
  </si>
  <si>
    <t>INSTITUTOS DE AUDITORES INTERNOS</t>
  </si>
  <si>
    <t>COLABORACION</t>
  </si>
  <si>
    <t>B1500005935</t>
  </si>
  <si>
    <t>SEGURO NACIONA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</si>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</sst>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43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 wrapText="1"/>
    </xf>
    <xf numFmtId="2" fontId="2" fillId="0" borderId="2" xfId="2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43" fontId="2" fillId="0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3" fontId="5" fillId="0" borderId="0" xfId="1" applyFon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43" fontId="6" fillId="0" borderId="2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/>
    <xf numFmtId="43" fontId="2" fillId="0" borderId="0" xfId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0" fontId="2" fillId="0" borderId="0" xfId="0" applyFont="1" applyAlignment="1">
      <alignment vertical="center"/>
    </xf>
  </cellXfs>
  <cellStyles count="3">
    <cellStyle name="Millares 3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105839</xdr:colOff>
      <xdr:row>1</xdr:row>
      <xdr:rowOff>115878</xdr:rowOff>
    </xdr:from>
    <xdr:to>
      <xdr:col>2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47144</xdr:colOff>
      <xdr:row>78</xdr:row>
      <xdr:rowOff>209743</xdr:rowOff>
    </xdr:from>
    <xdr:to>
      <xdr:col>3</xdr:col>
      <xdr:colOff>1005416</xdr:colOff>
      <xdr:row>79</xdr:row>
      <xdr:rowOff>1</xdr:rowOff>
    </xdr:to>
    <xdr:cxnSp macro="">
      <xdr:nvCxnSpPr>
        <xdr:cNvPr id="3" name="Conector recto 2"/>
        <xdr:cNvCxnSpPr/>
      </xdr:nvCxnSpPr>
      <xdr:spPr>
        <a:xfrm>
          <a:off x="647219" y="14811568"/>
          <a:ext cx="208222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823575</xdr:colOff>
      <xdr:row>78</xdr:row>
      <xdr:rowOff>169333</xdr:rowOff>
    </xdr:from>
    <xdr:to>
      <xdr:col>5</xdr:col>
      <xdr:colOff>2944092</xdr:colOff>
      <xdr:row>78</xdr:row>
      <xdr:rowOff>173181</xdr:rowOff>
    </xdr:to>
    <xdr:cxnSp macro="">
      <xdr:nvCxnSpPr>
        <xdr:cNvPr id="4" name="Conector recto 3"/>
        <xdr:cNvCxnSpPr/>
      </xdr:nvCxnSpPr>
      <xdr:spPr>
        <a:xfrm>
          <a:off x="6633825" y="14799733"/>
          <a:ext cx="14061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A140"/>
  <sheetViews>
    <sheetView tabSelected="1" zoomScale="120" zoomScaleNormal="120" workbookViewId="0">
      <selection activeCell="G12" sqref="G12"/>
    </sheetView>
  </sheetViews>
  <sheetFormatPr baseColWidth="10" defaultColWidth="9.140625" defaultRowHeight="14.25" x14ac:dyDescent="0.2"/>
  <cols>
    <col min="1" max="1" width="4.5703125" style="1" customWidth="1"/>
    <col min="2" max="2" width="4.42578125" style="1" customWidth="1"/>
    <col min="3" max="3" width="19" style="1" customWidth="1"/>
    <col min="4" max="4" width="13" style="1" customWidth="1"/>
    <col min="5" max="5" width="46.140625" style="1" customWidth="1"/>
    <col min="6" max="6" width="33.42578125" style="1" customWidth="1"/>
    <col min="7" max="7" width="17.5703125" style="1" customWidth="1"/>
    <col min="8" max="8" width="11.42578125" style="2" customWidth="1"/>
    <col min="9" max="9" width="16.85546875" style="1" customWidth="1"/>
    <col min="10" max="10" width="14.5703125" style="1" customWidth="1"/>
    <col min="11" max="11" width="12.85546875" style="1" bestFit="1" customWidth="1"/>
    <col min="12" max="12" width="16.28515625" style="2" bestFit="1" customWidth="1"/>
    <col min="13" max="13" width="16.28515625" style="1" bestFit="1" customWidth="1"/>
    <col min="14" max="21" width="11.42578125" style="1" customWidth="1"/>
    <col min="22" max="235" width="11.42578125" style="46" customWidth="1"/>
    <col min="236" max="16384" width="9.140625" style="46"/>
  </cols>
  <sheetData>
    <row r="1" spans="1:21" s="3" customFormat="1" x14ac:dyDescent="0.2">
      <c r="A1" s="1"/>
      <c r="B1" s="1"/>
      <c r="C1" s="1"/>
      <c r="D1" s="1"/>
      <c r="E1" s="1" t="s">
        <v>0</v>
      </c>
      <c r="F1" s="1"/>
      <c r="G1" s="1"/>
      <c r="H1" s="2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1" s="3" customFormat="1" ht="15" x14ac:dyDescent="0.2">
      <c r="A2" s="1"/>
      <c r="B2" s="1"/>
      <c r="C2" s="4" t="s">
        <v>1</v>
      </c>
      <c r="D2" s="4"/>
      <c r="E2" s="4"/>
      <c r="F2" s="4"/>
      <c r="G2" s="4"/>
      <c r="H2" s="4"/>
      <c r="I2" s="4"/>
      <c r="J2" s="4"/>
      <c r="K2" s="4"/>
      <c r="L2" s="2"/>
      <c r="M2" s="1"/>
      <c r="N2" s="1"/>
      <c r="O2" s="1"/>
      <c r="P2" s="1"/>
      <c r="Q2" s="1"/>
      <c r="R2" s="1"/>
      <c r="S2" s="1"/>
      <c r="T2" s="1"/>
      <c r="U2" s="1"/>
    </row>
    <row r="3" spans="1:21" s="3" customFormat="1" ht="15" x14ac:dyDescent="0.2">
      <c r="A3" s="1"/>
      <c r="B3" s="1"/>
      <c r="C3" s="4" t="s">
        <v>2</v>
      </c>
      <c r="D3" s="4"/>
      <c r="E3" s="4"/>
      <c r="F3" s="4"/>
      <c r="G3" s="4"/>
      <c r="H3" s="4"/>
      <c r="I3" s="4"/>
      <c r="J3" s="4"/>
      <c r="K3" s="4"/>
      <c r="L3" s="2"/>
      <c r="M3" s="1"/>
      <c r="N3" s="1"/>
      <c r="O3" s="1"/>
      <c r="P3" s="1"/>
      <c r="Q3" s="1"/>
      <c r="R3" s="1"/>
      <c r="S3" s="1"/>
      <c r="T3" s="1"/>
      <c r="U3" s="1"/>
    </row>
    <row r="4" spans="1:21" s="3" customFormat="1" ht="15" x14ac:dyDescent="0.2">
      <c r="A4" s="1"/>
      <c r="B4" s="1"/>
      <c r="C4" s="5" t="s">
        <v>3</v>
      </c>
      <c r="D4" s="5"/>
      <c r="E4" s="5"/>
      <c r="F4" s="5"/>
      <c r="G4" s="5"/>
      <c r="H4" s="5"/>
      <c r="I4" s="5"/>
      <c r="J4" s="5"/>
      <c r="K4" s="5"/>
      <c r="L4" s="2"/>
      <c r="M4" s="1"/>
      <c r="N4" s="1"/>
      <c r="O4" s="1"/>
      <c r="P4" s="1"/>
      <c r="Q4" s="1"/>
      <c r="R4" s="1"/>
      <c r="S4" s="1"/>
      <c r="T4" s="1"/>
      <c r="U4" s="1"/>
    </row>
    <row r="5" spans="1:21" s="3" customFormat="1" ht="15" x14ac:dyDescent="0.2">
      <c r="A5" s="1"/>
      <c r="B5" s="1"/>
      <c r="C5" s="4" t="s">
        <v>4</v>
      </c>
      <c r="D5" s="4"/>
      <c r="E5" s="4"/>
      <c r="F5" s="4"/>
      <c r="G5" s="4"/>
      <c r="H5" s="4"/>
      <c r="I5" s="4"/>
      <c r="J5" s="4"/>
      <c r="K5" s="4"/>
      <c r="L5" s="2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15" x14ac:dyDescent="0.2">
      <c r="A6" s="1"/>
      <c r="B6" s="1"/>
      <c r="C6" s="6" t="s">
        <v>5</v>
      </c>
      <c r="D6" s="6"/>
      <c r="E6" s="6"/>
      <c r="F6" s="6"/>
      <c r="G6" s="6"/>
      <c r="H6" s="6"/>
      <c r="I6" s="6"/>
      <c r="J6" s="6"/>
      <c r="K6" s="6"/>
      <c r="L6" s="2"/>
      <c r="M6" s="1"/>
      <c r="N6" s="1"/>
      <c r="O6" s="1"/>
      <c r="P6" s="1"/>
      <c r="Q6" s="1"/>
      <c r="R6" s="1"/>
      <c r="S6" s="1"/>
      <c r="T6" s="1"/>
      <c r="U6" s="1"/>
    </row>
    <row r="7" spans="1:21" s="14" customFormat="1" ht="50.25" customHeight="1" x14ac:dyDescent="0.25">
      <c r="A7" s="7"/>
      <c r="B7" s="7"/>
      <c r="C7" s="8" t="s">
        <v>6</v>
      </c>
      <c r="D7" s="8" t="s">
        <v>7</v>
      </c>
      <c r="E7" s="9" t="s">
        <v>8</v>
      </c>
      <c r="F7" s="9" t="s">
        <v>9</v>
      </c>
      <c r="G7" s="10" t="s">
        <v>10</v>
      </c>
      <c r="H7" s="11" t="s">
        <v>11</v>
      </c>
      <c r="I7" s="12" t="s">
        <v>12</v>
      </c>
      <c r="J7" s="11" t="s">
        <v>13</v>
      </c>
      <c r="K7" s="8" t="s">
        <v>14</v>
      </c>
      <c r="L7" s="13"/>
      <c r="M7" s="7"/>
      <c r="N7" s="7"/>
      <c r="O7" s="7"/>
      <c r="P7" s="7"/>
      <c r="Q7" s="7"/>
      <c r="R7" s="7"/>
      <c r="S7" s="7"/>
      <c r="T7" s="7"/>
      <c r="U7" s="7"/>
    </row>
    <row r="8" spans="1:21" s="25" customFormat="1" x14ac:dyDescent="0.2">
      <c r="A8" s="15"/>
      <c r="B8" s="15"/>
      <c r="C8" s="16" t="s">
        <v>15</v>
      </c>
      <c r="D8" s="17">
        <v>44620</v>
      </c>
      <c r="E8" s="18" t="s">
        <v>16</v>
      </c>
      <c r="F8" s="19" t="s">
        <v>17</v>
      </c>
      <c r="G8" s="20">
        <v>81000</v>
      </c>
      <c r="H8" s="21">
        <v>0</v>
      </c>
      <c r="I8" s="20">
        <f t="shared" ref="I8:I72" si="0">+G8</f>
        <v>81000</v>
      </c>
      <c r="J8" s="22" t="s">
        <v>18</v>
      </c>
      <c r="K8" s="23" t="s">
        <v>19</v>
      </c>
      <c r="L8" s="24"/>
      <c r="M8" s="15"/>
      <c r="N8" s="15"/>
      <c r="O8" s="15"/>
      <c r="P8" s="15"/>
      <c r="Q8" s="15"/>
      <c r="R8" s="15"/>
      <c r="S8" s="15"/>
      <c r="T8" s="15"/>
      <c r="U8" s="15"/>
    </row>
    <row r="9" spans="1:21" s="25" customFormat="1" x14ac:dyDescent="0.2">
      <c r="A9" s="15"/>
      <c r="B9" s="15"/>
      <c r="C9" s="16" t="s">
        <v>20</v>
      </c>
      <c r="D9" s="17">
        <v>44588</v>
      </c>
      <c r="E9" s="18" t="s">
        <v>21</v>
      </c>
      <c r="F9" s="19" t="s">
        <v>22</v>
      </c>
      <c r="G9" s="20">
        <v>68762.5</v>
      </c>
      <c r="H9" s="21">
        <v>0</v>
      </c>
      <c r="I9" s="20">
        <f t="shared" si="0"/>
        <v>68762.5</v>
      </c>
      <c r="J9" s="22" t="s">
        <v>23</v>
      </c>
      <c r="K9" s="23" t="s">
        <v>19</v>
      </c>
      <c r="L9" s="24"/>
      <c r="M9" s="15"/>
      <c r="N9" s="15"/>
      <c r="O9" s="15"/>
      <c r="P9" s="15"/>
      <c r="Q9" s="15"/>
      <c r="R9" s="15"/>
      <c r="S9" s="15"/>
      <c r="T9" s="15"/>
      <c r="U9" s="15"/>
    </row>
    <row r="10" spans="1:21" s="3" customFormat="1" x14ac:dyDescent="0.2">
      <c r="A10" s="1"/>
      <c r="B10" s="1"/>
      <c r="C10" s="16" t="s">
        <v>24</v>
      </c>
      <c r="D10" s="17">
        <v>44616</v>
      </c>
      <c r="E10" s="18" t="s">
        <v>25</v>
      </c>
      <c r="F10" s="19" t="s">
        <v>17</v>
      </c>
      <c r="G10" s="20">
        <v>327277.8</v>
      </c>
      <c r="H10" s="21">
        <v>0</v>
      </c>
      <c r="I10" s="20">
        <f t="shared" si="0"/>
        <v>327277.8</v>
      </c>
      <c r="J10" s="22" t="s">
        <v>18</v>
      </c>
      <c r="K10" s="23" t="s">
        <v>19</v>
      </c>
      <c r="L10" s="2"/>
      <c r="M10" s="1"/>
      <c r="N10" s="1"/>
      <c r="O10" s="1"/>
      <c r="P10" s="1"/>
      <c r="Q10" s="1"/>
      <c r="R10" s="1"/>
      <c r="S10" s="1"/>
      <c r="T10" s="1"/>
      <c r="U10" s="1"/>
    </row>
    <row r="11" spans="1:21" s="3" customFormat="1" x14ac:dyDescent="0.2">
      <c r="A11" s="1"/>
      <c r="B11" s="1"/>
      <c r="C11" s="16" t="s">
        <v>26</v>
      </c>
      <c r="D11" s="17">
        <v>44601</v>
      </c>
      <c r="E11" s="18" t="s">
        <v>27</v>
      </c>
      <c r="F11" s="19" t="s">
        <v>17</v>
      </c>
      <c r="G11" s="20">
        <v>45000</v>
      </c>
      <c r="H11" s="21">
        <v>0</v>
      </c>
      <c r="I11" s="20">
        <f t="shared" si="0"/>
        <v>45000</v>
      </c>
      <c r="J11" s="22" t="s">
        <v>18</v>
      </c>
      <c r="K11" s="23" t="s">
        <v>19</v>
      </c>
      <c r="L11" s="2"/>
      <c r="M11" s="1"/>
      <c r="N11" s="1"/>
      <c r="O11" s="1"/>
      <c r="P11" s="1"/>
      <c r="Q11" s="1"/>
      <c r="R11" s="1"/>
      <c r="S11" s="1"/>
      <c r="T11" s="1"/>
      <c r="U11" s="1"/>
    </row>
    <row r="12" spans="1:21" s="25" customFormat="1" x14ac:dyDescent="0.2">
      <c r="A12" s="15"/>
      <c r="B12" s="15"/>
      <c r="C12" s="16" t="s">
        <v>24</v>
      </c>
      <c r="D12" s="17">
        <v>44620</v>
      </c>
      <c r="E12" s="18" t="s">
        <v>28</v>
      </c>
      <c r="F12" s="19" t="s">
        <v>29</v>
      </c>
      <c r="G12" s="20">
        <v>45000</v>
      </c>
      <c r="H12" s="21">
        <v>0</v>
      </c>
      <c r="I12" s="20">
        <f t="shared" si="0"/>
        <v>45000</v>
      </c>
      <c r="J12" s="22" t="s">
        <v>18</v>
      </c>
      <c r="K12" s="23" t="s">
        <v>19</v>
      </c>
      <c r="L12" s="24"/>
      <c r="M12" s="15"/>
      <c r="N12" s="15"/>
      <c r="O12" s="15"/>
      <c r="P12" s="15"/>
      <c r="Q12" s="15"/>
      <c r="R12" s="15"/>
      <c r="S12" s="15"/>
      <c r="T12" s="15"/>
      <c r="U12" s="15"/>
    </row>
    <row r="13" spans="1:21" s="25" customFormat="1" x14ac:dyDescent="0.2">
      <c r="A13" s="15"/>
      <c r="B13" s="15"/>
      <c r="C13" s="16" t="s">
        <v>20</v>
      </c>
      <c r="D13" s="17" t="s">
        <v>30</v>
      </c>
      <c r="E13" s="18" t="s">
        <v>31</v>
      </c>
      <c r="F13" s="19" t="s">
        <v>17</v>
      </c>
      <c r="G13" s="20">
        <v>321129</v>
      </c>
      <c r="H13" s="21">
        <v>0</v>
      </c>
      <c r="I13" s="20">
        <f t="shared" si="0"/>
        <v>321129</v>
      </c>
      <c r="J13" s="22" t="s">
        <v>18</v>
      </c>
      <c r="K13" s="23" t="s">
        <v>19</v>
      </c>
      <c r="L13" s="24"/>
      <c r="M13" s="15"/>
      <c r="N13" s="15"/>
      <c r="O13" s="15"/>
      <c r="P13" s="15"/>
      <c r="Q13" s="15"/>
      <c r="R13" s="15"/>
      <c r="S13" s="15"/>
      <c r="T13" s="15"/>
      <c r="U13" s="15"/>
    </row>
    <row r="14" spans="1:21" s="27" customFormat="1" x14ac:dyDescent="0.2">
      <c r="A14" s="26"/>
      <c r="B14" s="26"/>
      <c r="C14" s="16" t="s">
        <v>32</v>
      </c>
      <c r="D14" s="17">
        <v>44592</v>
      </c>
      <c r="E14" s="18" t="s">
        <v>33</v>
      </c>
      <c r="F14" s="18" t="s">
        <v>34</v>
      </c>
      <c r="G14" s="20">
        <v>28658.98</v>
      </c>
      <c r="H14" s="21">
        <v>0</v>
      </c>
      <c r="I14" s="20">
        <f t="shared" si="0"/>
        <v>28658.98</v>
      </c>
      <c r="J14" s="22" t="s">
        <v>18</v>
      </c>
      <c r="K14" s="23" t="s">
        <v>19</v>
      </c>
      <c r="L14" s="2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7" customFormat="1" x14ac:dyDescent="0.2">
      <c r="A15" s="26"/>
      <c r="B15" s="26"/>
      <c r="C15" s="16" t="s">
        <v>35</v>
      </c>
      <c r="D15" s="17">
        <v>44592</v>
      </c>
      <c r="E15" s="18" t="s">
        <v>36</v>
      </c>
      <c r="F15" s="18" t="s">
        <v>37</v>
      </c>
      <c r="G15" s="20">
        <v>324229.87</v>
      </c>
      <c r="H15" s="21">
        <v>0</v>
      </c>
      <c r="I15" s="20">
        <f t="shared" si="0"/>
        <v>324229.87</v>
      </c>
      <c r="J15" s="22" t="s">
        <v>18</v>
      </c>
      <c r="K15" s="23" t="s">
        <v>19</v>
      </c>
      <c r="L15" s="2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27" customFormat="1" x14ac:dyDescent="0.2">
      <c r="A16" s="26"/>
      <c r="B16" s="26"/>
      <c r="C16" s="16" t="s">
        <v>38</v>
      </c>
      <c r="D16" s="17">
        <v>44620</v>
      </c>
      <c r="E16" s="18" t="s">
        <v>39</v>
      </c>
      <c r="F16" s="18" t="s">
        <v>40</v>
      </c>
      <c r="G16" s="20">
        <f>33348.01+33320</f>
        <v>66668.010000000009</v>
      </c>
      <c r="H16" s="21">
        <v>0</v>
      </c>
      <c r="I16" s="20">
        <f t="shared" si="0"/>
        <v>66668.010000000009</v>
      </c>
      <c r="J16" s="22" t="s">
        <v>18</v>
      </c>
      <c r="K16" s="23" t="s">
        <v>19</v>
      </c>
      <c r="L16" s="2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3" customFormat="1" x14ac:dyDescent="0.2">
      <c r="A17" s="1"/>
      <c r="B17" s="1"/>
      <c r="C17" s="16" t="s">
        <v>41</v>
      </c>
      <c r="D17" s="17">
        <v>44616</v>
      </c>
      <c r="E17" s="18" t="s">
        <v>42</v>
      </c>
      <c r="F17" s="18" t="s">
        <v>37</v>
      </c>
      <c r="G17" s="20">
        <v>322350.39</v>
      </c>
      <c r="H17" s="21">
        <v>0</v>
      </c>
      <c r="I17" s="20">
        <f t="shared" si="0"/>
        <v>322350.39</v>
      </c>
      <c r="J17" s="22" t="s">
        <v>18</v>
      </c>
      <c r="K17" s="23" t="s">
        <v>19</v>
      </c>
      <c r="L17" s="2"/>
      <c r="M17" s="1"/>
      <c r="N17" s="1"/>
      <c r="O17" s="1"/>
      <c r="P17" s="1"/>
      <c r="Q17" s="1"/>
      <c r="R17" s="1"/>
      <c r="S17" s="1"/>
      <c r="T17" s="1"/>
      <c r="U17" s="1"/>
    </row>
    <row r="18" spans="1:21" s="27" customFormat="1" x14ac:dyDescent="0.2">
      <c r="A18" s="26"/>
      <c r="B18" s="26"/>
      <c r="C18" s="16" t="s">
        <v>43</v>
      </c>
      <c r="D18" s="17">
        <v>44620</v>
      </c>
      <c r="E18" s="18" t="s">
        <v>44</v>
      </c>
      <c r="F18" s="18" t="s">
        <v>17</v>
      </c>
      <c r="G18" s="20">
        <v>253558.67</v>
      </c>
      <c r="H18" s="21">
        <v>0</v>
      </c>
      <c r="I18" s="20">
        <f t="shared" si="0"/>
        <v>253558.67</v>
      </c>
      <c r="J18" s="22" t="s">
        <v>18</v>
      </c>
      <c r="K18" s="23" t="s">
        <v>19</v>
      </c>
      <c r="L18" s="2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3" customFormat="1" x14ac:dyDescent="0.2">
      <c r="A19" s="1"/>
      <c r="B19" s="1"/>
      <c r="C19" s="16" t="s">
        <v>45</v>
      </c>
      <c r="D19" s="17">
        <v>44620</v>
      </c>
      <c r="E19" s="18" t="s">
        <v>46</v>
      </c>
      <c r="F19" s="18" t="s">
        <v>47</v>
      </c>
      <c r="G19" s="20">
        <f>2566.88+274768.07+2566.88+19737.27+24993.25</f>
        <v>324632.35000000003</v>
      </c>
      <c r="H19" s="21">
        <v>0</v>
      </c>
      <c r="I19" s="20">
        <f t="shared" si="0"/>
        <v>324632.35000000003</v>
      </c>
      <c r="J19" s="22" t="s">
        <v>18</v>
      </c>
      <c r="K19" s="23" t="s">
        <v>19</v>
      </c>
      <c r="L19" s="2"/>
      <c r="M19" s="1"/>
      <c r="N19" s="1"/>
      <c r="O19" s="1"/>
      <c r="P19" s="1"/>
      <c r="Q19" s="1"/>
      <c r="R19" s="1"/>
      <c r="S19" s="1"/>
      <c r="T19" s="1"/>
      <c r="U19" s="1"/>
    </row>
    <row r="20" spans="1:21" s="3" customFormat="1" x14ac:dyDescent="0.2">
      <c r="A20" s="1"/>
      <c r="B20" s="1"/>
      <c r="C20" s="16" t="s">
        <v>48</v>
      </c>
      <c r="D20" s="17">
        <v>44620</v>
      </c>
      <c r="E20" s="18" t="s">
        <v>49</v>
      </c>
      <c r="F20" s="28" t="s">
        <v>37</v>
      </c>
      <c r="G20" s="20">
        <v>259775.3</v>
      </c>
      <c r="H20" s="21">
        <v>0</v>
      </c>
      <c r="I20" s="20">
        <f t="shared" si="0"/>
        <v>259775.3</v>
      </c>
      <c r="J20" s="22" t="s">
        <v>18</v>
      </c>
      <c r="K20" s="23" t="s">
        <v>19</v>
      </c>
      <c r="L20" s="2"/>
      <c r="M20" s="1"/>
      <c r="N20" s="1"/>
      <c r="O20" s="1"/>
      <c r="P20" s="1"/>
      <c r="Q20" s="1"/>
      <c r="R20" s="1"/>
      <c r="S20" s="1"/>
      <c r="T20" s="1"/>
      <c r="U20" s="1"/>
    </row>
    <row r="21" spans="1:21" s="25" customFormat="1" x14ac:dyDescent="0.2">
      <c r="A21" s="15"/>
      <c r="B21" s="15"/>
      <c r="C21" s="16" t="s">
        <v>50</v>
      </c>
      <c r="D21" s="17">
        <v>44620</v>
      </c>
      <c r="E21" s="18" t="s">
        <v>51</v>
      </c>
      <c r="F21" s="19" t="s">
        <v>29</v>
      </c>
      <c r="G21" s="20">
        <v>13110</v>
      </c>
      <c r="H21" s="21">
        <v>0</v>
      </c>
      <c r="I21" s="20">
        <f t="shared" si="0"/>
        <v>13110</v>
      </c>
      <c r="J21" s="22" t="s">
        <v>18</v>
      </c>
      <c r="K21" s="23" t="s">
        <v>19</v>
      </c>
      <c r="L21" s="24"/>
      <c r="M21" s="15"/>
      <c r="N21" s="15"/>
      <c r="O21" s="15"/>
      <c r="P21" s="15"/>
      <c r="Q21" s="15"/>
      <c r="R21" s="15"/>
      <c r="S21" s="15"/>
      <c r="T21" s="15"/>
      <c r="U21" s="15"/>
    </row>
    <row r="22" spans="1:21" s="25" customFormat="1" x14ac:dyDescent="0.2">
      <c r="A22" s="15"/>
      <c r="B22" s="15"/>
      <c r="C22" s="16" t="s">
        <v>52</v>
      </c>
      <c r="D22" s="17">
        <v>44620</v>
      </c>
      <c r="E22" s="18" t="s">
        <v>53</v>
      </c>
      <c r="F22" s="19" t="s">
        <v>54</v>
      </c>
      <c r="G22" s="20">
        <v>35689.870000000003</v>
      </c>
      <c r="H22" s="21">
        <v>0</v>
      </c>
      <c r="I22" s="20">
        <f t="shared" si="0"/>
        <v>35689.870000000003</v>
      </c>
      <c r="J22" s="22" t="s">
        <v>18</v>
      </c>
      <c r="K22" s="23" t="s">
        <v>19</v>
      </c>
      <c r="L22" s="24"/>
      <c r="M22" s="15"/>
      <c r="N22" s="15"/>
      <c r="O22" s="15"/>
      <c r="P22" s="15"/>
      <c r="Q22" s="15"/>
      <c r="R22" s="15"/>
      <c r="S22" s="15"/>
      <c r="T22" s="15"/>
      <c r="U22" s="15"/>
    </row>
    <row r="23" spans="1:21" s="25" customFormat="1" x14ac:dyDescent="0.2">
      <c r="A23" s="15"/>
      <c r="B23" s="15"/>
      <c r="C23" s="16" t="s">
        <v>55</v>
      </c>
      <c r="D23" s="17">
        <v>44620</v>
      </c>
      <c r="E23" s="18" t="s">
        <v>56</v>
      </c>
      <c r="F23" s="19" t="s">
        <v>29</v>
      </c>
      <c r="G23" s="20">
        <v>101118.61</v>
      </c>
      <c r="H23" s="21">
        <v>0</v>
      </c>
      <c r="I23" s="20">
        <f t="shared" si="0"/>
        <v>101118.61</v>
      </c>
      <c r="J23" s="22" t="s">
        <v>18</v>
      </c>
      <c r="K23" s="23" t="s">
        <v>19</v>
      </c>
      <c r="L23" s="24"/>
      <c r="M23" s="15"/>
      <c r="N23" s="15"/>
      <c r="O23" s="15"/>
      <c r="P23" s="15"/>
      <c r="Q23" s="15"/>
      <c r="R23" s="15"/>
      <c r="S23" s="15"/>
      <c r="T23" s="15"/>
      <c r="U23" s="15"/>
    </row>
    <row r="24" spans="1:21" s="25" customFormat="1" x14ac:dyDescent="0.2">
      <c r="A24" s="15"/>
      <c r="B24" s="15"/>
      <c r="C24" s="16" t="s">
        <v>57</v>
      </c>
      <c r="D24" s="17">
        <v>44620</v>
      </c>
      <c r="E24" s="18" t="s">
        <v>58</v>
      </c>
      <c r="F24" s="19" t="s">
        <v>59</v>
      </c>
      <c r="G24" s="20">
        <v>134961.56</v>
      </c>
      <c r="H24" s="21">
        <v>0</v>
      </c>
      <c r="I24" s="20">
        <f t="shared" si="0"/>
        <v>134961.56</v>
      </c>
      <c r="J24" s="22" t="s">
        <v>18</v>
      </c>
      <c r="K24" s="23" t="s">
        <v>19</v>
      </c>
      <c r="L24" s="24"/>
      <c r="M24" s="15"/>
      <c r="N24" s="15"/>
      <c r="O24" s="15"/>
      <c r="P24" s="15"/>
      <c r="Q24" s="15"/>
      <c r="R24" s="15"/>
      <c r="S24" s="15"/>
      <c r="T24" s="15"/>
      <c r="U24" s="15"/>
    </row>
    <row r="25" spans="1:21" s="27" customFormat="1" x14ac:dyDescent="0.2">
      <c r="A25" s="26"/>
      <c r="B25" s="26"/>
      <c r="C25" s="16" t="s">
        <v>60</v>
      </c>
      <c r="D25" s="17">
        <v>44589</v>
      </c>
      <c r="E25" s="18" t="s">
        <v>61</v>
      </c>
      <c r="F25" s="18" t="s">
        <v>62</v>
      </c>
      <c r="G25" s="20">
        <v>21671.07</v>
      </c>
      <c r="H25" s="21">
        <v>0</v>
      </c>
      <c r="I25" s="20">
        <f t="shared" si="0"/>
        <v>21671.07</v>
      </c>
      <c r="J25" s="22" t="s">
        <v>23</v>
      </c>
      <c r="K25" s="23" t="s">
        <v>19</v>
      </c>
      <c r="L25" s="2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25" customFormat="1" x14ac:dyDescent="0.2">
      <c r="A26" s="15"/>
      <c r="B26" s="15"/>
      <c r="C26" s="16" t="s">
        <v>63</v>
      </c>
      <c r="D26" s="17">
        <v>44620</v>
      </c>
      <c r="E26" s="18" t="s">
        <v>64</v>
      </c>
      <c r="F26" s="19" t="s">
        <v>65</v>
      </c>
      <c r="G26" s="20">
        <v>29620.77</v>
      </c>
      <c r="H26" s="21">
        <v>0</v>
      </c>
      <c r="I26" s="20">
        <f t="shared" si="0"/>
        <v>29620.77</v>
      </c>
      <c r="J26" s="22" t="s">
        <v>18</v>
      </c>
      <c r="K26" s="23" t="s">
        <v>19</v>
      </c>
      <c r="L26" s="24"/>
      <c r="M26" s="15"/>
      <c r="N26" s="15"/>
      <c r="O26" s="15"/>
      <c r="P26" s="15"/>
      <c r="Q26" s="15"/>
      <c r="R26" s="15"/>
      <c r="S26" s="15"/>
      <c r="T26" s="15"/>
      <c r="U26" s="15"/>
    </row>
    <row r="27" spans="1:21" s="27" customFormat="1" x14ac:dyDescent="0.2">
      <c r="A27" s="26"/>
      <c r="B27" s="26"/>
      <c r="C27" s="16" t="s">
        <v>66</v>
      </c>
      <c r="D27" s="17">
        <v>44469</v>
      </c>
      <c r="E27" s="18" t="s">
        <v>67</v>
      </c>
      <c r="F27" s="19" t="s">
        <v>68</v>
      </c>
      <c r="G27" s="20">
        <v>45200</v>
      </c>
      <c r="H27" s="21">
        <v>0</v>
      </c>
      <c r="I27" s="20">
        <f t="shared" si="0"/>
        <v>45200</v>
      </c>
      <c r="J27" s="22" t="s">
        <v>69</v>
      </c>
      <c r="K27" s="23" t="s">
        <v>70</v>
      </c>
      <c r="L27" s="2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x14ac:dyDescent="0.2">
      <c r="A28" s="26"/>
      <c r="B28" s="26"/>
      <c r="C28" s="16" t="s">
        <v>71</v>
      </c>
      <c r="D28" s="17">
        <v>44620</v>
      </c>
      <c r="E28" s="18" t="s">
        <v>72</v>
      </c>
      <c r="F28" s="18" t="s">
        <v>73</v>
      </c>
      <c r="G28" s="20">
        <v>21583</v>
      </c>
      <c r="H28" s="21">
        <v>0</v>
      </c>
      <c r="I28" s="20">
        <f t="shared" si="0"/>
        <v>21583</v>
      </c>
      <c r="J28" s="22" t="s">
        <v>18</v>
      </c>
      <c r="K28" s="23" t="s">
        <v>19</v>
      </c>
      <c r="L28" s="2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3" customFormat="1" x14ac:dyDescent="0.2">
      <c r="A29" s="1"/>
      <c r="B29" s="1"/>
      <c r="C29" s="16" t="s">
        <v>74</v>
      </c>
      <c r="D29" s="17">
        <v>44620</v>
      </c>
      <c r="E29" s="18" t="s">
        <v>75</v>
      </c>
      <c r="F29" s="18" t="s">
        <v>40</v>
      </c>
      <c r="G29" s="20">
        <f>10257.48+1183.05+337007.36+19125</f>
        <v>367572.89</v>
      </c>
      <c r="H29" s="21">
        <v>0</v>
      </c>
      <c r="I29" s="20">
        <f t="shared" si="0"/>
        <v>367572.89</v>
      </c>
      <c r="J29" s="22" t="s">
        <v>18</v>
      </c>
      <c r="K29" s="23" t="s">
        <v>19</v>
      </c>
      <c r="L29" s="2"/>
      <c r="M29" s="1"/>
      <c r="N29" s="1"/>
      <c r="O29" s="1"/>
      <c r="P29" s="1"/>
      <c r="Q29" s="1"/>
      <c r="R29" s="1"/>
      <c r="S29" s="1"/>
      <c r="T29" s="1"/>
      <c r="U29" s="1"/>
    </row>
    <row r="30" spans="1:21" s="27" customFormat="1" x14ac:dyDescent="0.2">
      <c r="A30" s="26"/>
      <c r="B30" s="26"/>
      <c r="C30" s="16" t="s">
        <v>76</v>
      </c>
      <c r="D30" s="17">
        <v>44620</v>
      </c>
      <c r="E30" s="18" t="s">
        <v>77</v>
      </c>
      <c r="F30" s="18" t="s">
        <v>78</v>
      </c>
      <c r="G30" s="20">
        <v>124741.97</v>
      </c>
      <c r="H30" s="21">
        <v>0</v>
      </c>
      <c r="I30" s="20">
        <f t="shared" si="0"/>
        <v>124741.97</v>
      </c>
      <c r="J30" s="22" t="s">
        <v>18</v>
      </c>
      <c r="K30" s="23" t="s">
        <v>19</v>
      </c>
      <c r="L30" s="2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5" customFormat="1" x14ac:dyDescent="0.2">
      <c r="A31" s="15"/>
      <c r="B31" s="15"/>
      <c r="C31" s="16" t="s">
        <v>79</v>
      </c>
      <c r="D31" s="17">
        <v>44620</v>
      </c>
      <c r="E31" s="18" t="s">
        <v>80</v>
      </c>
      <c r="F31" s="19" t="s">
        <v>81</v>
      </c>
      <c r="G31" s="20">
        <v>72791.820000000007</v>
      </c>
      <c r="H31" s="21">
        <v>0</v>
      </c>
      <c r="I31" s="20">
        <f t="shared" si="0"/>
        <v>72791.820000000007</v>
      </c>
      <c r="J31" s="22" t="s">
        <v>18</v>
      </c>
      <c r="K31" s="23" t="s">
        <v>19</v>
      </c>
      <c r="L31" s="24"/>
      <c r="M31" s="15"/>
      <c r="N31" s="15"/>
      <c r="O31" s="15"/>
      <c r="P31" s="15"/>
      <c r="Q31" s="15"/>
      <c r="R31" s="15"/>
      <c r="S31" s="15"/>
      <c r="T31" s="15"/>
      <c r="U31" s="15"/>
    </row>
    <row r="32" spans="1:21" s="27" customFormat="1" x14ac:dyDescent="0.2">
      <c r="A32" s="26"/>
      <c r="B32" s="26"/>
      <c r="C32" s="16" t="s">
        <v>82</v>
      </c>
      <c r="D32" s="17">
        <v>44620</v>
      </c>
      <c r="E32" s="18" t="s">
        <v>83</v>
      </c>
      <c r="F32" s="18" t="s">
        <v>84</v>
      </c>
      <c r="G32" s="20">
        <v>51668.85</v>
      </c>
      <c r="H32" s="21">
        <v>0</v>
      </c>
      <c r="I32" s="20">
        <f t="shared" si="0"/>
        <v>51668.85</v>
      </c>
      <c r="J32" s="22" t="s">
        <v>18</v>
      </c>
      <c r="K32" s="23" t="s">
        <v>19</v>
      </c>
      <c r="L32" s="2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3" customFormat="1" x14ac:dyDescent="0.2">
      <c r="A33" s="1"/>
      <c r="B33" s="1"/>
      <c r="C33" s="16" t="s">
        <v>85</v>
      </c>
      <c r="D33" s="17">
        <v>44620</v>
      </c>
      <c r="E33" s="18" t="s">
        <v>86</v>
      </c>
      <c r="F33" s="18" t="s">
        <v>78</v>
      </c>
      <c r="G33" s="20">
        <v>92530.04</v>
      </c>
      <c r="H33" s="21">
        <v>0</v>
      </c>
      <c r="I33" s="20">
        <f t="shared" si="0"/>
        <v>92530.04</v>
      </c>
      <c r="J33" s="22" t="s">
        <v>18</v>
      </c>
      <c r="K33" s="23" t="s">
        <v>19</v>
      </c>
      <c r="L33" s="2"/>
      <c r="M33" s="1"/>
      <c r="N33" s="1"/>
      <c r="O33" s="1"/>
      <c r="P33" s="1"/>
      <c r="Q33" s="1"/>
      <c r="R33" s="1"/>
      <c r="S33" s="1"/>
      <c r="T33" s="1"/>
      <c r="U33" s="1"/>
    </row>
    <row r="34" spans="1:21" s="25" customFormat="1" x14ac:dyDescent="0.2">
      <c r="A34" s="15"/>
      <c r="B34" s="15"/>
      <c r="C34" s="16" t="s">
        <v>87</v>
      </c>
      <c r="D34" s="17">
        <v>44620</v>
      </c>
      <c r="E34" s="18" t="s">
        <v>88</v>
      </c>
      <c r="F34" s="19" t="s">
        <v>89</v>
      </c>
      <c r="G34" s="20">
        <v>131885.69</v>
      </c>
      <c r="H34" s="21">
        <v>0</v>
      </c>
      <c r="I34" s="20">
        <f t="shared" si="0"/>
        <v>131885.69</v>
      </c>
      <c r="J34" s="22" t="s">
        <v>18</v>
      </c>
      <c r="K34" s="23" t="s">
        <v>19</v>
      </c>
      <c r="L34" s="24"/>
      <c r="M34" s="15"/>
      <c r="N34" s="15"/>
      <c r="O34" s="15"/>
      <c r="P34" s="15"/>
      <c r="Q34" s="15"/>
      <c r="R34" s="15"/>
      <c r="S34" s="15"/>
      <c r="T34" s="15"/>
      <c r="U34" s="15"/>
    </row>
    <row r="35" spans="1:21" s="25" customFormat="1" x14ac:dyDescent="0.2">
      <c r="A35" s="15"/>
      <c r="B35" s="15"/>
      <c r="C35" s="16" t="s">
        <v>90</v>
      </c>
      <c r="D35" s="17">
        <v>44620</v>
      </c>
      <c r="E35" s="18" t="s">
        <v>91</v>
      </c>
      <c r="F35" s="19" t="s">
        <v>92</v>
      </c>
      <c r="G35" s="20">
        <v>11066.66</v>
      </c>
      <c r="H35" s="21">
        <v>0</v>
      </c>
      <c r="I35" s="20">
        <f t="shared" si="0"/>
        <v>11066.66</v>
      </c>
      <c r="J35" s="22" t="s">
        <v>18</v>
      </c>
      <c r="K35" s="23" t="s">
        <v>19</v>
      </c>
      <c r="L35" s="24"/>
      <c r="M35" s="15"/>
      <c r="N35" s="15"/>
      <c r="O35" s="15"/>
      <c r="P35" s="15"/>
      <c r="Q35" s="15"/>
      <c r="R35" s="15"/>
      <c r="S35" s="15"/>
      <c r="T35" s="15"/>
      <c r="U35" s="15"/>
    </row>
    <row r="36" spans="1:21" s="25" customFormat="1" x14ac:dyDescent="0.2">
      <c r="A36" s="15"/>
      <c r="B36" s="15"/>
      <c r="C36" s="16" t="s">
        <v>93</v>
      </c>
      <c r="D36" s="17">
        <v>44620</v>
      </c>
      <c r="E36" s="18" t="s">
        <v>94</v>
      </c>
      <c r="F36" s="19" t="s">
        <v>95</v>
      </c>
      <c r="G36" s="20">
        <v>28476</v>
      </c>
      <c r="H36" s="21">
        <v>0</v>
      </c>
      <c r="I36" s="20">
        <f t="shared" si="0"/>
        <v>28476</v>
      </c>
      <c r="J36" s="22" t="s">
        <v>18</v>
      </c>
      <c r="K36" s="23" t="s">
        <v>19</v>
      </c>
      <c r="L36" s="24"/>
      <c r="M36" s="15"/>
      <c r="N36" s="15"/>
      <c r="O36" s="15"/>
      <c r="P36" s="15"/>
      <c r="Q36" s="15"/>
      <c r="R36" s="15"/>
      <c r="S36" s="15"/>
      <c r="T36" s="15"/>
      <c r="U36" s="15"/>
    </row>
    <row r="37" spans="1:21" s="25" customFormat="1" x14ac:dyDescent="0.2">
      <c r="A37" s="15"/>
      <c r="B37" s="15"/>
      <c r="C37" s="16" t="s">
        <v>96</v>
      </c>
      <c r="D37" s="17">
        <v>44620</v>
      </c>
      <c r="E37" s="18" t="s">
        <v>97</v>
      </c>
      <c r="F37" s="19" t="s">
        <v>98</v>
      </c>
      <c r="G37" s="20">
        <v>4275000</v>
      </c>
      <c r="H37" s="21">
        <v>0</v>
      </c>
      <c r="I37" s="20">
        <f t="shared" si="0"/>
        <v>4275000</v>
      </c>
      <c r="J37" s="22" t="s">
        <v>18</v>
      </c>
      <c r="K37" s="23" t="s">
        <v>19</v>
      </c>
      <c r="L37" s="24"/>
      <c r="M37" s="15"/>
      <c r="N37" s="15"/>
      <c r="O37" s="15"/>
      <c r="P37" s="15"/>
      <c r="Q37" s="15"/>
      <c r="R37" s="15"/>
      <c r="S37" s="15"/>
      <c r="T37" s="15"/>
      <c r="U37" s="15"/>
    </row>
    <row r="38" spans="1:21" s="25" customFormat="1" x14ac:dyDescent="0.2">
      <c r="A38" s="15"/>
      <c r="B38" s="15"/>
      <c r="C38" s="16" t="s">
        <v>99</v>
      </c>
      <c r="D38" s="17">
        <v>44620</v>
      </c>
      <c r="E38" s="18" t="s">
        <v>100</v>
      </c>
      <c r="F38" s="19" t="s">
        <v>101</v>
      </c>
      <c r="G38" s="20">
        <v>70301</v>
      </c>
      <c r="H38" s="21">
        <v>0</v>
      </c>
      <c r="I38" s="20">
        <f t="shared" si="0"/>
        <v>70301</v>
      </c>
      <c r="J38" s="22" t="s">
        <v>18</v>
      </c>
      <c r="K38" s="23" t="s">
        <v>19</v>
      </c>
      <c r="L38" s="24"/>
      <c r="M38" s="15"/>
      <c r="N38" s="15"/>
      <c r="O38" s="15"/>
      <c r="P38" s="15"/>
      <c r="Q38" s="15"/>
      <c r="R38" s="15"/>
      <c r="S38" s="15"/>
      <c r="T38" s="15"/>
      <c r="U38" s="15"/>
    </row>
    <row r="39" spans="1:21" s="25" customFormat="1" x14ac:dyDescent="0.2">
      <c r="A39" s="15"/>
      <c r="B39" s="15"/>
      <c r="C39" s="16" t="s">
        <v>102</v>
      </c>
      <c r="D39" s="17">
        <v>44620</v>
      </c>
      <c r="E39" s="18" t="s">
        <v>103</v>
      </c>
      <c r="F39" s="19" t="s">
        <v>104</v>
      </c>
      <c r="G39" s="20">
        <v>95904.26</v>
      </c>
      <c r="H39" s="21">
        <v>0</v>
      </c>
      <c r="I39" s="20">
        <f t="shared" si="0"/>
        <v>95904.26</v>
      </c>
      <c r="J39" s="22" t="s">
        <v>18</v>
      </c>
      <c r="K39" s="23" t="s">
        <v>19</v>
      </c>
      <c r="L39" s="24"/>
      <c r="M39" s="15"/>
      <c r="N39" s="15"/>
      <c r="O39" s="15"/>
      <c r="P39" s="15"/>
      <c r="Q39" s="15"/>
      <c r="R39" s="15"/>
      <c r="S39" s="15"/>
      <c r="T39" s="15"/>
      <c r="U39" s="15"/>
    </row>
    <row r="40" spans="1:21" s="27" customFormat="1" x14ac:dyDescent="0.2">
      <c r="A40" s="26"/>
      <c r="B40" s="26"/>
      <c r="C40" s="16" t="s">
        <v>105</v>
      </c>
      <c r="D40" s="17">
        <v>44497</v>
      </c>
      <c r="E40" s="18" t="s">
        <v>106</v>
      </c>
      <c r="F40" s="19" t="s">
        <v>68</v>
      </c>
      <c r="G40" s="20">
        <v>59553.22</v>
      </c>
      <c r="H40" s="21">
        <v>0</v>
      </c>
      <c r="I40" s="20">
        <f t="shared" si="0"/>
        <v>59553.22</v>
      </c>
      <c r="J40" s="22" t="s">
        <v>107</v>
      </c>
      <c r="K40" s="23" t="s">
        <v>70</v>
      </c>
      <c r="L40" s="2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5" customFormat="1" x14ac:dyDescent="0.2">
      <c r="A41" s="15"/>
      <c r="B41" s="15"/>
      <c r="C41" s="16" t="s">
        <v>108</v>
      </c>
      <c r="D41" s="17">
        <v>44620</v>
      </c>
      <c r="E41" s="18" t="s">
        <v>109</v>
      </c>
      <c r="F41" s="19" t="s">
        <v>110</v>
      </c>
      <c r="G41" s="20">
        <v>225622.96</v>
      </c>
      <c r="H41" s="21">
        <v>0</v>
      </c>
      <c r="I41" s="20">
        <f t="shared" si="0"/>
        <v>225622.96</v>
      </c>
      <c r="J41" s="22" t="s">
        <v>18</v>
      </c>
      <c r="K41" s="23" t="s">
        <v>19</v>
      </c>
      <c r="L41" s="24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27" customFormat="1" x14ac:dyDescent="0.2">
      <c r="A42" s="26"/>
      <c r="B42" s="26"/>
      <c r="C42" s="16" t="s">
        <v>111</v>
      </c>
      <c r="D42" s="17">
        <v>44560</v>
      </c>
      <c r="E42" s="18" t="s">
        <v>112</v>
      </c>
      <c r="F42" s="19" t="s">
        <v>113</v>
      </c>
      <c r="G42" s="20">
        <v>99569.78</v>
      </c>
      <c r="H42" s="21">
        <v>0</v>
      </c>
      <c r="I42" s="20">
        <f t="shared" si="0"/>
        <v>99569.78</v>
      </c>
      <c r="J42" s="22" t="s">
        <v>114</v>
      </c>
      <c r="K42" s="23" t="s">
        <v>70</v>
      </c>
      <c r="L42" s="2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5" customFormat="1" x14ac:dyDescent="0.2">
      <c r="A43" s="15"/>
      <c r="B43" s="15"/>
      <c r="C43" s="16" t="s">
        <v>115</v>
      </c>
      <c r="D43" s="17">
        <v>44620</v>
      </c>
      <c r="E43" s="18" t="s">
        <v>116</v>
      </c>
      <c r="F43" s="18" t="s">
        <v>117</v>
      </c>
      <c r="G43" s="20">
        <v>148031.85</v>
      </c>
      <c r="H43" s="21">
        <v>0</v>
      </c>
      <c r="I43" s="20">
        <f t="shared" si="0"/>
        <v>148031.85</v>
      </c>
      <c r="J43" s="22" t="s">
        <v>18</v>
      </c>
      <c r="K43" s="23" t="s">
        <v>19</v>
      </c>
      <c r="L43" s="24"/>
      <c r="M43" s="15"/>
      <c r="N43" s="15"/>
      <c r="O43" s="15"/>
      <c r="P43" s="15"/>
      <c r="Q43" s="15"/>
      <c r="R43" s="15"/>
      <c r="S43" s="15"/>
      <c r="T43" s="15"/>
      <c r="U43" s="15"/>
    </row>
    <row r="44" spans="1:21" s="27" customFormat="1" x14ac:dyDescent="0.2">
      <c r="A44" s="26"/>
      <c r="B44" s="26"/>
      <c r="C44" s="16" t="s">
        <v>118</v>
      </c>
      <c r="D44" s="17">
        <v>44560</v>
      </c>
      <c r="E44" s="18" t="s">
        <v>119</v>
      </c>
      <c r="F44" s="18" t="s">
        <v>120</v>
      </c>
      <c r="G44" s="20">
        <v>76591.399999999994</v>
      </c>
      <c r="H44" s="21">
        <v>0</v>
      </c>
      <c r="I44" s="20">
        <f t="shared" si="0"/>
        <v>76591.399999999994</v>
      </c>
      <c r="J44" s="22" t="s">
        <v>114</v>
      </c>
      <c r="K44" s="23" t="s">
        <v>70</v>
      </c>
      <c r="L44" s="2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5" customFormat="1" x14ac:dyDescent="0.2">
      <c r="A45" s="15"/>
      <c r="B45" s="15"/>
      <c r="C45" s="16" t="s">
        <v>121</v>
      </c>
      <c r="D45" s="17">
        <v>44620</v>
      </c>
      <c r="E45" s="18" t="s">
        <v>122</v>
      </c>
      <c r="F45" s="18" t="s">
        <v>123</v>
      </c>
      <c r="G45" s="20">
        <v>82998.570000000007</v>
      </c>
      <c r="H45" s="21">
        <v>0</v>
      </c>
      <c r="I45" s="20">
        <f t="shared" si="0"/>
        <v>82998.570000000007</v>
      </c>
      <c r="J45" s="22" t="s">
        <v>18</v>
      </c>
      <c r="K45" s="23" t="s">
        <v>19</v>
      </c>
      <c r="L45" s="24"/>
      <c r="M45" s="15"/>
      <c r="N45" s="15"/>
      <c r="O45" s="15"/>
      <c r="P45" s="15"/>
      <c r="Q45" s="15"/>
      <c r="R45" s="15"/>
      <c r="S45" s="15"/>
      <c r="T45" s="15"/>
      <c r="U45" s="15"/>
    </row>
    <row r="46" spans="1:21" s="25" customFormat="1" x14ac:dyDescent="0.2">
      <c r="A46" s="15"/>
      <c r="B46" s="15"/>
      <c r="C46" s="16" t="s">
        <v>124</v>
      </c>
      <c r="D46" s="17">
        <v>44620</v>
      </c>
      <c r="E46" s="18" t="s">
        <v>125</v>
      </c>
      <c r="F46" s="19" t="s">
        <v>126</v>
      </c>
      <c r="G46" s="20">
        <v>1421200</v>
      </c>
      <c r="H46" s="21">
        <v>0</v>
      </c>
      <c r="I46" s="20">
        <f t="shared" si="0"/>
        <v>1421200</v>
      </c>
      <c r="J46" s="22" t="s">
        <v>18</v>
      </c>
      <c r="K46" s="23" t="s">
        <v>19</v>
      </c>
      <c r="L46" s="24"/>
      <c r="M46" s="15"/>
      <c r="N46" s="15"/>
      <c r="O46" s="15"/>
      <c r="P46" s="15"/>
      <c r="Q46" s="15"/>
      <c r="R46" s="15"/>
      <c r="S46" s="15"/>
      <c r="T46" s="15"/>
      <c r="U46" s="15"/>
    </row>
    <row r="47" spans="1:21" s="27" customFormat="1" x14ac:dyDescent="0.2">
      <c r="A47" s="26"/>
      <c r="B47" s="26"/>
      <c r="C47" s="16" t="s">
        <v>127</v>
      </c>
      <c r="D47" s="17">
        <v>44467</v>
      </c>
      <c r="E47" s="18" t="s">
        <v>128</v>
      </c>
      <c r="F47" s="19" t="s">
        <v>68</v>
      </c>
      <c r="G47" s="20">
        <v>226000</v>
      </c>
      <c r="H47" s="21">
        <v>0</v>
      </c>
      <c r="I47" s="20">
        <f t="shared" si="0"/>
        <v>226000</v>
      </c>
      <c r="J47" s="22" t="s">
        <v>69</v>
      </c>
      <c r="K47" s="23" t="s">
        <v>70</v>
      </c>
      <c r="L47" s="2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x14ac:dyDescent="0.2">
      <c r="A48" s="26"/>
      <c r="B48" s="26"/>
      <c r="C48" s="16" t="s">
        <v>129</v>
      </c>
      <c r="D48" s="17">
        <v>44529</v>
      </c>
      <c r="E48" s="18" t="s">
        <v>130</v>
      </c>
      <c r="F48" s="19" t="s">
        <v>131</v>
      </c>
      <c r="G48" s="20">
        <v>206824.62</v>
      </c>
      <c r="H48" s="21">
        <v>0</v>
      </c>
      <c r="I48" s="20">
        <f t="shared" si="0"/>
        <v>206824.62</v>
      </c>
      <c r="J48" s="22" t="s">
        <v>114</v>
      </c>
      <c r="K48" s="23" t="s">
        <v>19</v>
      </c>
      <c r="L48" s="2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27" customFormat="1" x14ac:dyDescent="0.2">
      <c r="A49" s="26"/>
      <c r="B49" s="26"/>
      <c r="C49" s="16" t="s">
        <v>132</v>
      </c>
      <c r="D49" s="17">
        <v>44620</v>
      </c>
      <c r="E49" s="18" t="s">
        <v>133</v>
      </c>
      <c r="F49" s="18" t="s">
        <v>134</v>
      </c>
      <c r="G49" s="20">
        <v>45903.25</v>
      </c>
      <c r="H49" s="21">
        <v>0</v>
      </c>
      <c r="I49" s="20">
        <f t="shared" si="0"/>
        <v>45903.25</v>
      </c>
      <c r="J49" s="22" t="s">
        <v>18</v>
      </c>
      <c r="K49" s="23" t="s">
        <v>19</v>
      </c>
      <c r="L49" s="2"/>
      <c r="M49" s="26"/>
      <c r="N49" s="26"/>
      <c r="O49" s="26"/>
      <c r="P49" s="26"/>
      <c r="Q49" s="26"/>
      <c r="R49" s="26"/>
      <c r="S49" s="26"/>
      <c r="T49" s="26"/>
      <c r="U49" s="26"/>
    </row>
    <row r="50" spans="1:21" s="25" customFormat="1" x14ac:dyDescent="0.2">
      <c r="A50" s="15"/>
      <c r="B50" s="15"/>
      <c r="C50" s="16" t="s">
        <v>20</v>
      </c>
      <c r="D50" s="17">
        <v>44620</v>
      </c>
      <c r="E50" s="18" t="s">
        <v>135</v>
      </c>
      <c r="F50" s="18" t="s">
        <v>120</v>
      </c>
      <c r="G50" s="20">
        <v>131570</v>
      </c>
      <c r="H50" s="21">
        <v>0</v>
      </c>
      <c r="I50" s="20">
        <f t="shared" si="0"/>
        <v>131570</v>
      </c>
      <c r="J50" s="22" t="s">
        <v>18</v>
      </c>
      <c r="K50" s="23" t="s">
        <v>19</v>
      </c>
      <c r="L50" s="24"/>
      <c r="M50" s="15"/>
      <c r="N50" s="15"/>
      <c r="O50" s="15"/>
      <c r="P50" s="15"/>
      <c r="Q50" s="15"/>
      <c r="R50" s="15"/>
      <c r="S50" s="15"/>
      <c r="T50" s="15"/>
      <c r="U50" s="15"/>
    </row>
    <row r="51" spans="1:21" s="27" customFormat="1" x14ac:dyDescent="0.2">
      <c r="A51" s="26"/>
      <c r="B51" s="26"/>
      <c r="C51" s="16" t="s">
        <v>136</v>
      </c>
      <c r="D51" s="17">
        <v>44587</v>
      </c>
      <c r="E51" s="18" t="s">
        <v>137</v>
      </c>
      <c r="F51" s="18" t="s">
        <v>138</v>
      </c>
      <c r="G51" s="20">
        <v>622460.5</v>
      </c>
      <c r="H51" s="21">
        <v>0</v>
      </c>
      <c r="I51" s="20">
        <f t="shared" si="0"/>
        <v>622460.5</v>
      </c>
      <c r="J51" s="22" t="s">
        <v>23</v>
      </c>
      <c r="K51" s="23" t="s">
        <v>19</v>
      </c>
      <c r="L51" s="2"/>
      <c r="M51" s="26"/>
      <c r="N51" s="26"/>
      <c r="O51" s="26"/>
      <c r="P51" s="26"/>
      <c r="Q51" s="26"/>
      <c r="R51" s="26"/>
      <c r="S51" s="26"/>
      <c r="T51" s="26"/>
      <c r="U51" s="26"/>
    </row>
    <row r="52" spans="1:21" s="27" customFormat="1" x14ac:dyDescent="0.2">
      <c r="A52" s="26"/>
      <c r="B52" s="26"/>
      <c r="C52" s="16" t="s">
        <v>139</v>
      </c>
      <c r="D52" s="17">
        <v>44560</v>
      </c>
      <c r="E52" s="18" t="s">
        <v>140</v>
      </c>
      <c r="F52" s="19" t="s">
        <v>68</v>
      </c>
      <c r="G52" s="20">
        <v>48590</v>
      </c>
      <c r="H52" s="21">
        <v>0</v>
      </c>
      <c r="I52" s="20">
        <f t="shared" si="0"/>
        <v>48590</v>
      </c>
      <c r="J52" s="22" t="s">
        <v>114</v>
      </c>
      <c r="K52" s="23" t="s">
        <v>19</v>
      </c>
      <c r="L52" s="2"/>
      <c r="M52" s="26"/>
      <c r="N52" s="26"/>
      <c r="O52" s="26"/>
      <c r="P52" s="26"/>
      <c r="Q52" s="26"/>
      <c r="R52" s="26"/>
      <c r="S52" s="26"/>
      <c r="T52" s="26"/>
      <c r="U52" s="26"/>
    </row>
    <row r="53" spans="1:21" s="25" customFormat="1" x14ac:dyDescent="0.2">
      <c r="A53" s="15"/>
      <c r="B53" s="15"/>
      <c r="C53" s="16" t="s">
        <v>141</v>
      </c>
      <c r="D53" s="17">
        <v>44620</v>
      </c>
      <c r="E53" s="18" t="s">
        <v>142</v>
      </c>
      <c r="F53" s="19" t="s">
        <v>143</v>
      </c>
      <c r="G53" s="20">
        <v>61332</v>
      </c>
      <c r="H53" s="21">
        <v>0</v>
      </c>
      <c r="I53" s="20">
        <f t="shared" si="0"/>
        <v>61332</v>
      </c>
      <c r="J53" s="22" t="s">
        <v>18</v>
      </c>
      <c r="K53" s="23" t="s">
        <v>19</v>
      </c>
      <c r="L53" s="24"/>
      <c r="M53" s="15"/>
      <c r="N53" s="15"/>
      <c r="O53" s="15"/>
      <c r="P53" s="15"/>
      <c r="Q53" s="15"/>
      <c r="R53" s="15"/>
      <c r="S53" s="15"/>
      <c r="T53" s="15"/>
      <c r="U53" s="15"/>
    </row>
    <row r="54" spans="1:21" s="27" customFormat="1" x14ac:dyDescent="0.2">
      <c r="A54" s="26"/>
      <c r="B54" s="26"/>
      <c r="C54" s="16" t="s">
        <v>144</v>
      </c>
      <c r="D54" s="17">
        <v>44592</v>
      </c>
      <c r="E54" s="18" t="s">
        <v>145</v>
      </c>
      <c r="F54" s="18" t="s">
        <v>146</v>
      </c>
      <c r="G54" s="20">
        <f>611657.27+50000</f>
        <v>661657.27</v>
      </c>
      <c r="H54" s="21">
        <v>0</v>
      </c>
      <c r="I54" s="20">
        <f t="shared" si="0"/>
        <v>661657.27</v>
      </c>
      <c r="J54" s="22" t="s">
        <v>23</v>
      </c>
      <c r="K54" s="23" t="s">
        <v>19</v>
      </c>
      <c r="L54" s="2"/>
      <c r="M54" s="26"/>
      <c r="N54" s="26"/>
      <c r="O54" s="26"/>
      <c r="P54" s="26"/>
      <c r="Q54" s="26"/>
      <c r="R54" s="26"/>
      <c r="S54" s="26"/>
      <c r="T54" s="26"/>
      <c r="U54" s="26"/>
    </row>
    <row r="55" spans="1:21" s="25" customFormat="1" x14ac:dyDescent="0.2">
      <c r="A55" s="15"/>
      <c r="B55" s="15"/>
      <c r="C55" s="16" t="s">
        <v>147</v>
      </c>
      <c r="D55" s="17">
        <v>44620</v>
      </c>
      <c r="E55" s="18" t="s">
        <v>148</v>
      </c>
      <c r="F55" s="19" t="s">
        <v>149</v>
      </c>
      <c r="G55" s="20">
        <f>44482.84+385.73</f>
        <v>44868.57</v>
      </c>
      <c r="H55" s="21">
        <v>0</v>
      </c>
      <c r="I55" s="20">
        <f t="shared" si="0"/>
        <v>44868.57</v>
      </c>
      <c r="J55" s="22" t="s">
        <v>18</v>
      </c>
      <c r="K55" s="23" t="s">
        <v>19</v>
      </c>
      <c r="L55" s="24"/>
      <c r="M55" s="15"/>
      <c r="N55" s="15"/>
      <c r="O55" s="15"/>
      <c r="P55" s="15"/>
      <c r="Q55" s="15"/>
      <c r="R55" s="15"/>
      <c r="S55" s="15"/>
      <c r="T55" s="15"/>
      <c r="U55" s="15"/>
    </row>
    <row r="56" spans="1:21" s="25" customFormat="1" x14ac:dyDescent="0.2">
      <c r="A56" s="15"/>
      <c r="B56" s="15"/>
      <c r="C56" s="16" t="s">
        <v>150</v>
      </c>
      <c r="D56" s="17">
        <v>44620</v>
      </c>
      <c r="E56" s="18" t="s">
        <v>151</v>
      </c>
      <c r="F56" s="19" t="s">
        <v>152</v>
      </c>
      <c r="G56" s="20">
        <v>134221.4</v>
      </c>
      <c r="H56" s="21">
        <v>0</v>
      </c>
      <c r="I56" s="20">
        <f t="shared" si="0"/>
        <v>134221.4</v>
      </c>
      <c r="J56" s="22" t="s">
        <v>18</v>
      </c>
      <c r="K56" s="23" t="s">
        <v>19</v>
      </c>
      <c r="L56" s="24"/>
      <c r="M56" s="15"/>
      <c r="N56" s="15"/>
      <c r="O56" s="15"/>
      <c r="P56" s="15"/>
      <c r="Q56" s="15"/>
      <c r="R56" s="15"/>
      <c r="S56" s="15"/>
      <c r="T56" s="15"/>
      <c r="U56" s="15"/>
    </row>
    <row r="57" spans="1:21" s="25" customFormat="1" x14ac:dyDescent="0.2">
      <c r="A57" s="15"/>
      <c r="B57" s="15"/>
      <c r="C57" s="16" t="s">
        <v>153</v>
      </c>
      <c r="D57" s="17">
        <v>44620</v>
      </c>
      <c r="E57" s="18" t="s">
        <v>154</v>
      </c>
      <c r="F57" s="19" t="s">
        <v>138</v>
      </c>
      <c r="G57" s="20">
        <v>595935</v>
      </c>
      <c r="H57" s="21">
        <v>0</v>
      </c>
      <c r="I57" s="20">
        <f t="shared" si="0"/>
        <v>595935</v>
      </c>
      <c r="J57" s="22" t="s">
        <v>18</v>
      </c>
      <c r="K57" s="23" t="s">
        <v>19</v>
      </c>
      <c r="L57" s="24"/>
      <c r="M57" s="15"/>
      <c r="N57" s="15"/>
      <c r="O57" s="15"/>
      <c r="P57" s="15"/>
      <c r="Q57" s="15"/>
      <c r="R57" s="15"/>
      <c r="S57" s="15"/>
      <c r="T57" s="15"/>
      <c r="U57" s="15"/>
    </row>
    <row r="58" spans="1:21" s="25" customFormat="1" x14ac:dyDescent="0.2">
      <c r="A58" s="15"/>
      <c r="B58" s="15"/>
      <c r="C58" s="16" t="s">
        <v>155</v>
      </c>
      <c r="D58" s="17">
        <v>44620</v>
      </c>
      <c r="E58" s="18" t="s">
        <v>156</v>
      </c>
      <c r="F58" s="19" t="s">
        <v>157</v>
      </c>
      <c r="G58" s="20">
        <v>949517.14</v>
      </c>
      <c r="H58" s="21">
        <v>0</v>
      </c>
      <c r="I58" s="20">
        <f t="shared" si="0"/>
        <v>949517.14</v>
      </c>
      <c r="J58" s="22" t="s">
        <v>18</v>
      </c>
      <c r="K58" s="23" t="s">
        <v>19</v>
      </c>
      <c r="L58" s="24"/>
      <c r="M58" s="15"/>
      <c r="N58" s="15"/>
      <c r="O58" s="15"/>
      <c r="P58" s="15"/>
      <c r="Q58" s="15"/>
      <c r="R58" s="15"/>
      <c r="S58" s="15"/>
      <c r="T58" s="15"/>
      <c r="U58" s="15"/>
    </row>
    <row r="59" spans="1:21" s="27" customFormat="1" x14ac:dyDescent="0.2">
      <c r="A59" s="26"/>
      <c r="B59" s="26"/>
      <c r="C59" s="16" t="s">
        <v>158</v>
      </c>
      <c r="D59" s="17">
        <v>44592</v>
      </c>
      <c r="E59" s="18" t="s">
        <v>159</v>
      </c>
      <c r="F59" s="18" t="s">
        <v>160</v>
      </c>
      <c r="G59" s="20">
        <v>33109</v>
      </c>
      <c r="H59" s="21">
        <v>0</v>
      </c>
      <c r="I59" s="20">
        <f t="shared" si="0"/>
        <v>33109</v>
      </c>
      <c r="J59" s="22" t="s">
        <v>23</v>
      </c>
      <c r="K59" s="23" t="s">
        <v>19</v>
      </c>
      <c r="L59" s="2"/>
      <c r="M59" s="29"/>
      <c r="N59" s="26"/>
      <c r="O59" s="26"/>
      <c r="P59" s="26"/>
      <c r="Q59" s="26"/>
      <c r="R59" s="26"/>
      <c r="S59" s="26"/>
      <c r="T59" s="26"/>
      <c r="U59" s="26"/>
    </row>
    <row r="60" spans="1:21" s="25" customFormat="1" x14ac:dyDescent="0.2">
      <c r="A60" s="15"/>
      <c r="B60" s="15"/>
      <c r="C60" s="16" t="s">
        <v>161</v>
      </c>
      <c r="D60" s="17">
        <v>44620</v>
      </c>
      <c r="E60" s="18" t="s">
        <v>162</v>
      </c>
      <c r="F60" s="19" t="s">
        <v>163</v>
      </c>
      <c r="G60" s="20">
        <v>16140</v>
      </c>
      <c r="H60" s="21">
        <v>0</v>
      </c>
      <c r="I60" s="20">
        <f t="shared" si="0"/>
        <v>16140</v>
      </c>
      <c r="J60" s="22" t="s">
        <v>18</v>
      </c>
      <c r="K60" s="23" t="s">
        <v>19</v>
      </c>
      <c r="L60" s="24"/>
      <c r="M60" s="24"/>
      <c r="N60" s="15"/>
      <c r="O60" s="15"/>
      <c r="P60" s="15"/>
      <c r="Q60" s="15"/>
      <c r="R60" s="15"/>
      <c r="S60" s="15"/>
      <c r="T60" s="15"/>
      <c r="U60" s="15"/>
    </row>
    <row r="61" spans="1:21" s="25" customFormat="1" x14ac:dyDescent="0.2">
      <c r="A61" s="15"/>
      <c r="B61" s="15"/>
      <c r="C61" s="16" t="s">
        <v>161</v>
      </c>
      <c r="D61" s="17">
        <v>44620</v>
      </c>
      <c r="E61" s="18" t="s">
        <v>164</v>
      </c>
      <c r="F61" s="19" t="s">
        <v>165</v>
      </c>
      <c r="G61" s="20">
        <v>28693.33</v>
      </c>
      <c r="H61" s="21">
        <v>0</v>
      </c>
      <c r="I61" s="20">
        <f t="shared" si="0"/>
        <v>28693.33</v>
      </c>
      <c r="J61" s="22" t="s">
        <v>18</v>
      </c>
      <c r="K61" s="23" t="s">
        <v>19</v>
      </c>
      <c r="L61" s="24"/>
      <c r="M61" s="24"/>
      <c r="N61" s="15"/>
      <c r="O61" s="15"/>
      <c r="P61" s="15"/>
      <c r="Q61" s="15"/>
      <c r="R61" s="15"/>
      <c r="S61" s="15"/>
      <c r="T61" s="15"/>
      <c r="U61" s="15"/>
    </row>
    <row r="62" spans="1:21" s="27" customFormat="1" x14ac:dyDescent="0.2">
      <c r="A62" s="26"/>
      <c r="B62" s="26"/>
      <c r="C62" s="16" t="s">
        <v>166</v>
      </c>
      <c r="D62" s="17">
        <v>44589</v>
      </c>
      <c r="E62" s="18" t="s">
        <v>167</v>
      </c>
      <c r="F62" s="18" t="s">
        <v>168</v>
      </c>
      <c r="G62" s="20">
        <v>814276.87</v>
      </c>
      <c r="H62" s="21">
        <v>0</v>
      </c>
      <c r="I62" s="20">
        <f t="shared" si="0"/>
        <v>814276.87</v>
      </c>
      <c r="J62" s="22" t="s">
        <v>23</v>
      </c>
      <c r="K62" s="23" t="s">
        <v>19</v>
      </c>
      <c r="L62" s="2"/>
      <c r="M62" s="29"/>
      <c r="N62" s="26"/>
      <c r="O62" s="26"/>
      <c r="P62" s="26"/>
      <c r="Q62" s="26"/>
      <c r="R62" s="26"/>
      <c r="S62" s="26"/>
      <c r="T62" s="26"/>
      <c r="U62" s="26"/>
    </row>
    <row r="63" spans="1:21" s="27" customFormat="1" x14ac:dyDescent="0.2">
      <c r="A63" s="26"/>
      <c r="B63" s="26"/>
      <c r="C63" s="16" t="s">
        <v>169</v>
      </c>
      <c r="D63" s="17">
        <v>44560</v>
      </c>
      <c r="E63" s="18" t="s">
        <v>170</v>
      </c>
      <c r="F63" s="19" t="s">
        <v>68</v>
      </c>
      <c r="G63" s="20">
        <v>116214</v>
      </c>
      <c r="H63" s="21">
        <v>0</v>
      </c>
      <c r="I63" s="20">
        <f t="shared" si="0"/>
        <v>116214</v>
      </c>
      <c r="J63" s="22" t="s">
        <v>114</v>
      </c>
      <c r="K63" s="23" t="s">
        <v>19</v>
      </c>
      <c r="L63" s="2"/>
      <c r="M63" s="29"/>
      <c r="N63" s="26"/>
      <c r="O63" s="26"/>
      <c r="P63" s="26"/>
      <c r="Q63" s="26"/>
      <c r="R63" s="26"/>
      <c r="S63" s="26"/>
      <c r="T63" s="26"/>
      <c r="U63" s="26"/>
    </row>
    <row r="64" spans="1:21" s="27" customFormat="1" x14ac:dyDescent="0.2">
      <c r="A64" s="26"/>
      <c r="B64" s="26"/>
      <c r="C64" s="16" t="s">
        <v>20</v>
      </c>
      <c r="D64" s="17">
        <v>44560</v>
      </c>
      <c r="E64" s="18" t="s">
        <v>171</v>
      </c>
      <c r="F64" s="18" t="s">
        <v>22</v>
      </c>
      <c r="G64" s="20">
        <v>39280</v>
      </c>
      <c r="H64" s="21">
        <v>0</v>
      </c>
      <c r="I64" s="20">
        <f t="shared" si="0"/>
        <v>39280</v>
      </c>
      <c r="J64" s="22" t="s">
        <v>114</v>
      </c>
      <c r="K64" s="23" t="s">
        <v>19</v>
      </c>
      <c r="L64" s="2"/>
      <c r="M64" s="29"/>
      <c r="N64" s="26"/>
      <c r="O64" s="26"/>
      <c r="P64" s="26"/>
      <c r="Q64" s="26"/>
      <c r="R64" s="26"/>
      <c r="S64" s="26"/>
      <c r="T64" s="26"/>
      <c r="U64" s="26"/>
    </row>
    <row r="65" spans="1:21" s="27" customFormat="1" x14ac:dyDescent="0.2">
      <c r="A65" s="26"/>
      <c r="B65" s="26"/>
      <c r="C65" s="16" t="s">
        <v>172</v>
      </c>
      <c r="D65" s="17">
        <v>44435</v>
      </c>
      <c r="E65" s="18" t="s">
        <v>173</v>
      </c>
      <c r="F65" s="19" t="s">
        <v>68</v>
      </c>
      <c r="G65" s="20">
        <v>79100</v>
      </c>
      <c r="H65" s="21">
        <v>0</v>
      </c>
      <c r="I65" s="20">
        <f t="shared" si="0"/>
        <v>79100</v>
      </c>
      <c r="J65" s="22" t="s">
        <v>174</v>
      </c>
      <c r="K65" s="23" t="s">
        <v>70</v>
      </c>
      <c r="L65" s="2"/>
      <c r="M65" s="29"/>
      <c r="N65" s="26"/>
      <c r="O65" s="26"/>
      <c r="P65" s="26"/>
      <c r="Q65" s="26"/>
      <c r="R65" s="26"/>
      <c r="S65" s="26"/>
      <c r="T65" s="26"/>
      <c r="U65" s="26"/>
    </row>
    <row r="66" spans="1:21" s="3" customFormat="1" x14ac:dyDescent="0.2">
      <c r="A66" s="1"/>
      <c r="B66" s="1"/>
      <c r="C66" s="16" t="s">
        <v>127</v>
      </c>
      <c r="D66" s="17">
        <v>44530</v>
      </c>
      <c r="E66" s="18" t="s">
        <v>175</v>
      </c>
      <c r="F66" s="18" t="s">
        <v>176</v>
      </c>
      <c r="G66" s="20">
        <f>376064+15000</f>
        <v>391064</v>
      </c>
      <c r="H66" s="21">
        <v>0</v>
      </c>
      <c r="I66" s="20">
        <f t="shared" si="0"/>
        <v>391064</v>
      </c>
      <c r="J66" s="22" t="s">
        <v>177</v>
      </c>
      <c r="K66" s="23" t="s">
        <v>70</v>
      </c>
      <c r="L66" s="2"/>
      <c r="M66" s="2"/>
      <c r="N66" s="1"/>
      <c r="O66" s="1"/>
      <c r="P66" s="1"/>
      <c r="Q66" s="1"/>
      <c r="R66" s="1"/>
      <c r="S66" s="1"/>
      <c r="T66" s="1"/>
      <c r="U66" s="1"/>
    </row>
    <row r="67" spans="1:21" s="25" customFormat="1" x14ac:dyDescent="0.2">
      <c r="A67" s="15"/>
      <c r="B67" s="15"/>
      <c r="C67" s="16" t="s">
        <v>127</v>
      </c>
      <c r="D67" s="17">
        <v>44620</v>
      </c>
      <c r="E67" s="18" t="s">
        <v>178</v>
      </c>
      <c r="F67" s="19" t="s">
        <v>179</v>
      </c>
      <c r="G67" s="20">
        <v>96050</v>
      </c>
      <c r="H67" s="21">
        <v>0</v>
      </c>
      <c r="I67" s="20">
        <f t="shared" si="0"/>
        <v>96050</v>
      </c>
      <c r="J67" s="22" t="s">
        <v>18</v>
      </c>
      <c r="K67" s="23" t="s">
        <v>19</v>
      </c>
      <c r="L67" s="24"/>
      <c r="M67" s="24"/>
      <c r="N67" s="15"/>
      <c r="O67" s="15"/>
      <c r="P67" s="15"/>
      <c r="Q67" s="15"/>
      <c r="R67" s="15"/>
      <c r="S67" s="15"/>
      <c r="T67" s="15"/>
      <c r="U67" s="15"/>
    </row>
    <row r="68" spans="1:21" s="31" customFormat="1" x14ac:dyDescent="0.2">
      <c r="A68" s="30"/>
      <c r="B68" s="26"/>
      <c r="C68" s="16" t="s">
        <v>180</v>
      </c>
      <c r="D68" s="17">
        <v>44620</v>
      </c>
      <c r="E68" s="18" t="s">
        <v>181</v>
      </c>
      <c r="F68" s="18" t="s">
        <v>17</v>
      </c>
      <c r="G68" s="20">
        <v>12309.05</v>
      </c>
      <c r="H68" s="21">
        <v>0</v>
      </c>
      <c r="I68" s="20">
        <f t="shared" si="0"/>
        <v>12309.05</v>
      </c>
      <c r="J68" s="22" t="s">
        <v>18</v>
      </c>
      <c r="K68" s="23" t="s">
        <v>19</v>
      </c>
      <c r="L68" s="2"/>
      <c r="M68" s="29"/>
      <c r="N68" s="26"/>
      <c r="O68" s="26"/>
      <c r="P68" s="26"/>
      <c r="Q68" s="26"/>
      <c r="R68" s="26"/>
      <c r="S68" s="26"/>
      <c r="T68" s="26"/>
      <c r="U68" s="26"/>
    </row>
    <row r="69" spans="1:21" s="3" customFormat="1" x14ac:dyDescent="0.2">
      <c r="A69" s="1"/>
      <c r="B69" s="1"/>
      <c r="C69" s="16" t="s">
        <v>182</v>
      </c>
      <c r="D69" s="17">
        <v>44620</v>
      </c>
      <c r="E69" s="18" t="s">
        <v>183</v>
      </c>
      <c r="F69" s="19" t="s">
        <v>68</v>
      </c>
      <c r="G69" s="20">
        <v>95001</v>
      </c>
      <c r="H69" s="21">
        <v>0</v>
      </c>
      <c r="I69" s="20">
        <f t="shared" si="0"/>
        <v>95001</v>
      </c>
      <c r="J69" s="22" t="s">
        <v>23</v>
      </c>
      <c r="K69" s="23" t="s">
        <v>70</v>
      </c>
      <c r="L69" s="2"/>
      <c r="M69" s="2"/>
      <c r="N69" s="1"/>
      <c r="O69" s="1"/>
      <c r="P69" s="1"/>
      <c r="Q69" s="1"/>
      <c r="R69" s="1"/>
      <c r="S69" s="1"/>
      <c r="T69" s="1"/>
      <c r="U69" s="1"/>
    </row>
    <row r="70" spans="1:21" s="3" customFormat="1" x14ac:dyDescent="0.2">
      <c r="A70" s="1"/>
      <c r="B70" s="1"/>
      <c r="C70" s="16" t="s">
        <v>20</v>
      </c>
      <c r="D70" s="17">
        <v>44560</v>
      </c>
      <c r="E70" s="18" t="s">
        <v>184</v>
      </c>
      <c r="F70" s="19" t="s">
        <v>185</v>
      </c>
      <c r="G70" s="20">
        <v>10000</v>
      </c>
      <c r="H70" s="21">
        <v>0</v>
      </c>
      <c r="I70" s="20">
        <f t="shared" si="0"/>
        <v>10000</v>
      </c>
      <c r="J70" s="22" t="s">
        <v>114</v>
      </c>
      <c r="K70" s="23" t="s">
        <v>19</v>
      </c>
      <c r="L70" s="2"/>
      <c r="M70" s="1"/>
      <c r="N70" s="1"/>
      <c r="O70" s="1"/>
      <c r="P70" s="1"/>
      <c r="Q70" s="1"/>
      <c r="R70" s="1"/>
      <c r="S70" s="1"/>
      <c r="T70" s="1"/>
      <c r="U70" s="1"/>
    </row>
    <row r="71" spans="1:21" s="27" customFormat="1" x14ac:dyDescent="0.2">
      <c r="A71" s="26"/>
      <c r="B71" s="26"/>
      <c r="C71" s="16" t="s">
        <v>186</v>
      </c>
      <c r="D71" s="17">
        <v>44620</v>
      </c>
      <c r="E71" s="18" t="s">
        <v>187</v>
      </c>
      <c r="F71" s="18" t="s">
        <v>84</v>
      </c>
      <c r="G71" s="20">
        <v>215535</v>
      </c>
      <c r="H71" s="21">
        <v>0</v>
      </c>
      <c r="I71" s="20">
        <f t="shared" si="0"/>
        <v>215535</v>
      </c>
      <c r="J71" s="22" t="s">
        <v>18</v>
      </c>
      <c r="K71" s="23" t="s">
        <v>19</v>
      </c>
      <c r="L71" s="2"/>
      <c r="M71" s="1"/>
      <c r="N71" s="26"/>
      <c r="O71" s="26"/>
      <c r="P71" s="26"/>
      <c r="Q71" s="26"/>
      <c r="R71" s="26"/>
      <c r="S71" s="26"/>
      <c r="T71" s="26"/>
      <c r="U71" s="26"/>
    </row>
    <row r="72" spans="1:21" s="31" customFormat="1" x14ac:dyDescent="0.2">
      <c r="A72" s="26"/>
      <c r="B72" s="26"/>
      <c r="C72" s="16"/>
      <c r="D72" s="17"/>
      <c r="E72" s="18"/>
      <c r="F72" s="18"/>
      <c r="G72" s="32">
        <v>0</v>
      </c>
      <c r="H72" s="21"/>
      <c r="I72" s="32">
        <f t="shared" si="0"/>
        <v>0</v>
      </c>
      <c r="J72" s="22"/>
      <c r="K72" s="23"/>
      <c r="L72" s="2"/>
      <c r="M72" s="1"/>
      <c r="N72" s="26"/>
      <c r="O72" s="26"/>
      <c r="P72" s="26"/>
      <c r="Q72" s="26"/>
      <c r="R72" s="26"/>
      <c r="S72" s="26"/>
      <c r="T72" s="26"/>
      <c r="U72" s="26"/>
    </row>
    <row r="73" spans="1:21" s="27" customFormat="1" ht="15" x14ac:dyDescent="0.2">
      <c r="A73" s="26"/>
      <c r="B73" s="26"/>
      <c r="C73" s="22"/>
      <c r="D73" s="22"/>
      <c r="E73" s="33" t="s">
        <v>188</v>
      </c>
      <c r="F73" s="34"/>
      <c r="G73" s="35">
        <f>SUM(G8:G72)</f>
        <v>15982156.709999999</v>
      </c>
      <c r="H73" s="35">
        <f>SUM(H8:H72)</f>
        <v>0</v>
      </c>
      <c r="I73" s="35">
        <f>SUM(I8:I72)</f>
        <v>15982156.709999999</v>
      </c>
      <c r="J73" s="36"/>
      <c r="K73" s="36"/>
      <c r="L73" s="2">
        <v>15982156.710000001</v>
      </c>
      <c r="M73" s="2">
        <v>14407423.619999999</v>
      </c>
      <c r="N73" s="26"/>
      <c r="O73" s="26"/>
      <c r="P73" s="26"/>
      <c r="Q73" s="26"/>
      <c r="R73" s="26"/>
      <c r="S73" s="26"/>
      <c r="T73" s="26"/>
      <c r="U73" s="26"/>
    </row>
    <row r="74" spans="1:21" s="27" customFormat="1" x14ac:dyDescent="0.2">
      <c r="A74" s="26"/>
      <c r="B74" s="26"/>
      <c r="C74" s="37"/>
      <c r="D74" s="37"/>
      <c r="E74" s="38"/>
      <c r="F74" s="38"/>
      <c r="G74" s="39"/>
      <c r="H74" s="40"/>
      <c r="I74" s="41"/>
      <c r="J74" s="41"/>
      <c r="K74" s="41"/>
      <c r="L74" s="2">
        <f>+L73-I73</f>
        <v>0</v>
      </c>
      <c r="M74" s="2">
        <f>+L73-M73</f>
        <v>1574733.0900000017</v>
      </c>
      <c r="N74" s="26"/>
      <c r="O74" s="26"/>
      <c r="P74" s="26"/>
      <c r="Q74" s="26"/>
      <c r="R74" s="26"/>
      <c r="S74" s="26"/>
      <c r="T74" s="26"/>
      <c r="U74" s="26"/>
    </row>
    <row r="75" spans="1:21" s="3" customFormat="1" x14ac:dyDescent="0.2">
      <c r="A75" s="1"/>
      <c r="B75" s="1"/>
      <c r="C75" s="37"/>
      <c r="D75" s="37"/>
      <c r="E75" s="38"/>
      <c r="F75" s="38"/>
      <c r="G75" s="39"/>
      <c r="H75" s="40"/>
      <c r="I75" s="41"/>
      <c r="J75" s="41"/>
      <c r="K75" s="41"/>
      <c r="L75" s="2"/>
      <c r="M75" s="2"/>
      <c r="N75" s="1"/>
      <c r="O75" s="1"/>
      <c r="P75" s="1"/>
      <c r="Q75" s="1"/>
      <c r="R75" s="1"/>
      <c r="S75" s="1"/>
      <c r="T75" s="1"/>
      <c r="U75" s="1"/>
    </row>
    <row r="76" spans="1:21" s="3" customFormat="1" x14ac:dyDescent="0.2">
      <c r="A76" s="1"/>
      <c r="B76" s="1"/>
      <c r="C76" s="37"/>
      <c r="D76" s="37"/>
      <c r="E76" s="38"/>
      <c r="F76" s="38"/>
      <c r="G76" s="39"/>
      <c r="H76" s="40"/>
      <c r="I76" s="41"/>
      <c r="J76" s="41"/>
      <c r="K76" s="41"/>
      <c r="L76" s="2"/>
      <c r="M76" s="2"/>
      <c r="N76" s="1"/>
      <c r="O76" s="1"/>
      <c r="P76" s="1"/>
      <c r="Q76" s="1"/>
      <c r="R76" s="1"/>
      <c r="S76" s="1"/>
      <c r="T76" s="1"/>
      <c r="U76" s="1"/>
    </row>
    <row r="77" spans="1:21" s="3" customFormat="1" x14ac:dyDescent="0.2">
      <c r="A77" s="1"/>
      <c r="B77" s="1"/>
      <c r="C77" s="37"/>
      <c r="D77" s="37"/>
      <c r="E77" s="38"/>
      <c r="F77" s="39"/>
      <c r="G77" s="40"/>
      <c r="H77" s="40"/>
      <c r="I77" s="41"/>
      <c r="J77" s="41"/>
      <c r="K77" s="41"/>
      <c r="L77" s="42"/>
      <c r="M77" s="1"/>
      <c r="N77" s="1"/>
      <c r="O77" s="1"/>
      <c r="P77" s="1"/>
      <c r="Q77" s="1"/>
      <c r="R77" s="1"/>
      <c r="S77" s="1"/>
      <c r="T77" s="1"/>
      <c r="U77" s="1"/>
    </row>
    <row r="78" spans="1:21" s="3" customFormat="1" x14ac:dyDescent="0.2">
      <c r="A78" s="1"/>
      <c r="B78" s="1"/>
      <c r="C78" s="1"/>
      <c r="D78" s="1"/>
      <c r="E78" s="1"/>
      <c r="F78" s="1"/>
      <c r="G78" s="40"/>
      <c r="H78" s="40"/>
      <c r="I78" s="41"/>
      <c r="J78" s="41"/>
      <c r="K78" s="41"/>
      <c r="L78" s="2"/>
      <c r="M78" s="1"/>
      <c r="N78" s="1"/>
      <c r="O78" s="1"/>
      <c r="P78" s="1"/>
      <c r="Q78" s="1"/>
      <c r="R78" s="1"/>
      <c r="S78" s="1"/>
      <c r="T78" s="1"/>
      <c r="U78" s="1"/>
    </row>
    <row r="79" spans="1:21" s="3" customFormat="1" x14ac:dyDescent="0.2">
      <c r="A79" s="1"/>
      <c r="B79" s="1"/>
      <c r="C79" s="40"/>
      <c r="D79" s="40"/>
      <c r="E79" s="24"/>
      <c r="F79" s="40"/>
      <c r="G79" s="40"/>
      <c r="H79" s="2"/>
      <c r="I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</row>
    <row r="80" spans="1:21" s="27" customFormat="1" x14ac:dyDescent="0.2">
      <c r="A80" s="26"/>
      <c r="B80" s="26"/>
      <c r="C80" s="43" t="s">
        <v>189</v>
      </c>
      <c r="D80" s="43"/>
      <c r="E80" s="24"/>
      <c r="F80" s="40" t="s">
        <v>190</v>
      </c>
      <c r="G80" s="40"/>
      <c r="H80" s="2"/>
      <c r="I80" s="1"/>
      <c r="J80" s="1"/>
      <c r="K80" s="1"/>
      <c r="L80" s="2"/>
      <c r="M80" s="26"/>
      <c r="N80" s="26"/>
      <c r="O80" s="26"/>
      <c r="P80" s="26"/>
      <c r="Q80" s="26"/>
      <c r="R80" s="26"/>
      <c r="S80" s="26"/>
      <c r="T80" s="26"/>
      <c r="U80" s="26"/>
    </row>
    <row r="81" spans="1:21" s="27" customFormat="1" x14ac:dyDescent="0.2">
      <c r="A81" s="26"/>
      <c r="B81" s="26"/>
      <c r="C81" s="43" t="s">
        <v>191</v>
      </c>
      <c r="D81" s="43"/>
      <c r="E81" s="24"/>
      <c r="F81" s="40" t="s">
        <v>192</v>
      </c>
      <c r="G81" s="2"/>
      <c r="H81" s="2"/>
      <c r="I81" s="1"/>
      <c r="J81" s="1"/>
      <c r="K81" s="1"/>
      <c r="L81" s="2"/>
      <c r="M81" s="26"/>
      <c r="N81" s="26"/>
      <c r="O81" s="26"/>
      <c r="P81" s="26"/>
      <c r="Q81" s="26"/>
      <c r="R81" s="26"/>
      <c r="S81" s="26"/>
      <c r="T81" s="26"/>
      <c r="U81" s="26"/>
    </row>
    <row r="82" spans="1:21" s="27" customFormat="1" x14ac:dyDescent="0.2">
      <c r="A82" s="26"/>
      <c r="B82" s="26"/>
      <c r="C82" s="2"/>
      <c r="D82" s="2"/>
      <c r="E82" s="24"/>
      <c r="F82" s="2"/>
      <c r="G82" s="2"/>
      <c r="H82" s="2"/>
      <c r="I82" s="1"/>
      <c r="J82" s="44"/>
      <c r="K82" s="1"/>
      <c r="L82" s="2"/>
      <c r="M82" s="26"/>
      <c r="N82" s="26"/>
      <c r="O82" s="26"/>
      <c r="P82" s="26"/>
      <c r="Q82" s="26"/>
      <c r="R82" s="26"/>
      <c r="S82" s="26"/>
      <c r="T82" s="26"/>
      <c r="U82" s="26"/>
    </row>
    <row r="83" spans="1:21" s="27" customFormat="1" x14ac:dyDescent="0.2">
      <c r="A83" s="26"/>
      <c r="B83" s="26"/>
      <c r="C83" s="2"/>
      <c r="D83" s="2"/>
      <c r="E83" s="24"/>
      <c r="F83" s="2"/>
      <c r="G83" s="2"/>
      <c r="H83" s="2"/>
      <c r="I83" s="1"/>
      <c r="J83" s="1"/>
      <c r="K83" s="1"/>
      <c r="L83" s="2"/>
      <c r="M83" s="26"/>
      <c r="N83" s="26"/>
      <c r="O83" s="26"/>
      <c r="P83" s="26"/>
      <c r="Q83" s="26"/>
      <c r="R83" s="26"/>
      <c r="S83" s="26"/>
      <c r="T83" s="26"/>
      <c r="U83" s="26"/>
    </row>
    <row r="84" spans="1:21" s="27" customFormat="1" x14ac:dyDescent="0.2">
      <c r="A84" s="26"/>
      <c r="B84" s="26"/>
      <c r="C84" s="2"/>
      <c r="D84" s="2"/>
      <c r="E84" s="24"/>
      <c r="F84" s="2"/>
      <c r="G84" s="1"/>
      <c r="H84" s="2"/>
      <c r="I84" s="1"/>
      <c r="J84" s="1"/>
      <c r="K84" s="1"/>
      <c r="L84" s="2"/>
      <c r="M84" s="26"/>
      <c r="N84" s="26"/>
      <c r="O84" s="26"/>
      <c r="P84" s="26"/>
      <c r="Q84" s="26"/>
      <c r="R84" s="26"/>
      <c r="S84" s="26"/>
      <c r="T84" s="26"/>
      <c r="U84" s="26"/>
    </row>
    <row r="85" spans="1:21" s="3" customFormat="1" x14ac:dyDescent="0.2">
      <c r="A85" s="1"/>
      <c r="B85" s="1"/>
      <c r="C85" s="2"/>
      <c r="D85" s="2"/>
      <c r="E85" s="24"/>
      <c r="F85" s="2"/>
      <c r="G85" s="2"/>
      <c r="H85" s="2"/>
      <c r="I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</row>
    <row r="86" spans="1:21" s="27" customFormat="1" ht="18" customHeight="1" x14ac:dyDescent="0.2">
      <c r="A86" s="26"/>
      <c r="B86" s="26"/>
      <c r="C86" s="2"/>
      <c r="D86" s="2"/>
      <c r="E86" s="24"/>
      <c r="F86" s="2"/>
      <c r="G86" s="1"/>
      <c r="H86" s="2"/>
      <c r="I86" s="44"/>
      <c r="J86" s="1"/>
      <c r="K86" s="1"/>
      <c r="L86" s="2"/>
      <c r="M86" s="26"/>
      <c r="N86" s="26"/>
      <c r="O86" s="26"/>
      <c r="P86" s="26"/>
      <c r="Q86" s="26"/>
      <c r="R86" s="26"/>
      <c r="S86" s="26"/>
      <c r="T86" s="26"/>
      <c r="U86" s="26"/>
    </row>
    <row r="87" spans="1:21" s="3" customFormat="1" x14ac:dyDescent="0.2">
      <c r="A87" s="1"/>
      <c r="B87" s="1"/>
      <c r="C87" s="2"/>
      <c r="D87" s="2"/>
      <c r="E87" s="2"/>
      <c r="F87" s="2"/>
      <c r="G87" s="1"/>
      <c r="H87" s="2"/>
      <c r="I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</row>
    <row r="88" spans="1:21" s="27" customFormat="1" x14ac:dyDescent="0.2">
      <c r="A88" s="26"/>
      <c r="B88" s="26"/>
      <c r="C88" s="2"/>
      <c r="D88" s="2"/>
      <c r="E88" s="2"/>
      <c r="F88" s="2"/>
      <c r="G88" s="1"/>
      <c r="H88" s="2"/>
      <c r="I88" s="44"/>
      <c r="J88" s="1"/>
      <c r="K88" s="1"/>
      <c r="L88" s="2"/>
      <c r="M88" s="26"/>
      <c r="N88" s="26"/>
      <c r="O88" s="26"/>
      <c r="P88" s="26"/>
      <c r="Q88" s="26"/>
      <c r="R88" s="26"/>
      <c r="S88" s="26"/>
      <c r="T88" s="26"/>
      <c r="U88" s="26"/>
    </row>
    <row r="89" spans="1:21" s="3" customFormat="1" x14ac:dyDescent="0.2">
      <c r="A89" s="1"/>
      <c r="B89" s="1"/>
      <c r="C89" s="1"/>
      <c r="D89" s="1"/>
      <c r="E89" s="15"/>
      <c r="F89" s="1"/>
      <c r="G89" s="1"/>
      <c r="H89" s="2"/>
      <c r="I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</row>
    <row r="90" spans="1:21" s="27" customFormat="1" x14ac:dyDescent="0.2">
      <c r="A90" s="26"/>
      <c r="B90" s="26"/>
      <c r="C90" s="1"/>
      <c r="D90" s="1"/>
      <c r="E90" s="15"/>
      <c r="F90" s="1"/>
      <c r="G90" s="45"/>
      <c r="H90" s="2"/>
      <c r="I90" s="1"/>
      <c r="J90" s="1"/>
      <c r="K90" s="1"/>
      <c r="L90" s="2"/>
      <c r="M90" s="26"/>
      <c r="N90" s="26"/>
      <c r="O90" s="26"/>
      <c r="P90" s="26"/>
      <c r="Q90" s="26"/>
      <c r="R90" s="26"/>
      <c r="S90" s="26"/>
      <c r="T90" s="26"/>
      <c r="U90" s="26"/>
    </row>
    <row r="91" spans="1:21" s="3" customFormat="1" x14ac:dyDescent="0.2">
      <c r="A91" s="1"/>
      <c r="B91" s="1"/>
      <c r="C91" s="1"/>
      <c r="D91" s="1"/>
      <c r="E91" s="15"/>
      <c r="F91" s="1"/>
      <c r="G91" s="2"/>
      <c r="H91" s="2"/>
      <c r="I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</row>
    <row r="92" spans="1:21" s="1" customFormat="1" x14ac:dyDescent="0.2">
      <c r="G92" s="2"/>
      <c r="H92" s="2"/>
      <c r="L92" s="2"/>
    </row>
    <row r="93" spans="1:21" s="1" customFormat="1" x14ac:dyDescent="0.2">
      <c r="G93" s="2"/>
      <c r="H93" s="2"/>
      <c r="L93" s="2"/>
    </row>
    <row r="94" spans="1:21" s="1" customFormat="1" x14ac:dyDescent="0.2">
      <c r="G94" s="2"/>
      <c r="H94" s="2"/>
      <c r="L94" s="2"/>
    </row>
    <row r="95" spans="1:21" s="1" customFormat="1" x14ac:dyDescent="0.2">
      <c r="G95" s="2"/>
      <c r="H95" s="2"/>
      <c r="L95" s="2"/>
    </row>
    <row r="96" spans="1:21" s="1" customFormat="1" x14ac:dyDescent="0.2">
      <c r="H96" s="2"/>
      <c r="L96" s="2"/>
    </row>
    <row r="97" spans="1:235" s="1" customFormat="1" x14ac:dyDescent="0.2">
      <c r="H97" s="2"/>
      <c r="L97" s="2"/>
    </row>
    <row r="98" spans="1:235" s="1" customFormat="1" x14ac:dyDescent="0.2">
      <c r="H98" s="2"/>
      <c r="L98" s="2"/>
    </row>
    <row r="99" spans="1:235" s="1" customFormat="1" x14ac:dyDescent="0.2">
      <c r="H99" s="2"/>
      <c r="L99" s="2"/>
    </row>
    <row r="100" spans="1:235" s="3" customFormat="1" x14ac:dyDescent="0.2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</row>
    <row r="101" spans="1:235" s="3" customFormat="1" x14ac:dyDescent="0.2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</row>
    <row r="102" spans="1:235" s="3" customFormat="1" x14ac:dyDescent="0.2">
      <c r="A102" s="1"/>
      <c r="B102" s="1"/>
      <c r="C102" s="1"/>
      <c r="D102" s="1"/>
      <c r="E102" s="1"/>
      <c r="F102" s="1"/>
      <c r="G102" s="1"/>
      <c r="H102" s="2"/>
      <c r="I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</row>
    <row r="103" spans="1:235" s="3" customFormat="1" x14ac:dyDescent="0.2">
      <c r="A103" s="1"/>
      <c r="B103" s="1"/>
      <c r="C103" s="1"/>
      <c r="D103" s="1"/>
      <c r="E103" s="1"/>
      <c r="F103" s="1"/>
      <c r="G103" s="1"/>
      <c r="H103" s="2"/>
      <c r="I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  <c r="IA103" s="46"/>
    </row>
    <row r="104" spans="1:235" s="3" customFormat="1" x14ac:dyDescent="0.2">
      <c r="A104" s="1"/>
      <c r="B104" s="1"/>
      <c r="C104" s="1"/>
      <c r="D104" s="1"/>
      <c r="E104" s="1"/>
      <c r="F104" s="1"/>
      <c r="G104" s="1"/>
      <c r="H104" s="2"/>
      <c r="I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</row>
    <row r="105" spans="1:235" s="3" customFormat="1" x14ac:dyDescent="0.2">
      <c r="A105" s="1"/>
      <c r="B105" s="1"/>
      <c r="C105" s="1"/>
      <c r="D105" s="1"/>
      <c r="E105" s="1"/>
      <c r="F105" s="1"/>
      <c r="G105" s="1"/>
      <c r="H105" s="2"/>
      <c r="I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</row>
    <row r="106" spans="1:235" s="3" customFormat="1" x14ac:dyDescent="0.2">
      <c r="A106" s="1"/>
      <c r="B106" s="1"/>
      <c r="C106" s="1"/>
      <c r="D106" s="1"/>
      <c r="E106" s="1"/>
      <c r="F106" s="1"/>
      <c r="G106" s="1"/>
      <c r="H106" s="2"/>
      <c r="I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  <c r="IA106" s="46"/>
    </row>
    <row r="107" spans="1:235" s="3" customFormat="1" x14ac:dyDescent="0.2">
      <c r="A107" s="1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</row>
    <row r="108" spans="1:235" s="3" customFormat="1" x14ac:dyDescent="0.2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</row>
    <row r="109" spans="1:235" s="3" customFormat="1" x14ac:dyDescent="0.2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</row>
    <row r="110" spans="1:235" s="3" customFormat="1" x14ac:dyDescent="0.2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</row>
    <row r="111" spans="1:235" s="3" customFormat="1" x14ac:dyDescent="0.2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</row>
    <row r="112" spans="1:235" s="3" customFormat="1" x14ac:dyDescent="0.2">
      <c r="A112" s="1"/>
      <c r="B112" s="1"/>
      <c r="C112" s="1"/>
      <c r="D112" s="1"/>
      <c r="E112" s="1"/>
      <c r="F112" s="1"/>
      <c r="G112" s="1"/>
      <c r="H112" s="2"/>
      <c r="I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</row>
    <row r="113" spans="1:235" s="3" customFormat="1" x14ac:dyDescent="0.2">
      <c r="A113" s="1"/>
      <c r="B113" s="1"/>
      <c r="C113" s="1"/>
      <c r="D113" s="1"/>
      <c r="E113" s="1"/>
      <c r="F113" s="1"/>
      <c r="G113" s="1"/>
      <c r="H113" s="2"/>
      <c r="I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</row>
    <row r="114" spans="1:235" s="3" customFormat="1" x14ac:dyDescent="0.2">
      <c r="A114" s="1"/>
      <c r="B114" s="1"/>
      <c r="C114" s="1"/>
      <c r="D114" s="1"/>
      <c r="E114" s="1"/>
      <c r="F114" s="1"/>
      <c r="G114" s="1"/>
      <c r="H114" s="2"/>
      <c r="I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</row>
    <row r="115" spans="1:235" s="3" customFormat="1" x14ac:dyDescent="0.2">
      <c r="A115" s="1"/>
      <c r="B115" s="1"/>
      <c r="C115" s="1"/>
      <c r="D115" s="1"/>
      <c r="E115" s="1"/>
      <c r="F115" s="1"/>
      <c r="G115" s="1"/>
      <c r="H115" s="2"/>
      <c r="I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</row>
    <row r="116" spans="1:235" s="3" customFormat="1" x14ac:dyDescent="0.2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</row>
    <row r="117" spans="1:235" s="3" customFormat="1" x14ac:dyDescent="0.2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  <c r="IA117" s="46"/>
    </row>
    <row r="118" spans="1:235" s="3" customFormat="1" x14ac:dyDescent="0.2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</row>
    <row r="119" spans="1:235" s="3" customFormat="1" x14ac:dyDescent="0.2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</row>
    <row r="120" spans="1:235" s="3" customFormat="1" x14ac:dyDescent="0.2">
      <c r="A120" s="1"/>
      <c r="B120" s="1"/>
      <c r="C120" s="1"/>
      <c r="D120" s="1"/>
      <c r="E120" s="1"/>
      <c r="F120" s="1"/>
      <c r="G120" s="1"/>
      <c r="H120" s="2"/>
      <c r="I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</row>
    <row r="121" spans="1:235" s="3" customFormat="1" x14ac:dyDescent="0.2">
      <c r="A121" s="1"/>
      <c r="B121" s="1"/>
      <c r="C121" s="1"/>
      <c r="D121" s="1"/>
      <c r="E121" s="1"/>
      <c r="F121" s="1"/>
      <c r="G121" s="1"/>
      <c r="H121" s="2"/>
      <c r="I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  <c r="IA121" s="46"/>
    </row>
    <row r="122" spans="1:235" s="3" customFormat="1" x14ac:dyDescent="0.2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  <c r="IA122" s="46"/>
    </row>
    <row r="128" spans="1:235" s="2" customFormat="1" x14ac:dyDescent="0.2">
      <c r="A128" s="1"/>
      <c r="B128" s="1"/>
      <c r="C128" s="1"/>
      <c r="D128" s="1"/>
      <c r="E128" s="1"/>
      <c r="F128" s="1"/>
      <c r="G128" s="1"/>
      <c r="I128" s="1"/>
      <c r="J128" s="1"/>
      <c r="K128" s="1"/>
      <c r="M128" s="1"/>
      <c r="N128" s="1"/>
      <c r="O128" s="1"/>
      <c r="P128" s="1"/>
      <c r="Q128" s="1"/>
      <c r="R128" s="1"/>
      <c r="S128" s="1"/>
      <c r="T128" s="1"/>
      <c r="U128" s="1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  <c r="IA128" s="46"/>
    </row>
    <row r="129" spans="1:235" s="2" customFormat="1" x14ac:dyDescent="0.2">
      <c r="A129" s="1"/>
      <c r="B129" s="1"/>
      <c r="C129" s="1"/>
      <c r="D129" s="1"/>
      <c r="E129" s="1"/>
      <c r="F129" s="1"/>
      <c r="G129" s="1"/>
      <c r="I129" s="1"/>
      <c r="J129" s="1"/>
      <c r="K129" s="1"/>
      <c r="M129" s="1"/>
      <c r="N129" s="1"/>
      <c r="O129" s="1"/>
      <c r="P129" s="1"/>
      <c r="Q129" s="1"/>
      <c r="R129" s="1"/>
      <c r="S129" s="1"/>
      <c r="T129" s="1"/>
      <c r="U129" s="1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</row>
    <row r="130" spans="1:235" s="2" customFormat="1" x14ac:dyDescent="0.2">
      <c r="A130" s="1"/>
      <c r="B130" s="1"/>
      <c r="C130" s="1"/>
      <c r="D130" s="1"/>
      <c r="E130" s="1"/>
      <c r="F130" s="1"/>
      <c r="G130" s="1"/>
      <c r="I130" s="1"/>
      <c r="J130" s="1"/>
      <c r="K130" s="1"/>
      <c r="M130" s="1"/>
      <c r="N130" s="1"/>
      <c r="O130" s="1"/>
      <c r="P130" s="1"/>
      <c r="Q130" s="1"/>
      <c r="R130" s="1"/>
      <c r="S130" s="1"/>
      <c r="T130" s="1"/>
      <c r="U130" s="1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  <c r="IA130" s="46"/>
    </row>
    <row r="131" spans="1:235" s="2" customFormat="1" x14ac:dyDescent="0.2">
      <c r="A131" s="1"/>
      <c r="B131" s="1"/>
      <c r="C131" s="1"/>
      <c r="D131" s="1"/>
      <c r="E131" s="1"/>
      <c r="F131" s="1"/>
      <c r="G131" s="1"/>
      <c r="I131" s="1"/>
      <c r="J131" s="1"/>
      <c r="K131" s="1"/>
      <c r="M131" s="1"/>
      <c r="N131" s="1"/>
      <c r="O131" s="1"/>
      <c r="P131" s="1"/>
      <c r="Q131" s="1"/>
      <c r="R131" s="1"/>
      <c r="S131" s="1"/>
      <c r="T131" s="1"/>
      <c r="U131" s="1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  <c r="IA131" s="46"/>
    </row>
    <row r="132" spans="1:235" s="2" customFormat="1" x14ac:dyDescent="0.2">
      <c r="A132" s="1"/>
      <c r="B132" s="1"/>
      <c r="C132" s="1"/>
      <c r="D132" s="1"/>
      <c r="E132" s="1"/>
      <c r="F132" s="1"/>
      <c r="G132" s="1"/>
      <c r="I132" s="1"/>
      <c r="J132" s="1"/>
      <c r="K132" s="1"/>
      <c r="M132" s="1"/>
      <c r="N132" s="1"/>
      <c r="O132" s="1"/>
      <c r="P132" s="1"/>
      <c r="Q132" s="1"/>
      <c r="R132" s="1"/>
      <c r="S132" s="1"/>
      <c r="T132" s="1"/>
      <c r="U132" s="1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  <c r="IA132" s="46"/>
    </row>
    <row r="133" spans="1:235" s="2" customFormat="1" x14ac:dyDescent="0.2">
      <c r="A133" s="1"/>
      <c r="B133" s="1"/>
      <c r="C133" s="1"/>
      <c r="D133" s="1"/>
      <c r="E133" s="1"/>
      <c r="F133" s="1"/>
      <c r="G133" s="1"/>
      <c r="I133" s="1"/>
      <c r="J133" s="1"/>
      <c r="K133" s="1"/>
      <c r="M133" s="1"/>
      <c r="N133" s="1"/>
      <c r="O133" s="1"/>
      <c r="P133" s="1"/>
      <c r="Q133" s="1"/>
      <c r="R133" s="1"/>
      <c r="S133" s="1"/>
      <c r="T133" s="1"/>
      <c r="U133" s="1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  <c r="IA133" s="46"/>
    </row>
    <row r="134" spans="1:235" s="2" customFormat="1" x14ac:dyDescent="0.2">
      <c r="A134" s="1"/>
      <c r="B134" s="1"/>
      <c r="C134" s="1"/>
      <c r="D134" s="1"/>
      <c r="E134" s="1"/>
      <c r="F134" s="1"/>
      <c r="G134" s="1"/>
      <c r="I134" s="1"/>
      <c r="J134" s="1"/>
      <c r="K134" s="1"/>
      <c r="M134" s="1"/>
      <c r="N134" s="1"/>
      <c r="O134" s="1"/>
      <c r="P134" s="1"/>
      <c r="Q134" s="1"/>
      <c r="R134" s="1"/>
      <c r="S134" s="1"/>
      <c r="T134" s="1"/>
      <c r="U134" s="1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</row>
    <row r="135" spans="1:235" s="2" customFormat="1" x14ac:dyDescent="0.2">
      <c r="A135" s="1"/>
      <c r="B135" s="1"/>
      <c r="C135" s="1"/>
      <c r="D135" s="1"/>
      <c r="E135" s="1"/>
      <c r="F135" s="1"/>
      <c r="G135" s="1"/>
      <c r="I135" s="1"/>
      <c r="J135" s="1"/>
      <c r="K135" s="1"/>
      <c r="M135" s="1"/>
      <c r="N135" s="1"/>
      <c r="O135" s="1"/>
      <c r="P135" s="1"/>
      <c r="Q135" s="1"/>
      <c r="R135" s="1"/>
      <c r="S135" s="1"/>
      <c r="T135" s="1"/>
      <c r="U135" s="1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  <c r="HX135" s="46"/>
      <c r="HY135" s="46"/>
      <c r="HZ135" s="46"/>
      <c r="IA135" s="46"/>
    </row>
    <row r="136" spans="1:235" s="2" customFormat="1" x14ac:dyDescent="0.2">
      <c r="A136" s="1"/>
      <c r="B136" s="1"/>
      <c r="C136" s="1"/>
      <c r="D136" s="1"/>
      <c r="E136" s="1"/>
      <c r="F136" s="1"/>
      <c r="G136" s="1"/>
      <c r="I136" s="1"/>
      <c r="J136" s="1"/>
      <c r="K136" s="1"/>
      <c r="M136" s="1"/>
      <c r="N136" s="1"/>
      <c r="O136" s="1"/>
      <c r="P136" s="1"/>
      <c r="Q136" s="1"/>
      <c r="R136" s="1"/>
      <c r="S136" s="1"/>
      <c r="T136" s="1"/>
      <c r="U136" s="1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/>
      <c r="HW136" s="46"/>
      <c r="HX136" s="46"/>
      <c r="HY136" s="46"/>
      <c r="HZ136" s="46"/>
      <c r="IA136" s="46"/>
    </row>
    <row r="137" spans="1:235" s="2" customFormat="1" x14ac:dyDescent="0.2">
      <c r="A137" s="1"/>
      <c r="B137" s="1"/>
      <c r="C137" s="1"/>
      <c r="D137" s="1"/>
      <c r="E137" s="1"/>
      <c r="F137" s="1"/>
      <c r="G137" s="1"/>
      <c r="I137" s="1"/>
      <c r="J137" s="1"/>
      <c r="K137" s="1"/>
      <c r="M137" s="1"/>
      <c r="N137" s="1"/>
      <c r="O137" s="1"/>
      <c r="P137" s="1"/>
      <c r="Q137" s="1"/>
      <c r="R137" s="1"/>
      <c r="S137" s="1"/>
      <c r="T137" s="1"/>
      <c r="U137" s="1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  <c r="HX137" s="46"/>
      <c r="HY137" s="46"/>
      <c r="HZ137" s="46"/>
      <c r="IA137" s="46"/>
    </row>
    <row r="138" spans="1:235" s="2" customFormat="1" x14ac:dyDescent="0.2">
      <c r="A138" s="1"/>
      <c r="B138" s="1"/>
      <c r="C138" s="1"/>
      <c r="D138" s="1"/>
      <c r="E138" s="1"/>
      <c r="F138" s="1"/>
      <c r="G138" s="1"/>
      <c r="I138" s="1"/>
      <c r="J138" s="1"/>
      <c r="K138" s="1"/>
      <c r="M138" s="1"/>
      <c r="N138" s="1"/>
      <c r="O138" s="1"/>
      <c r="P138" s="1"/>
      <c r="Q138" s="1"/>
      <c r="R138" s="1"/>
      <c r="S138" s="1"/>
      <c r="T138" s="1"/>
      <c r="U138" s="1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</row>
    <row r="139" spans="1:235" s="2" customFormat="1" x14ac:dyDescent="0.2">
      <c r="A139" s="1"/>
      <c r="B139" s="1"/>
      <c r="C139" s="1"/>
      <c r="D139" s="1"/>
      <c r="E139" s="1"/>
      <c r="F139" s="1"/>
      <c r="G139" s="1"/>
      <c r="I139" s="1"/>
      <c r="J139" s="1"/>
      <c r="K139" s="1"/>
      <c r="M139" s="1"/>
      <c r="N139" s="1"/>
      <c r="O139" s="1"/>
      <c r="P139" s="1"/>
      <c r="Q139" s="1"/>
      <c r="R139" s="1"/>
      <c r="S139" s="1"/>
      <c r="T139" s="1"/>
      <c r="U139" s="1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  <c r="HX139" s="46"/>
      <c r="HY139" s="46"/>
      <c r="HZ139" s="46"/>
      <c r="IA139" s="46"/>
    </row>
    <row r="140" spans="1:235" s="2" customFormat="1" x14ac:dyDescent="0.2">
      <c r="A140" s="1"/>
      <c r="B140" s="1"/>
      <c r="C140" s="1"/>
      <c r="D140" s="1"/>
      <c r="E140" s="1"/>
      <c r="F140" s="1"/>
      <c r="G140" s="1"/>
      <c r="I140" s="1"/>
      <c r="J140" s="1"/>
      <c r="K140" s="1"/>
      <c r="M140" s="1"/>
      <c r="N140" s="1"/>
      <c r="O140" s="1"/>
      <c r="P140" s="1"/>
      <c r="Q140" s="1"/>
      <c r="R140" s="1"/>
      <c r="S140" s="1"/>
      <c r="T140" s="1"/>
      <c r="U140" s="1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/>
      <c r="HV140" s="46"/>
      <c r="HW140" s="46"/>
      <c r="HX140" s="46"/>
      <c r="HY140" s="46"/>
      <c r="HZ140" s="46"/>
      <c r="IA140" s="46"/>
    </row>
  </sheetData>
  <mergeCells count="8">
    <mergeCell ref="C80:D80"/>
    <mergeCell ref="C81:D81"/>
    <mergeCell ref="C2:K2"/>
    <mergeCell ref="C3:K3"/>
    <mergeCell ref="C4:K4"/>
    <mergeCell ref="C5:K5"/>
    <mergeCell ref="C6:K6"/>
    <mergeCell ref="E73:F73"/>
  </mergeCells>
  <pageMargins left="0.9055118110236221" right="0.70866141732283472" top="0.94488188976377963" bottom="0.74803149606299213" header="0.31496062992125984" footer="0.31496062992125984"/>
  <pageSetup scale="46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</vt:lpstr>
      <vt:lpstr>Feb!Área_de_impresión</vt:lpstr>
      <vt:lpstr>Feb!Títulos_a_imprimir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2022-03-16T19:12:07Z</dcterms:created>
  <dcterms:modified xsi:type="dcterms:W3CDTF">2022-03-16T19:12:56Z</dcterms:modified>
</cp:coreProperties>
</file>